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sgmar\OneDrive\Documents\Documents (4)\"/>
    </mc:Choice>
  </mc:AlternateContent>
  <xr:revisionPtr revIDLastSave="0" documentId="13_ncr:1_{3FA13FFB-D905-4704-A06B-A04BAE09F36C}" xr6:coauthVersionLast="47" xr6:coauthVersionMax="47" xr10:uidLastSave="{00000000-0000-0000-0000-000000000000}"/>
  <workbookProtection workbookAlgorithmName="SHA-512" workbookHashValue="b2Nn5MM/xS7i7l37xp19gUK3TH2xeoV1fgwwbaOHCLZeaFiIqLxzomsEO6pZs6Bam1z3DvvSocUwVo5kdxX0Ig==" workbookSaltValue="BH2QyCO97BZGA+QO3WfWng==" workbookSpinCount="100000" lockStructure="1"/>
  <bookViews>
    <workbookView xWindow="-38520" yWindow="-120" windowWidth="38640" windowHeight="15840" tabRatio="641" xr2:uid="{00000000-000D-0000-FFFF-FFFF00000000}"/>
  </bookViews>
  <sheets>
    <sheet name="Growth" sheetId="9" r:id="rId1"/>
    <sheet name="Value" sheetId="11" r:id="rId2"/>
    <sheet name="Dividend" sheetId="12" r:id="rId3"/>
    <sheet name="Small Cap" sheetId="8" r:id="rId4"/>
    <sheet name="Score Your Own Stocks" sheetId="2" r:id="rId5"/>
    <sheet name="How to Use the Scorecard" sheetId="14" r:id="rId6"/>
    <sheet name="Factor Definitions &amp; Backtests" sheetId="3" r:id="rId7"/>
    <sheet name="Strategy Simulations" sheetId="13" r:id="rId8"/>
    <sheet name="FULL STOCK UNIVERSE" sheetId="1" state="hidden" r:id="rId9"/>
  </sheets>
  <definedNames>
    <definedName name="_xlnm._FilterDatabase" localSheetId="2" hidden="1">Dividend!$B$8:$N$38</definedName>
    <definedName name="_xlnm._FilterDatabase" localSheetId="8">'FULL STOCK UNIVERSE'!$B$3:$R$5000</definedName>
    <definedName name="_xlnm._FilterDatabase" localSheetId="0" hidden="1">Growth!$B$8:$N$38</definedName>
    <definedName name="_xlnm._FilterDatabase" localSheetId="4" hidden="1">'Score Your Own Stocks'!$B$8:$N$28</definedName>
    <definedName name="_xlnm._FilterDatabase" localSheetId="3" hidden="1">'Small Cap'!$B$8:$N$38</definedName>
    <definedName name="_xlnm._FilterDatabase" localSheetId="1" hidden="1">Value!$B$8:$N$38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45930.6266550926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Dividend!$B$2:$N$38</definedName>
    <definedName name="_xlnm.Print_Area" localSheetId="0">Growth!$B$2:$N$38</definedName>
    <definedName name="_xlnm.Print_Area" localSheetId="4">'Score Your Own Stocks'!$B$2:$N$38</definedName>
    <definedName name="_xlnm.Print_Area" localSheetId="3">'Small Cap'!$B$2:$N$38</definedName>
    <definedName name="_xlnm.Print_Area" localSheetId="1">Value!$B$2:$N$38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47" i="1" l="1"/>
  <c r="R3948" i="1"/>
  <c r="R3949" i="1"/>
  <c r="R3950" i="1"/>
  <c r="R3951" i="1"/>
  <c r="R3952" i="1"/>
  <c r="R3953" i="1"/>
  <c r="R3954" i="1"/>
  <c r="R3955" i="1"/>
  <c r="R3956" i="1"/>
  <c r="R3957" i="1"/>
  <c r="R3958" i="1"/>
  <c r="R3926" i="1"/>
  <c r="R3927" i="1"/>
  <c r="R3928" i="1"/>
  <c r="R3929" i="1"/>
  <c r="R3930" i="1"/>
  <c r="R3931" i="1"/>
  <c r="R3932" i="1"/>
  <c r="R3933" i="1"/>
  <c r="R3934" i="1"/>
  <c r="R3935" i="1"/>
  <c r="R3936" i="1"/>
  <c r="R3937" i="1"/>
  <c r="R3938" i="1"/>
  <c r="R3939" i="1"/>
  <c r="R3940" i="1"/>
  <c r="R3941" i="1"/>
  <c r="R3942" i="1"/>
  <c r="R3943" i="1"/>
  <c r="R3944" i="1"/>
  <c r="R3945" i="1"/>
  <c r="R3906" i="1"/>
  <c r="R3907" i="1"/>
  <c r="R3908" i="1"/>
  <c r="R3909" i="1"/>
  <c r="R3910" i="1"/>
  <c r="R3911" i="1"/>
  <c r="R3912" i="1"/>
  <c r="R3913" i="1"/>
  <c r="R3914" i="1"/>
  <c r="R3915" i="1"/>
  <c r="R3916" i="1"/>
  <c r="R3917" i="1"/>
  <c r="R3918" i="1"/>
  <c r="R3919" i="1"/>
  <c r="R3920" i="1"/>
  <c r="R3921" i="1"/>
  <c r="R3922" i="1"/>
  <c r="R3923" i="1"/>
  <c r="R3924"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R1724" i="1"/>
  <c r="R1725" i="1"/>
  <c r="R1726" i="1"/>
  <c r="R1727" i="1"/>
  <c r="R1728" i="1"/>
  <c r="R1729" i="1"/>
  <c r="R1730" i="1"/>
  <c r="R1731" i="1"/>
  <c r="R1732" i="1"/>
  <c r="R1733" i="1"/>
  <c r="R1734" i="1"/>
  <c r="R1735" i="1"/>
  <c r="R1736" i="1"/>
  <c r="R1737" i="1"/>
  <c r="R1738" i="1"/>
  <c r="R1739" i="1"/>
  <c r="R1740" i="1"/>
  <c r="R1741" i="1"/>
  <c r="R1742" i="1"/>
  <c r="R1743" i="1"/>
  <c r="R1744" i="1"/>
  <c r="R1745" i="1"/>
  <c r="R1746" i="1"/>
  <c r="R1747" i="1"/>
  <c r="R1748" i="1"/>
  <c r="R1749" i="1"/>
  <c r="R1750" i="1"/>
  <c r="R1751" i="1"/>
  <c r="R1752" i="1"/>
  <c r="R1753" i="1"/>
  <c r="R1754" i="1"/>
  <c r="R1755" i="1"/>
  <c r="R1756" i="1"/>
  <c r="R1757" i="1"/>
  <c r="R1758" i="1"/>
  <c r="R1759" i="1"/>
  <c r="R1760" i="1"/>
  <c r="R1761" i="1"/>
  <c r="R1762" i="1"/>
  <c r="R1763" i="1"/>
  <c r="R1764" i="1"/>
  <c r="R1765" i="1"/>
  <c r="R1766" i="1"/>
  <c r="R1767" i="1"/>
  <c r="R1768" i="1"/>
  <c r="R1769" i="1"/>
  <c r="R1770" i="1"/>
  <c r="R1771" i="1"/>
  <c r="R1772" i="1"/>
  <c r="R1773" i="1"/>
  <c r="R1774" i="1"/>
  <c r="R1775" i="1"/>
  <c r="R1776" i="1"/>
  <c r="R1777" i="1"/>
  <c r="R1778" i="1"/>
  <c r="R1779" i="1"/>
  <c r="R1780" i="1"/>
  <c r="R1781" i="1"/>
  <c r="R1782" i="1"/>
  <c r="R1783" i="1"/>
  <c r="R1784" i="1"/>
  <c r="R1785" i="1"/>
  <c r="R1786" i="1"/>
  <c r="R1787" i="1"/>
  <c r="R1788" i="1"/>
  <c r="R1789" i="1"/>
  <c r="R1790" i="1"/>
  <c r="R1791" i="1"/>
  <c r="R1792" i="1"/>
  <c r="R1793" i="1"/>
  <c r="R1794" i="1"/>
  <c r="R1795" i="1"/>
  <c r="R1796" i="1"/>
  <c r="R1797" i="1"/>
  <c r="R1798" i="1"/>
  <c r="R1799" i="1"/>
  <c r="R1800" i="1"/>
  <c r="R1801" i="1"/>
  <c r="R1802" i="1"/>
  <c r="R1803" i="1"/>
  <c r="R1804" i="1"/>
  <c r="R1805" i="1"/>
  <c r="R1806" i="1"/>
  <c r="R1807" i="1"/>
  <c r="R1808" i="1"/>
  <c r="R1809" i="1"/>
  <c r="R1810" i="1"/>
  <c r="R1811" i="1"/>
  <c r="R1812" i="1"/>
  <c r="R1813" i="1"/>
  <c r="R1814" i="1"/>
  <c r="R1815" i="1"/>
  <c r="R1816" i="1"/>
  <c r="R1817" i="1"/>
  <c r="R1818" i="1"/>
  <c r="R1819" i="1"/>
  <c r="R1820" i="1"/>
  <c r="R1821" i="1"/>
  <c r="R1822" i="1"/>
  <c r="R1823" i="1"/>
  <c r="R1824" i="1"/>
  <c r="R1825" i="1"/>
  <c r="R1826" i="1"/>
  <c r="R1827" i="1"/>
  <c r="R1828" i="1"/>
  <c r="R1829" i="1"/>
  <c r="R1830" i="1"/>
  <c r="R1831" i="1"/>
  <c r="R1832" i="1"/>
  <c r="R1833" i="1"/>
  <c r="R1834" i="1"/>
  <c r="R1835" i="1"/>
  <c r="R1836" i="1"/>
  <c r="R1837" i="1"/>
  <c r="R1838" i="1"/>
  <c r="R1839" i="1"/>
  <c r="R1840" i="1"/>
  <c r="R1841" i="1"/>
  <c r="R1842" i="1"/>
  <c r="R1843" i="1"/>
  <c r="R1844" i="1"/>
  <c r="R1845" i="1"/>
  <c r="R1846" i="1"/>
  <c r="R1847" i="1"/>
  <c r="R1848" i="1"/>
  <c r="R1849" i="1"/>
  <c r="R1850" i="1"/>
  <c r="R1851" i="1"/>
  <c r="R1852" i="1"/>
  <c r="R1853" i="1"/>
  <c r="R1854" i="1"/>
  <c r="R1855" i="1"/>
  <c r="R1856" i="1"/>
  <c r="R1857" i="1"/>
  <c r="R1858" i="1"/>
  <c r="R1859" i="1"/>
  <c r="R1860" i="1"/>
  <c r="R1861" i="1"/>
  <c r="R1862" i="1"/>
  <c r="R1863" i="1"/>
  <c r="R1864" i="1"/>
  <c r="R1865" i="1"/>
  <c r="R1866" i="1"/>
  <c r="R1867" i="1"/>
  <c r="R1868" i="1"/>
  <c r="R1869" i="1"/>
  <c r="R1870" i="1"/>
  <c r="R1871" i="1"/>
  <c r="R1872" i="1"/>
  <c r="R1873" i="1"/>
  <c r="R1874" i="1"/>
  <c r="R1875" i="1"/>
  <c r="R1876" i="1"/>
  <c r="R1877" i="1"/>
  <c r="R1878" i="1"/>
  <c r="R1879" i="1"/>
  <c r="R1880" i="1"/>
  <c r="R1881" i="1"/>
  <c r="R1882" i="1"/>
  <c r="R1883" i="1"/>
  <c r="R1884" i="1"/>
  <c r="R1885" i="1"/>
  <c r="R1886" i="1"/>
  <c r="R1887" i="1"/>
  <c r="R1888" i="1"/>
  <c r="R1889" i="1"/>
  <c r="R1890" i="1"/>
  <c r="R1891" i="1"/>
  <c r="R1892" i="1"/>
  <c r="R1893" i="1"/>
  <c r="R1894" i="1"/>
  <c r="R1895" i="1"/>
  <c r="R1896" i="1"/>
  <c r="R1897" i="1"/>
  <c r="R1898" i="1"/>
  <c r="R1899" i="1"/>
  <c r="R1900" i="1"/>
  <c r="R1901" i="1"/>
  <c r="R1902" i="1"/>
  <c r="R1903" i="1"/>
  <c r="R1904" i="1"/>
  <c r="R1905" i="1"/>
  <c r="R1906" i="1"/>
  <c r="R1907" i="1"/>
  <c r="R1908" i="1"/>
  <c r="R1909" i="1"/>
  <c r="R1910" i="1"/>
  <c r="R1911" i="1"/>
  <c r="R1912" i="1"/>
  <c r="R1913" i="1"/>
  <c r="R1914" i="1"/>
  <c r="R1915" i="1"/>
  <c r="R1916" i="1"/>
  <c r="R1917" i="1"/>
  <c r="R1918" i="1"/>
  <c r="R1919" i="1"/>
  <c r="R1920" i="1"/>
  <c r="R1921" i="1"/>
  <c r="R1922" i="1"/>
  <c r="R1923" i="1"/>
  <c r="R1924" i="1"/>
  <c r="R1925" i="1"/>
  <c r="R1926" i="1"/>
  <c r="R1927" i="1"/>
  <c r="R1928" i="1"/>
  <c r="R1929" i="1"/>
  <c r="R1930" i="1"/>
  <c r="R1931" i="1"/>
  <c r="R1932" i="1"/>
  <c r="R1933" i="1"/>
  <c r="R1934" i="1"/>
  <c r="R1935" i="1"/>
  <c r="R1936" i="1"/>
  <c r="R1937" i="1"/>
  <c r="R1938" i="1"/>
  <c r="R1939" i="1"/>
  <c r="R1940" i="1"/>
  <c r="R1941" i="1"/>
  <c r="R1942" i="1"/>
  <c r="R1943" i="1"/>
  <c r="R1944" i="1"/>
  <c r="R1945" i="1"/>
  <c r="R1946" i="1"/>
  <c r="R1947" i="1"/>
  <c r="R1948" i="1"/>
  <c r="R1949" i="1"/>
  <c r="R1950" i="1"/>
  <c r="R1951" i="1"/>
  <c r="R1952" i="1"/>
  <c r="R1953" i="1"/>
  <c r="R1954" i="1"/>
  <c r="R1955" i="1"/>
  <c r="R1956" i="1"/>
  <c r="R1957" i="1"/>
  <c r="R1958" i="1"/>
  <c r="R1959" i="1"/>
  <c r="R1960" i="1"/>
  <c r="R1961" i="1"/>
  <c r="R1962" i="1"/>
  <c r="R1963" i="1"/>
  <c r="R1964" i="1"/>
  <c r="R1965" i="1"/>
  <c r="R1966" i="1"/>
  <c r="R1967" i="1"/>
  <c r="R1968" i="1"/>
  <c r="R1969" i="1"/>
  <c r="R1970" i="1"/>
  <c r="R1971" i="1"/>
  <c r="R1972" i="1"/>
  <c r="R1973" i="1"/>
  <c r="R1974" i="1"/>
  <c r="R1975" i="1"/>
  <c r="R1976" i="1"/>
  <c r="R1977" i="1"/>
  <c r="R1978" i="1"/>
  <c r="R1979" i="1"/>
  <c r="R1980" i="1"/>
  <c r="R1981" i="1"/>
  <c r="R1982" i="1"/>
  <c r="R1983" i="1"/>
  <c r="R1984" i="1"/>
  <c r="R1985" i="1"/>
  <c r="R1986" i="1"/>
  <c r="R1987" i="1"/>
  <c r="R1988" i="1"/>
  <c r="R1989" i="1"/>
  <c r="R1990" i="1"/>
  <c r="R1991" i="1"/>
  <c r="R1992" i="1"/>
  <c r="R1993" i="1"/>
  <c r="R1994" i="1"/>
  <c r="R1995" i="1"/>
  <c r="R1996" i="1"/>
  <c r="R1997" i="1"/>
  <c r="R1998" i="1"/>
  <c r="R1999" i="1"/>
  <c r="R2000" i="1"/>
  <c r="R2001" i="1"/>
  <c r="R2002" i="1"/>
  <c r="R2003" i="1"/>
  <c r="R2004" i="1"/>
  <c r="R2005" i="1"/>
  <c r="R2006" i="1"/>
  <c r="R2007" i="1"/>
  <c r="R2008" i="1"/>
  <c r="R2009" i="1"/>
  <c r="R2010" i="1"/>
  <c r="R2011" i="1"/>
  <c r="R2012" i="1"/>
  <c r="R2013" i="1"/>
  <c r="R2014" i="1"/>
  <c r="R2015" i="1"/>
  <c r="R2016" i="1"/>
  <c r="R2017" i="1"/>
  <c r="R2018" i="1"/>
  <c r="R2019" i="1"/>
  <c r="R2020" i="1"/>
  <c r="R2021" i="1"/>
  <c r="R2022" i="1"/>
  <c r="R2023" i="1"/>
  <c r="R2024" i="1"/>
  <c r="R2025" i="1"/>
  <c r="R2026" i="1"/>
  <c r="R2027" i="1"/>
  <c r="R2028" i="1"/>
  <c r="R2029" i="1"/>
  <c r="R2030" i="1"/>
  <c r="R2031" i="1"/>
  <c r="R2032" i="1"/>
  <c r="R2033" i="1"/>
  <c r="R2034" i="1"/>
  <c r="R2035" i="1"/>
  <c r="R2036" i="1"/>
  <c r="R2037" i="1"/>
  <c r="R2038" i="1"/>
  <c r="R2039" i="1"/>
  <c r="R2040" i="1"/>
  <c r="R2041" i="1"/>
  <c r="R2042" i="1"/>
  <c r="R2043" i="1"/>
  <c r="R2044" i="1"/>
  <c r="R2045" i="1"/>
  <c r="R2046" i="1"/>
  <c r="R2047" i="1"/>
  <c r="R2048" i="1"/>
  <c r="R2049" i="1"/>
  <c r="R2050" i="1"/>
  <c r="R2051" i="1"/>
  <c r="R2052" i="1"/>
  <c r="R2053" i="1"/>
  <c r="R2054" i="1"/>
  <c r="R2055" i="1"/>
  <c r="R2056" i="1"/>
  <c r="R2057" i="1"/>
  <c r="R2058" i="1"/>
  <c r="R2059" i="1"/>
  <c r="R2060" i="1"/>
  <c r="R2061" i="1"/>
  <c r="R2062" i="1"/>
  <c r="R2063" i="1"/>
  <c r="R2064" i="1"/>
  <c r="R2065" i="1"/>
  <c r="R2066" i="1"/>
  <c r="R2067" i="1"/>
  <c r="R2068" i="1"/>
  <c r="R2069" i="1"/>
  <c r="R2070" i="1"/>
  <c r="R2071" i="1"/>
  <c r="R2072" i="1"/>
  <c r="R2073" i="1"/>
  <c r="R2074" i="1"/>
  <c r="R2075" i="1"/>
  <c r="R2076" i="1"/>
  <c r="R2077" i="1"/>
  <c r="R2078" i="1"/>
  <c r="R2079" i="1"/>
  <c r="R2080" i="1"/>
  <c r="R2081" i="1"/>
  <c r="R2082" i="1"/>
  <c r="R2083" i="1"/>
  <c r="R2084" i="1"/>
  <c r="R2085" i="1"/>
  <c r="R2086" i="1"/>
  <c r="R2087" i="1"/>
  <c r="R2088" i="1"/>
  <c r="R2089" i="1"/>
  <c r="R2090" i="1"/>
  <c r="R2091" i="1"/>
  <c r="R2092" i="1"/>
  <c r="R2093" i="1"/>
  <c r="R2094" i="1"/>
  <c r="R2095" i="1"/>
  <c r="R2096" i="1"/>
  <c r="R2097" i="1"/>
  <c r="R2098" i="1"/>
  <c r="R2099" i="1"/>
  <c r="R2100" i="1"/>
  <c r="R2101" i="1"/>
  <c r="R2102" i="1"/>
  <c r="R2103" i="1"/>
  <c r="R2104" i="1"/>
  <c r="R2105" i="1"/>
  <c r="R2106" i="1"/>
  <c r="R2107" i="1"/>
  <c r="R2108" i="1"/>
  <c r="R2109" i="1"/>
  <c r="R2110" i="1"/>
  <c r="R2111" i="1"/>
  <c r="R2112" i="1"/>
  <c r="R2113" i="1"/>
  <c r="R2114" i="1"/>
  <c r="R2115" i="1"/>
  <c r="R2116" i="1"/>
  <c r="R2117" i="1"/>
  <c r="R2118" i="1"/>
  <c r="R2119" i="1"/>
  <c r="R2120" i="1"/>
  <c r="R2121" i="1"/>
  <c r="R2122" i="1"/>
  <c r="R2123" i="1"/>
  <c r="R2124" i="1"/>
  <c r="R2125" i="1"/>
  <c r="R2126" i="1"/>
  <c r="R2127" i="1"/>
  <c r="R2128" i="1"/>
  <c r="R2129" i="1"/>
  <c r="R2130" i="1"/>
  <c r="R2131" i="1"/>
  <c r="R2132" i="1"/>
  <c r="R2133" i="1"/>
  <c r="R2134" i="1"/>
  <c r="R2135" i="1"/>
  <c r="R2136" i="1"/>
  <c r="R2137" i="1"/>
  <c r="R2138" i="1"/>
  <c r="R2139" i="1"/>
  <c r="R2140" i="1"/>
  <c r="R2141" i="1"/>
  <c r="R2142" i="1"/>
  <c r="R2143" i="1"/>
  <c r="R2144" i="1"/>
  <c r="R2145" i="1"/>
  <c r="R2146" i="1"/>
  <c r="R2147" i="1"/>
  <c r="R2148" i="1"/>
  <c r="R2149" i="1"/>
  <c r="R2150" i="1"/>
  <c r="R2151" i="1"/>
  <c r="R2152" i="1"/>
  <c r="R2153" i="1"/>
  <c r="R2154" i="1"/>
  <c r="R2155" i="1"/>
  <c r="R2156" i="1"/>
  <c r="R2157" i="1"/>
  <c r="R2158" i="1"/>
  <c r="R2159" i="1"/>
  <c r="R2160" i="1"/>
  <c r="R2161" i="1"/>
  <c r="R2162" i="1"/>
  <c r="R2163" i="1"/>
  <c r="R2164" i="1"/>
  <c r="R2165" i="1"/>
  <c r="R2166" i="1"/>
  <c r="R2167" i="1"/>
  <c r="R2168" i="1"/>
  <c r="R2169" i="1"/>
  <c r="R2170" i="1"/>
  <c r="R2171" i="1"/>
  <c r="R2172" i="1"/>
  <c r="R2173" i="1"/>
  <c r="R2174" i="1"/>
  <c r="R2175" i="1"/>
  <c r="R2176" i="1"/>
  <c r="R2177" i="1"/>
  <c r="R2178" i="1"/>
  <c r="R2179" i="1"/>
  <c r="R2180" i="1"/>
  <c r="R2181" i="1"/>
  <c r="R2182" i="1"/>
  <c r="R2183" i="1"/>
  <c r="R2184" i="1"/>
  <c r="R2185" i="1"/>
  <c r="R2186" i="1"/>
  <c r="R2187" i="1"/>
  <c r="R2188" i="1"/>
  <c r="R2189" i="1"/>
  <c r="R2190" i="1"/>
  <c r="R2191" i="1"/>
  <c r="R2192" i="1"/>
  <c r="R2193" i="1"/>
  <c r="R2194" i="1"/>
  <c r="R2195" i="1"/>
  <c r="R2196" i="1"/>
  <c r="R2197" i="1"/>
  <c r="R2198" i="1"/>
  <c r="R2199" i="1"/>
  <c r="R2200" i="1"/>
  <c r="R2201" i="1"/>
  <c r="R2202" i="1"/>
  <c r="R2203" i="1"/>
  <c r="R2204" i="1"/>
  <c r="R2205" i="1"/>
  <c r="R2206" i="1"/>
  <c r="R2207" i="1"/>
  <c r="R2208" i="1"/>
  <c r="R2209" i="1"/>
  <c r="R2210" i="1"/>
  <c r="R2211" i="1"/>
  <c r="R2212" i="1"/>
  <c r="R2213" i="1"/>
  <c r="R2214" i="1"/>
  <c r="R2215" i="1"/>
  <c r="R2216" i="1"/>
  <c r="R2217" i="1"/>
  <c r="R2218" i="1"/>
  <c r="R2219" i="1"/>
  <c r="R2220" i="1"/>
  <c r="R2221" i="1"/>
  <c r="R2222" i="1"/>
  <c r="R2223" i="1"/>
  <c r="R2224" i="1"/>
  <c r="R2225" i="1"/>
  <c r="R2226" i="1"/>
  <c r="R2227" i="1"/>
  <c r="R2228" i="1"/>
  <c r="R2229" i="1"/>
  <c r="R2230" i="1"/>
  <c r="R2231" i="1"/>
  <c r="R2232" i="1"/>
  <c r="R2233" i="1"/>
  <c r="R2234" i="1"/>
  <c r="R2235" i="1"/>
  <c r="R2236" i="1"/>
  <c r="R2237" i="1"/>
  <c r="R2238" i="1"/>
  <c r="R2239" i="1"/>
  <c r="R2240" i="1"/>
  <c r="R2241" i="1"/>
  <c r="R2242" i="1"/>
  <c r="R2243" i="1"/>
  <c r="R2244" i="1"/>
  <c r="R2245" i="1"/>
  <c r="R2246" i="1"/>
  <c r="R2247" i="1"/>
  <c r="R2248" i="1"/>
  <c r="R2249" i="1"/>
  <c r="R2250" i="1"/>
  <c r="R2251" i="1"/>
  <c r="R2252" i="1"/>
  <c r="R2253" i="1"/>
  <c r="R2254" i="1"/>
  <c r="R2255" i="1"/>
  <c r="R2256" i="1"/>
  <c r="R2257" i="1"/>
  <c r="R2258" i="1"/>
  <c r="R2259" i="1"/>
  <c r="R2260" i="1"/>
  <c r="R2261" i="1"/>
  <c r="R2262" i="1"/>
  <c r="R2263" i="1"/>
  <c r="R2264" i="1"/>
  <c r="R2265" i="1"/>
  <c r="R2266" i="1"/>
  <c r="R2267" i="1"/>
  <c r="R2268" i="1"/>
  <c r="R2269" i="1"/>
  <c r="R2270" i="1"/>
  <c r="R2271" i="1"/>
  <c r="R2272" i="1"/>
  <c r="R2273" i="1"/>
  <c r="R2274" i="1"/>
  <c r="R2275" i="1"/>
  <c r="R2276" i="1"/>
  <c r="R2277" i="1"/>
  <c r="R2278" i="1"/>
  <c r="R2279" i="1"/>
  <c r="R2280" i="1"/>
  <c r="R2281" i="1"/>
  <c r="R2282" i="1"/>
  <c r="R2283" i="1"/>
  <c r="R2284" i="1"/>
  <c r="R2285" i="1"/>
  <c r="R2286" i="1"/>
  <c r="R2287" i="1"/>
  <c r="R2288" i="1"/>
  <c r="R2289" i="1"/>
  <c r="R2290" i="1"/>
  <c r="R2291" i="1"/>
  <c r="R2292" i="1"/>
  <c r="R2293" i="1"/>
  <c r="R2294" i="1"/>
  <c r="R2295" i="1"/>
  <c r="R2296" i="1"/>
  <c r="R2297" i="1"/>
  <c r="R2298" i="1"/>
  <c r="R2299" i="1"/>
  <c r="R2300" i="1"/>
  <c r="R2301" i="1"/>
  <c r="R2302" i="1"/>
  <c r="R2303" i="1"/>
  <c r="R2304" i="1"/>
  <c r="R2305" i="1"/>
  <c r="R2306" i="1"/>
  <c r="R2307" i="1"/>
  <c r="R2308" i="1"/>
  <c r="R2309" i="1"/>
  <c r="R2310" i="1"/>
  <c r="R2311" i="1"/>
  <c r="R2312" i="1"/>
  <c r="R2313" i="1"/>
  <c r="R2314" i="1"/>
  <c r="R2315" i="1"/>
  <c r="R2316" i="1"/>
  <c r="R2317" i="1"/>
  <c r="R2318" i="1"/>
  <c r="R2319" i="1"/>
  <c r="R2320" i="1"/>
  <c r="R2321" i="1"/>
  <c r="R2322" i="1"/>
  <c r="R2323" i="1"/>
  <c r="R2324" i="1"/>
  <c r="R2325" i="1"/>
  <c r="R2326" i="1"/>
  <c r="R2327" i="1"/>
  <c r="R2328" i="1"/>
  <c r="R2329" i="1"/>
  <c r="R2330" i="1"/>
  <c r="R2331" i="1"/>
  <c r="R2332" i="1"/>
  <c r="R2333" i="1"/>
  <c r="R2334" i="1"/>
  <c r="R2335" i="1"/>
  <c r="R2336" i="1"/>
  <c r="R2337" i="1"/>
  <c r="R2338" i="1"/>
  <c r="R2339" i="1"/>
  <c r="R2340" i="1"/>
  <c r="R2341" i="1"/>
  <c r="R2342" i="1"/>
  <c r="R2343" i="1"/>
  <c r="R2344" i="1"/>
  <c r="R2345" i="1"/>
  <c r="R2346" i="1"/>
  <c r="R2347" i="1"/>
  <c r="R2348" i="1"/>
  <c r="R2349" i="1"/>
  <c r="R2350" i="1"/>
  <c r="R2351" i="1"/>
  <c r="R2352" i="1"/>
  <c r="R2353" i="1"/>
  <c r="R2354" i="1"/>
  <c r="R2355" i="1"/>
  <c r="R2356" i="1"/>
  <c r="R2357" i="1"/>
  <c r="R2358" i="1"/>
  <c r="R2359" i="1"/>
  <c r="R2360" i="1"/>
  <c r="R2361" i="1"/>
  <c r="R2362" i="1"/>
  <c r="R2363" i="1"/>
  <c r="R2364" i="1"/>
  <c r="R2365" i="1"/>
  <c r="R2366" i="1"/>
  <c r="R2367" i="1"/>
  <c r="R2368" i="1"/>
  <c r="R2369" i="1"/>
  <c r="R2370" i="1"/>
  <c r="R2371" i="1"/>
  <c r="R2372" i="1"/>
  <c r="R2373" i="1"/>
  <c r="R2374" i="1"/>
  <c r="R2375" i="1"/>
  <c r="R2376" i="1"/>
  <c r="R2377" i="1"/>
  <c r="R2378" i="1"/>
  <c r="R2379" i="1"/>
  <c r="R2380" i="1"/>
  <c r="R2381" i="1"/>
  <c r="R2382" i="1"/>
  <c r="R2383" i="1"/>
  <c r="R2384" i="1"/>
  <c r="R2385" i="1"/>
  <c r="R2386" i="1"/>
  <c r="R2387" i="1"/>
  <c r="R2388" i="1"/>
  <c r="R2389" i="1"/>
  <c r="R2390" i="1"/>
  <c r="R2391" i="1"/>
  <c r="R2392" i="1"/>
  <c r="R2393" i="1"/>
  <c r="R2394" i="1"/>
  <c r="R2395" i="1"/>
  <c r="R2396" i="1"/>
  <c r="R2397" i="1"/>
  <c r="R2398" i="1"/>
  <c r="R2399" i="1"/>
  <c r="R2400" i="1"/>
  <c r="R2401" i="1"/>
  <c r="R2402" i="1"/>
  <c r="R2403" i="1"/>
  <c r="R2404" i="1"/>
  <c r="R2405" i="1"/>
  <c r="R2406" i="1"/>
  <c r="R2407" i="1"/>
  <c r="R2408" i="1"/>
  <c r="R2409" i="1"/>
  <c r="R2410" i="1"/>
  <c r="R2411" i="1"/>
  <c r="R2412" i="1"/>
  <c r="R2413" i="1"/>
  <c r="R2414" i="1"/>
  <c r="R2415" i="1"/>
  <c r="R2416" i="1"/>
  <c r="R2417" i="1"/>
  <c r="R2418" i="1"/>
  <c r="R2419" i="1"/>
  <c r="R2420" i="1"/>
  <c r="R2421" i="1"/>
  <c r="R2422" i="1"/>
  <c r="R2423" i="1"/>
  <c r="R2424" i="1"/>
  <c r="R2425" i="1"/>
  <c r="R2426" i="1"/>
  <c r="R2427" i="1"/>
  <c r="R2428" i="1"/>
  <c r="R2429" i="1"/>
  <c r="R2430" i="1"/>
  <c r="R2431" i="1"/>
  <c r="R2432" i="1"/>
  <c r="R2433" i="1"/>
  <c r="R2434" i="1"/>
  <c r="R2435" i="1"/>
  <c r="R2436" i="1"/>
  <c r="R2437" i="1"/>
  <c r="R2438" i="1"/>
  <c r="R2439" i="1"/>
  <c r="R2440" i="1"/>
  <c r="R2441" i="1"/>
  <c r="R2442" i="1"/>
  <c r="R2443" i="1"/>
  <c r="R2444" i="1"/>
  <c r="R2445" i="1"/>
  <c r="R2446" i="1"/>
  <c r="R2447" i="1"/>
  <c r="R2448" i="1"/>
  <c r="R2449" i="1"/>
  <c r="R2450" i="1"/>
  <c r="R2451" i="1"/>
  <c r="R2452" i="1"/>
  <c r="R2453" i="1"/>
  <c r="R2454" i="1"/>
  <c r="R2455" i="1"/>
  <c r="R2456" i="1"/>
  <c r="R2457" i="1"/>
  <c r="R2458" i="1"/>
  <c r="R2459" i="1"/>
  <c r="R2460" i="1"/>
  <c r="R2461" i="1"/>
  <c r="R2462" i="1"/>
  <c r="R2463" i="1"/>
  <c r="R2464" i="1"/>
  <c r="R2465" i="1"/>
  <c r="R2466" i="1"/>
  <c r="R2467" i="1"/>
  <c r="R2468" i="1"/>
  <c r="R2469" i="1"/>
  <c r="R2470" i="1"/>
  <c r="R2471" i="1"/>
  <c r="R2472" i="1"/>
  <c r="R2473" i="1"/>
  <c r="R2474" i="1"/>
  <c r="R2475" i="1"/>
  <c r="R2476" i="1"/>
  <c r="R2477" i="1"/>
  <c r="R2478" i="1"/>
  <c r="R2479" i="1"/>
  <c r="R2480" i="1"/>
  <c r="R2481" i="1"/>
  <c r="R2482" i="1"/>
  <c r="R2483" i="1"/>
  <c r="R2484" i="1"/>
  <c r="R2485" i="1"/>
  <c r="R2486" i="1"/>
  <c r="R2487" i="1"/>
  <c r="R2488" i="1"/>
  <c r="R2489" i="1"/>
  <c r="R2490" i="1"/>
  <c r="R2491" i="1"/>
  <c r="R2492" i="1"/>
  <c r="R2493" i="1"/>
  <c r="R2494" i="1"/>
  <c r="R2495" i="1"/>
  <c r="R2496" i="1"/>
  <c r="R2497" i="1"/>
  <c r="R2498" i="1"/>
  <c r="R2499" i="1"/>
  <c r="R2500" i="1"/>
  <c r="R2501" i="1"/>
  <c r="R2502" i="1"/>
  <c r="R2503" i="1"/>
  <c r="R2504" i="1"/>
  <c r="R2505" i="1"/>
  <c r="R2506" i="1"/>
  <c r="R2507" i="1"/>
  <c r="R2508" i="1"/>
  <c r="R2509" i="1"/>
  <c r="R2510" i="1"/>
  <c r="R2511" i="1"/>
  <c r="R2512" i="1"/>
  <c r="R2513" i="1"/>
  <c r="R2514" i="1"/>
  <c r="R2515" i="1"/>
  <c r="R2516" i="1"/>
  <c r="R2517" i="1"/>
  <c r="R2518" i="1"/>
  <c r="R2519" i="1"/>
  <c r="R2520" i="1"/>
  <c r="R2521" i="1"/>
  <c r="R2522" i="1"/>
  <c r="R2523" i="1"/>
  <c r="R2524" i="1"/>
  <c r="R2525" i="1"/>
  <c r="R2526" i="1"/>
  <c r="R2527" i="1"/>
  <c r="R2528" i="1"/>
  <c r="R2529" i="1"/>
  <c r="R2530" i="1"/>
  <c r="R2531" i="1"/>
  <c r="R2532" i="1"/>
  <c r="R2533" i="1"/>
  <c r="R2534" i="1"/>
  <c r="R2535" i="1"/>
  <c r="R2536" i="1"/>
  <c r="R2537" i="1"/>
  <c r="R2538" i="1"/>
  <c r="R2539" i="1"/>
  <c r="R2540" i="1"/>
  <c r="R2541" i="1"/>
  <c r="R2542" i="1"/>
  <c r="R2543" i="1"/>
  <c r="R2544" i="1"/>
  <c r="R2545" i="1"/>
  <c r="R2546" i="1"/>
  <c r="R2547" i="1"/>
  <c r="R2548" i="1"/>
  <c r="R2549" i="1"/>
  <c r="R2550" i="1"/>
  <c r="R2551" i="1"/>
  <c r="R2552" i="1"/>
  <c r="R2553" i="1"/>
  <c r="R2554" i="1"/>
  <c r="R2555" i="1"/>
  <c r="R2556" i="1"/>
  <c r="R2557" i="1"/>
  <c r="R2558" i="1"/>
  <c r="R2559" i="1"/>
  <c r="R2560" i="1"/>
  <c r="R2561" i="1"/>
  <c r="R2562" i="1"/>
  <c r="R2563" i="1"/>
  <c r="R2564" i="1"/>
  <c r="R2565" i="1"/>
  <c r="R2566" i="1"/>
  <c r="R2567" i="1"/>
  <c r="R2568" i="1"/>
  <c r="R2569" i="1"/>
  <c r="R2570" i="1"/>
  <c r="R2571" i="1"/>
  <c r="R2572" i="1"/>
  <c r="R2573" i="1"/>
  <c r="R2574" i="1"/>
  <c r="R2575" i="1"/>
  <c r="R2576" i="1"/>
  <c r="R2577" i="1"/>
  <c r="R2578" i="1"/>
  <c r="R2579" i="1"/>
  <c r="R2580" i="1"/>
  <c r="R2581" i="1"/>
  <c r="R2582" i="1"/>
  <c r="R2583" i="1"/>
  <c r="R2584" i="1"/>
  <c r="R2585" i="1"/>
  <c r="R2586" i="1"/>
  <c r="R2587" i="1"/>
  <c r="R2588" i="1"/>
  <c r="R2589" i="1"/>
  <c r="R2590" i="1"/>
  <c r="R2591" i="1"/>
  <c r="R2592" i="1"/>
  <c r="R2593" i="1"/>
  <c r="R2594" i="1"/>
  <c r="R2595" i="1"/>
  <c r="R2596" i="1"/>
  <c r="R2597" i="1"/>
  <c r="R2598" i="1"/>
  <c r="R2599" i="1"/>
  <c r="R2600" i="1"/>
  <c r="R2601" i="1"/>
  <c r="R2602" i="1"/>
  <c r="R2603" i="1"/>
  <c r="R2604" i="1"/>
  <c r="R2605" i="1"/>
  <c r="R2606" i="1"/>
  <c r="R2607" i="1"/>
  <c r="R2608" i="1"/>
  <c r="R2609" i="1"/>
  <c r="R2610" i="1"/>
  <c r="R2611" i="1"/>
  <c r="R2612" i="1"/>
  <c r="R2613" i="1"/>
  <c r="R2614" i="1"/>
  <c r="R2615" i="1"/>
  <c r="R2616" i="1"/>
  <c r="R2617" i="1"/>
  <c r="R2618" i="1"/>
  <c r="R2619" i="1"/>
  <c r="R2620" i="1"/>
  <c r="R2621" i="1"/>
  <c r="R2622" i="1"/>
  <c r="R2623" i="1"/>
  <c r="R2624" i="1"/>
  <c r="R2625" i="1"/>
  <c r="R2626" i="1"/>
  <c r="R2627" i="1"/>
  <c r="R2628" i="1"/>
  <c r="R2629" i="1"/>
  <c r="R2630" i="1"/>
  <c r="R2631" i="1"/>
  <c r="R2632" i="1"/>
  <c r="R2633" i="1"/>
  <c r="R2634" i="1"/>
  <c r="R2635" i="1"/>
  <c r="R2636" i="1"/>
  <c r="R2637" i="1"/>
  <c r="R2638" i="1"/>
  <c r="R2639" i="1"/>
  <c r="R2640" i="1"/>
  <c r="R2641" i="1"/>
  <c r="R2642" i="1"/>
  <c r="R2643" i="1"/>
  <c r="R2644" i="1"/>
  <c r="R2645" i="1"/>
  <c r="R2646" i="1"/>
  <c r="R2647" i="1"/>
  <c r="R2648" i="1"/>
  <c r="R2649" i="1"/>
  <c r="R2650" i="1"/>
  <c r="R2651" i="1"/>
  <c r="R2652" i="1"/>
  <c r="R2653" i="1"/>
  <c r="R2654" i="1"/>
  <c r="R2655" i="1"/>
  <c r="R2656" i="1"/>
  <c r="R2657" i="1"/>
  <c r="R2658" i="1"/>
  <c r="R2659" i="1"/>
  <c r="R2660" i="1"/>
  <c r="R2661" i="1"/>
  <c r="R2662" i="1"/>
  <c r="R2663" i="1"/>
  <c r="R2664" i="1"/>
  <c r="R2665" i="1"/>
  <c r="R2666" i="1"/>
  <c r="R2667" i="1"/>
  <c r="R2668" i="1"/>
  <c r="R2669" i="1"/>
  <c r="R2670" i="1"/>
  <c r="R2671" i="1"/>
  <c r="R2672" i="1"/>
  <c r="R2673" i="1"/>
  <c r="R2674" i="1"/>
  <c r="R2675" i="1"/>
  <c r="R2676" i="1"/>
  <c r="R2677" i="1"/>
  <c r="R2678" i="1"/>
  <c r="R2679" i="1"/>
  <c r="R2680" i="1"/>
  <c r="R2681" i="1"/>
  <c r="R2682" i="1"/>
  <c r="R2683" i="1"/>
  <c r="R2684" i="1"/>
  <c r="R2685" i="1"/>
  <c r="R2686" i="1"/>
  <c r="R2687" i="1"/>
  <c r="R2688" i="1"/>
  <c r="R2689" i="1"/>
  <c r="R2690" i="1"/>
  <c r="R2691" i="1"/>
  <c r="R2692" i="1"/>
  <c r="R2693" i="1"/>
  <c r="R2694" i="1"/>
  <c r="R2695" i="1"/>
  <c r="R2696" i="1"/>
  <c r="R2697" i="1"/>
  <c r="R2698" i="1"/>
  <c r="R2699" i="1"/>
  <c r="R2700" i="1"/>
  <c r="R2701" i="1"/>
  <c r="R2702" i="1"/>
  <c r="R2703" i="1"/>
  <c r="R2704" i="1"/>
  <c r="R2705" i="1"/>
  <c r="R2706" i="1"/>
  <c r="R2707" i="1"/>
  <c r="R2708" i="1"/>
  <c r="R2709" i="1"/>
  <c r="R2710" i="1"/>
  <c r="R2711" i="1"/>
  <c r="R2712" i="1"/>
  <c r="R2713" i="1"/>
  <c r="R2714" i="1"/>
  <c r="R2715" i="1"/>
  <c r="R2716" i="1"/>
  <c r="R2717" i="1"/>
  <c r="R2718" i="1"/>
  <c r="R2719" i="1"/>
  <c r="R2720" i="1"/>
  <c r="R2721" i="1"/>
  <c r="R2722" i="1"/>
  <c r="R2723" i="1"/>
  <c r="R2724" i="1"/>
  <c r="R2725" i="1"/>
  <c r="R2726" i="1"/>
  <c r="R2727" i="1"/>
  <c r="R2728" i="1"/>
  <c r="R2729" i="1"/>
  <c r="R2730" i="1"/>
  <c r="R2731" i="1"/>
  <c r="R2732" i="1"/>
  <c r="R2733" i="1"/>
  <c r="R2734" i="1"/>
  <c r="R2735" i="1"/>
  <c r="R2736" i="1"/>
  <c r="R2737" i="1"/>
  <c r="R2738" i="1"/>
  <c r="R2739" i="1"/>
  <c r="R2740" i="1"/>
  <c r="R2741" i="1"/>
  <c r="R2742" i="1"/>
  <c r="R2743" i="1"/>
  <c r="R2744" i="1"/>
  <c r="R2745" i="1"/>
  <c r="R2746" i="1"/>
  <c r="R2747" i="1"/>
  <c r="R2748" i="1"/>
  <c r="R2749" i="1"/>
  <c r="R2750" i="1"/>
  <c r="R2751" i="1"/>
  <c r="R2752" i="1"/>
  <c r="R2753" i="1"/>
  <c r="R2754" i="1"/>
  <c r="R2755" i="1"/>
  <c r="R2756" i="1"/>
  <c r="R2757" i="1"/>
  <c r="R2758" i="1"/>
  <c r="R2759" i="1"/>
  <c r="R2760" i="1"/>
  <c r="R2761" i="1"/>
  <c r="R2762" i="1"/>
  <c r="R2763" i="1"/>
  <c r="R2764" i="1"/>
  <c r="R2765" i="1"/>
  <c r="R2766" i="1"/>
  <c r="R2767" i="1"/>
  <c r="R2768" i="1"/>
  <c r="R2769" i="1"/>
  <c r="R2770" i="1"/>
  <c r="R2771" i="1"/>
  <c r="R2772" i="1"/>
  <c r="R2773" i="1"/>
  <c r="R2774" i="1"/>
  <c r="R2775" i="1"/>
  <c r="R2776" i="1"/>
  <c r="R2777" i="1"/>
  <c r="R2778" i="1"/>
  <c r="R2779" i="1"/>
  <c r="R2780" i="1"/>
  <c r="R2781" i="1"/>
  <c r="R2782" i="1"/>
  <c r="R2783" i="1"/>
  <c r="R2784" i="1"/>
  <c r="R2785" i="1"/>
  <c r="R2786" i="1"/>
  <c r="R2787" i="1"/>
  <c r="R2788" i="1"/>
  <c r="R2789" i="1"/>
  <c r="R2790" i="1"/>
  <c r="R2791" i="1"/>
  <c r="R2792" i="1"/>
  <c r="R2793" i="1"/>
  <c r="R2794" i="1"/>
  <c r="R2795" i="1"/>
  <c r="R2796" i="1"/>
  <c r="R2797" i="1"/>
  <c r="R2798" i="1"/>
  <c r="R2799" i="1"/>
  <c r="R2800" i="1"/>
  <c r="R2801" i="1"/>
  <c r="R2802" i="1"/>
  <c r="R2803" i="1"/>
  <c r="R2804" i="1"/>
  <c r="R2805" i="1"/>
  <c r="R2806" i="1"/>
  <c r="R2807" i="1"/>
  <c r="R2808" i="1"/>
  <c r="R2809" i="1"/>
  <c r="R2810" i="1"/>
  <c r="R2811" i="1"/>
  <c r="R2812" i="1"/>
  <c r="R2813" i="1"/>
  <c r="R2814" i="1"/>
  <c r="R2815" i="1"/>
  <c r="R2816" i="1"/>
  <c r="R2817" i="1"/>
  <c r="R2818" i="1"/>
  <c r="R2819" i="1"/>
  <c r="R2820" i="1"/>
  <c r="R2821" i="1"/>
  <c r="R2822" i="1"/>
  <c r="R2823" i="1"/>
  <c r="R2824" i="1"/>
  <c r="R2825" i="1"/>
  <c r="R2826" i="1"/>
  <c r="R2827" i="1"/>
  <c r="R2828" i="1"/>
  <c r="R2829" i="1"/>
  <c r="R2830" i="1"/>
  <c r="R2831" i="1"/>
  <c r="R2832" i="1"/>
  <c r="R2833" i="1"/>
  <c r="R2834" i="1"/>
  <c r="R2835" i="1"/>
  <c r="R2836" i="1"/>
  <c r="R2837" i="1"/>
  <c r="R2838" i="1"/>
  <c r="R2839" i="1"/>
  <c r="R2840" i="1"/>
  <c r="R2841" i="1"/>
  <c r="R2842" i="1"/>
  <c r="R2843" i="1"/>
  <c r="R2844" i="1"/>
  <c r="R2845" i="1"/>
  <c r="R2846" i="1"/>
  <c r="R2847" i="1"/>
  <c r="R2848" i="1"/>
  <c r="R2849" i="1"/>
  <c r="R2850" i="1"/>
  <c r="R2851" i="1"/>
  <c r="R2852" i="1"/>
  <c r="R2853" i="1"/>
  <c r="R2854" i="1"/>
  <c r="R2855" i="1"/>
  <c r="R2856" i="1"/>
  <c r="R2857" i="1"/>
  <c r="R2858" i="1"/>
  <c r="R2859" i="1"/>
  <c r="R2860" i="1"/>
  <c r="R2861" i="1"/>
  <c r="R2862" i="1"/>
  <c r="R2863" i="1"/>
  <c r="R2864" i="1"/>
  <c r="R2865" i="1"/>
  <c r="R2866" i="1"/>
  <c r="R2867" i="1"/>
  <c r="R2868" i="1"/>
  <c r="R2869" i="1"/>
  <c r="R2870" i="1"/>
  <c r="R2871" i="1"/>
  <c r="R2872" i="1"/>
  <c r="R2873" i="1"/>
  <c r="R2874" i="1"/>
  <c r="R2875" i="1"/>
  <c r="R2876" i="1"/>
  <c r="R2877" i="1"/>
  <c r="R2878" i="1"/>
  <c r="R2879" i="1"/>
  <c r="R2880" i="1"/>
  <c r="R2881" i="1"/>
  <c r="R2882" i="1"/>
  <c r="R2883" i="1"/>
  <c r="R2884" i="1"/>
  <c r="R2885" i="1"/>
  <c r="R2886" i="1"/>
  <c r="R2887" i="1"/>
  <c r="R2888" i="1"/>
  <c r="R2889" i="1"/>
  <c r="R2890" i="1"/>
  <c r="R2891" i="1"/>
  <c r="R2892" i="1"/>
  <c r="R2893" i="1"/>
  <c r="R2894" i="1"/>
  <c r="R2895" i="1"/>
  <c r="R2896" i="1"/>
  <c r="R2897" i="1"/>
  <c r="R2898" i="1"/>
  <c r="R2899" i="1"/>
  <c r="R2900" i="1"/>
  <c r="R2901" i="1"/>
  <c r="R2902" i="1"/>
  <c r="R2903" i="1"/>
  <c r="R2904" i="1"/>
  <c r="R2905" i="1"/>
  <c r="R2906" i="1"/>
  <c r="R2907" i="1"/>
  <c r="R2908" i="1"/>
  <c r="R2909" i="1"/>
  <c r="R2910" i="1"/>
  <c r="R2911" i="1"/>
  <c r="R2912" i="1"/>
  <c r="R2913" i="1"/>
  <c r="R2914" i="1"/>
  <c r="R2915" i="1"/>
  <c r="R2916" i="1"/>
  <c r="R2917" i="1"/>
  <c r="R2918" i="1"/>
  <c r="R2919" i="1"/>
  <c r="R2920" i="1"/>
  <c r="R2921" i="1"/>
  <c r="R2922" i="1"/>
  <c r="R2923" i="1"/>
  <c r="R2924" i="1"/>
  <c r="R2925" i="1"/>
  <c r="R2926" i="1"/>
  <c r="R2927" i="1"/>
  <c r="R2928" i="1"/>
  <c r="R2929" i="1"/>
  <c r="R2930" i="1"/>
  <c r="R2931" i="1"/>
  <c r="R2932" i="1"/>
  <c r="R2933" i="1"/>
  <c r="R2934" i="1"/>
  <c r="R2935" i="1"/>
  <c r="R2936" i="1"/>
  <c r="R2937" i="1"/>
  <c r="R2938" i="1"/>
  <c r="R2939" i="1"/>
  <c r="R2940" i="1"/>
  <c r="R2941" i="1"/>
  <c r="R2942" i="1"/>
  <c r="R2943" i="1"/>
  <c r="R2944" i="1"/>
  <c r="R2945" i="1"/>
  <c r="R2946" i="1"/>
  <c r="R2947" i="1"/>
  <c r="R2948" i="1"/>
  <c r="R2949" i="1"/>
  <c r="R2950" i="1"/>
  <c r="R2951" i="1"/>
  <c r="R2952" i="1"/>
  <c r="R2953" i="1"/>
  <c r="R2954" i="1"/>
  <c r="R2955" i="1"/>
  <c r="R2956" i="1"/>
  <c r="R2957" i="1"/>
  <c r="R2958" i="1"/>
  <c r="R2959" i="1"/>
  <c r="R2960" i="1"/>
  <c r="R2961" i="1"/>
  <c r="R2962" i="1"/>
  <c r="R2963" i="1"/>
  <c r="R2964" i="1"/>
  <c r="R2965" i="1"/>
  <c r="R2966" i="1"/>
  <c r="R2967" i="1"/>
  <c r="R2968" i="1"/>
  <c r="R2969" i="1"/>
  <c r="R2970" i="1"/>
  <c r="R2971" i="1"/>
  <c r="R2972" i="1"/>
  <c r="R2973" i="1"/>
  <c r="R2974" i="1"/>
  <c r="R2975" i="1"/>
  <c r="R2976" i="1"/>
  <c r="R2977" i="1"/>
  <c r="R2978" i="1"/>
  <c r="R2979" i="1"/>
  <c r="R2980" i="1"/>
  <c r="R2981" i="1"/>
  <c r="R2982" i="1"/>
  <c r="R2983" i="1"/>
  <c r="R2984" i="1"/>
  <c r="R2985" i="1"/>
  <c r="R2986" i="1"/>
  <c r="R2987" i="1"/>
  <c r="R2988" i="1"/>
  <c r="R2989" i="1"/>
  <c r="R2990" i="1"/>
  <c r="R2991" i="1"/>
  <c r="R2992" i="1"/>
  <c r="R2993" i="1"/>
  <c r="R2994" i="1"/>
  <c r="R2995" i="1"/>
  <c r="R2996" i="1"/>
  <c r="R2997" i="1"/>
  <c r="R2998" i="1"/>
  <c r="R2999" i="1"/>
  <c r="R3000" i="1"/>
  <c r="R3001" i="1"/>
  <c r="R3002" i="1"/>
  <c r="R3003" i="1"/>
  <c r="R3004" i="1"/>
  <c r="R3005" i="1"/>
  <c r="R3006" i="1"/>
  <c r="R3007" i="1"/>
  <c r="R3008" i="1"/>
  <c r="R3009" i="1"/>
  <c r="R3010" i="1"/>
  <c r="R3011" i="1"/>
  <c r="R3012" i="1"/>
  <c r="R3013" i="1"/>
  <c r="R3014" i="1"/>
  <c r="R3015" i="1"/>
  <c r="R3016" i="1"/>
  <c r="R3017" i="1"/>
  <c r="R3018" i="1"/>
  <c r="R3019" i="1"/>
  <c r="R3020" i="1"/>
  <c r="R3021" i="1"/>
  <c r="R3022" i="1"/>
  <c r="R3023" i="1"/>
  <c r="R3024" i="1"/>
  <c r="R3025" i="1"/>
  <c r="R3026" i="1"/>
  <c r="R3027" i="1"/>
  <c r="R3028" i="1"/>
  <c r="R3029" i="1"/>
  <c r="R3030" i="1"/>
  <c r="R3031" i="1"/>
  <c r="R3032" i="1"/>
  <c r="R3033" i="1"/>
  <c r="R3034" i="1"/>
  <c r="R3035" i="1"/>
  <c r="R3036" i="1"/>
  <c r="R3037" i="1"/>
  <c r="R3038" i="1"/>
  <c r="R3039" i="1"/>
  <c r="R3040" i="1"/>
  <c r="R3041" i="1"/>
  <c r="R3042" i="1"/>
  <c r="R3043" i="1"/>
  <c r="R3044" i="1"/>
  <c r="R3045" i="1"/>
  <c r="R3046" i="1"/>
  <c r="R3047" i="1"/>
  <c r="R3048" i="1"/>
  <c r="R3049" i="1"/>
  <c r="R3050" i="1"/>
  <c r="R3051" i="1"/>
  <c r="R3052" i="1"/>
  <c r="R3053" i="1"/>
  <c r="R3054" i="1"/>
  <c r="R3055" i="1"/>
  <c r="R3056" i="1"/>
  <c r="R3057" i="1"/>
  <c r="R3058" i="1"/>
  <c r="R3059" i="1"/>
  <c r="R3060" i="1"/>
  <c r="R3061" i="1"/>
  <c r="R3062" i="1"/>
  <c r="R3063" i="1"/>
  <c r="R3064" i="1"/>
  <c r="R3065" i="1"/>
  <c r="R3066" i="1"/>
  <c r="R3067" i="1"/>
  <c r="R3068" i="1"/>
  <c r="R3069" i="1"/>
  <c r="R3070" i="1"/>
  <c r="R3071" i="1"/>
  <c r="R3072" i="1"/>
  <c r="R3073" i="1"/>
  <c r="R3074" i="1"/>
  <c r="R3075" i="1"/>
  <c r="R3076" i="1"/>
  <c r="R3077" i="1"/>
  <c r="R3078" i="1"/>
  <c r="R3079" i="1"/>
  <c r="R3080" i="1"/>
  <c r="R3081" i="1"/>
  <c r="R3082" i="1"/>
  <c r="R3083" i="1"/>
  <c r="R3084" i="1"/>
  <c r="R3085" i="1"/>
  <c r="R3086" i="1"/>
  <c r="R3087" i="1"/>
  <c r="R3088" i="1"/>
  <c r="R3089" i="1"/>
  <c r="R3090" i="1"/>
  <c r="R3091" i="1"/>
  <c r="R3092" i="1"/>
  <c r="R3093" i="1"/>
  <c r="R3094" i="1"/>
  <c r="R3095" i="1"/>
  <c r="R3096" i="1"/>
  <c r="R3097" i="1"/>
  <c r="R3098" i="1"/>
  <c r="R3099" i="1"/>
  <c r="R3100" i="1"/>
  <c r="R3101" i="1"/>
  <c r="R3102" i="1"/>
  <c r="R3103" i="1"/>
  <c r="R3104" i="1"/>
  <c r="R3105" i="1"/>
  <c r="R3106" i="1"/>
  <c r="R3107" i="1"/>
  <c r="R3108" i="1"/>
  <c r="R3109" i="1"/>
  <c r="R3110" i="1"/>
  <c r="R3111" i="1"/>
  <c r="R3112" i="1"/>
  <c r="R3113" i="1"/>
  <c r="R3114" i="1"/>
  <c r="R3115" i="1"/>
  <c r="R3116" i="1"/>
  <c r="R3117" i="1"/>
  <c r="R3118" i="1"/>
  <c r="R3119" i="1"/>
  <c r="R3120" i="1"/>
  <c r="R3121" i="1"/>
  <c r="R3122" i="1"/>
  <c r="R3123" i="1"/>
  <c r="R3124" i="1"/>
  <c r="R3125" i="1"/>
  <c r="R3126" i="1"/>
  <c r="R3127" i="1"/>
  <c r="R3128" i="1"/>
  <c r="R3129" i="1"/>
  <c r="R3130" i="1"/>
  <c r="R3131" i="1"/>
  <c r="R3132" i="1"/>
  <c r="R3133" i="1"/>
  <c r="R3134" i="1"/>
  <c r="R3135" i="1"/>
  <c r="R3136" i="1"/>
  <c r="R3137" i="1"/>
  <c r="R3138" i="1"/>
  <c r="R3139" i="1"/>
  <c r="R3140" i="1"/>
  <c r="R3141" i="1"/>
  <c r="R3142" i="1"/>
  <c r="R3143" i="1"/>
  <c r="R3144" i="1"/>
  <c r="R3145" i="1"/>
  <c r="R3146" i="1"/>
  <c r="R3147" i="1"/>
  <c r="R3148" i="1"/>
  <c r="R3149" i="1"/>
  <c r="R3150" i="1"/>
  <c r="R3151" i="1"/>
  <c r="R3152" i="1"/>
  <c r="R3153" i="1"/>
  <c r="R3154" i="1"/>
  <c r="R3155" i="1"/>
  <c r="R3156" i="1"/>
  <c r="R3157" i="1"/>
  <c r="R3158" i="1"/>
  <c r="R3159" i="1"/>
  <c r="R3160" i="1"/>
  <c r="R3161" i="1"/>
  <c r="R3162" i="1"/>
  <c r="R3163" i="1"/>
  <c r="R3164" i="1"/>
  <c r="R3165" i="1"/>
  <c r="R3166" i="1"/>
  <c r="R3167" i="1"/>
  <c r="R3168" i="1"/>
  <c r="R3169" i="1"/>
  <c r="R3170" i="1"/>
  <c r="R3171" i="1"/>
  <c r="R3172" i="1"/>
  <c r="R3173" i="1"/>
  <c r="R3174" i="1"/>
  <c r="R3175" i="1"/>
  <c r="R3176" i="1"/>
  <c r="R3177" i="1"/>
  <c r="R3178" i="1"/>
  <c r="R3179" i="1"/>
  <c r="R3180" i="1"/>
  <c r="R3181" i="1"/>
  <c r="R3182" i="1"/>
  <c r="R3183" i="1"/>
  <c r="R3184" i="1"/>
  <c r="R3185" i="1"/>
  <c r="R3186" i="1"/>
  <c r="R3187" i="1"/>
  <c r="R3188" i="1"/>
  <c r="R3189" i="1"/>
  <c r="R3190" i="1"/>
  <c r="R3191" i="1"/>
  <c r="R3192" i="1"/>
  <c r="R3193" i="1"/>
  <c r="R3194" i="1"/>
  <c r="R3195" i="1"/>
  <c r="R3196" i="1"/>
  <c r="R3197" i="1"/>
  <c r="R3198" i="1"/>
  <c r="R3199" i="1"/>
  <c r="R3200" i="1"/>
  <c r="R3201" i="1"/>
  <c r="R3202" i="1"/>
  <c r="R3203" i="1"/>
  <c r="R3204" i="1"/>
  <c r="R3205" i="1"/>
  <c r="R3206" i="1"/>
  <c r="R3207" i="1"/>
  <c r="R3208" i="1"/>
  <c r="R3209" i="1"/>
  <c r="R3210" i="1"/>
  <c r="R3211" i="1"/>
  <c r="R3212" i="1"/>
  <c r="R3213" i="1"/>
  <c r="R3214" i="1"/>
  <c r="R3215" i="1"/>
  <c r="R3216" i="1"/>
  <c r="R3217" i="1"/>
  <c r="R3218" i="1"/>
  <c r="R3219" i="1"/>
  <c r="R3220" i="1"/>
  <c r="R3221" i="1"/>
  <c r="R3222" i="1"/>
  <c r="R3223" i="1"/>
  <c r="R3224" i="1"/>
  <c r="R3225" i="1"/>
  <c r="R3226" i="1"/>
  <c r="R3227" i="1"/>
  <c r="R3228" i="1"/>
  <c r="R3229" i="1"/>
  <c r="R3230" i="1"/>
  <c r="R3231" i="1"/>
  <c r="R3232" i="1"/>
  <c r="R3233" i="1"/>
  <c r="R3234" i="1"/>
  <c r="R3235" i="1"/>
  <c r="R3236" i="1"/>
  <c r="R3237" i="1"/>
  <c r="R3238" i="1"/>
  <c r="R3239" i="1"/>
  <c r="R3240" i="1"/>
  <c r="R3241" i="1"/>
  <c r="R3242" i="1"/>
  <c r="R3243" i="1"/>
  <c r="R3244" i="1"/>
  <c r="R3245" i="1"/>
  <c r="R3246" i="1"/>
  <c r="R3247" i="1"/>
  <c r="R3248" i="1"/>
  <c r="R3249" i="1"/>
  <c r="R3250" i="1"/>
  <c r="R3251" i="1"/>
  <c r="R3252" i="1"/>
  <c r="R3253" i="1"/>
  <c r="R3254" i="1"/>
  <c r="R3255" i="1"/>
  <c r="R3256" i="1"/>
  <c r="R3257" i="1"/>
  <c r="R3258" i="1"/>
  <c r="R3259" i="1"/>
  <c r="R3260" i="1"/>
  <c r="R3261" i="1"/>
  <c r="R3262" i="1"/>
  <c r="R3263" i="1"/>
  <c r="R3264" i="1"/>
  <c r="R3265" i="1"/>
  <c r="R3266" i="1"/>
  <c r="R3267" i="1"/>
  <c r="R3268" i="1"/>
  <c r="R3269" i="1"/>
  <c r="R3270" i="1"/>
  <c r="R3271" i="1"/>
  <c r="R3272" i="1"/>
  <c r="R3273" i="1"/>
  <c r="R3274" i="1"/>
  <c r="R3275" i="1"/>
  <c r="R3276" i="1"/>
  <c r="R3277" i="1"/>
  <c r="R3278" i="1"/>
  <c r="R3279" i="1"/>
  <c r="R3280" i="1"/>
  <c r="R3281" i="1"/>
  <c r="R3282" i="1"/>
  <c r="R3283" i="1"/>
  <c r="R3284" i="1"/>
  <c r="R3285" i="1"/>
  <c r="R3286" i="1"/>
  <c r="R3287" i="1"/>
  <c r="R3288" i="1"/>
  <c r="R3289" i="1"/>
  <c r="R3290" i="1"/>
  <c r="R3291" i="1"/>
  <c r="R3292" i="1"/>
  <c r="R3293" i="1"/>
  <c r="R3294" i="1"/>
  <c r="R3295" i="1"/>
  <c r="R3296" i="1"/>
  <c r="R3297" i="1"/>
  <c r="R3298" i="1"/>
  <c r="R3299" i="1"/>
  <c r="R3300" i="1"/>
  <c r="R3301" i="1"/>
  <c r="R3302" i="1"/>
  <c r="R3303" i="1"/>
  <c r="R3304" i="1"/>
  <c r="R3305" i="1"/>
  <c r="R3306" i="1"/>
  <c r="R3307" i="1"/>
  <c r="R3308" i="1"/>
  <c r="R3309" i="1"/>
  <c r="R3310" i="1"/>
  <c r="R3311" i="1"/>
  <c r="R3312" i="1"/>
  <c r="R3313" i="1"/>
  <c r="R3314" i="1"/>
  <c r="R3315" i="1"/>
  <c r="R3316" i="1"/>
  <c r="R3317" i="1"/>
  <c r="R3318" i="1"/>
  <c r="R3319" i="1"/>
  <c r="R3320" i="1"/>
  <c r="R3321" i="1"/>
  <c r="R3322" i="1"/>
  <c r="R3323" i="1"/>
  <c r="R3324" i="1"/>
  <c r="R3325" i="1"/>
  <c r="R3326" i="1"/>
  <c r="R3327" i="1"/>
  <c r="R3328" i="1"/>
  <c r="R3329" i="1"/>
  <c r="R3330" i="1"/>
  <c r="R3331" i="1"/>
  <c r="R3332" i="1"/>
  <c r="R3333" i="1"/>
  <c r="R3334" i="1"/>
  <c r="R3335" i="1"/>
  <c r="R3336" i="1"/>
  <c r="R3337" i="1"/>
  <c r="R3338" i="1"/>
  <c r="R3339" i="1"/>
  <c r="R3340" i="1"/>
  <c r="R3341" i="1"/>
  <c r="R3342" i="1"/>
  <c r="R3343" i="1"/>
  <c r="R3344" i="1"/>
  <c r="R3345" i="1"/>
  <c r="R3346" i="1"/>
  <c r="R3347" i="1"/>
  <c r="R3348" i="1"/>
  <c r="R3349" i="1"/>
  <c r="R3350" i="1"/>
  <c r="R3351" i="1"/>
  <c r="R3352" i="1"/>
  <c r="R3353" i="1"/>
  <c r="R3354" i="1"/>
  <c r="R3355" i="1"/>
  <c r="R3356" i="1"/>
  <c r="R3357" i="1"/>
  <c r="R3358" i="1"/>
  <c r="R3359" i="1"/>
  <c r="R3360" i="1"/>
  <c r="R3361" i="1"/>
  <c r="R3362" i="1"/>
  <c r="R3363" i="1"/>
  <c r="R3364" i="1"/>
  <c r="R3365" i="1"/>
  <c r="R3366" i="1"/>
  <c r="R3367" i="1"/>
  <c r="R3368" i="1"/>
  <c r="R3369" i="1"/>
  <c r="R3370" i="1"/>
  <c r="R3371" i="1"/>
  <c r="R3372" i="1"/>
  <c r="R3373" i="1"/>
  <c r="R3374" i="1"/>
  <c r="R3375" i="1"/>
  <c r="R3376" i="1"/>
  <c r="R3377" i="1"/>
  <c r="R3378" i="1"/>
  <c r="R3379" i="1"/>
  <c r="R3380" i="1"/>
  <c r="R3381" i="1"/>
  <c r="R3382" i="1"/>
  <c r="R3383" i="1"/>
  <c r="R3384" i="1"/>
  <c r="R3385" i="1"/>
  <c r="R3386" i="1"/>
  <c r="R3387" i="1"/>
  <c r="R3388" i="1"/>
  <c r="R3389" i="1"/>
  <c r="R3390" i="1"/>
  <c r="R3391" i="1"/>
  <c r="R3392" i="1"/>
  <c r="R3393" i="1"/>
  <c r="R3394" i="1"/>
  <c r="R3395" i="1"/>
  <c r="R3396" i="1"/>
  <c r="R3397" i="1"/>
  <c r="R3398" i="1"/>
  <c r="R3399" i="1"/>
  <c r="R3400" i="1"/>
  <c r="R3401" i="1"/>
  <c r="R3402" i="1"/>
  <c r="R3403" i="1"/>
  <c r="R3404" i="1"/>
  <c r="R3405" i="1"/>
  <c r="R3406" i="1"/>
  <c r="R3407" i="1"/>
  <c r="R3408" i="1"/>
  <c r="R3409" i="1"/>
  <c r="R3410" i="1"/>
  <c r="R3411" i="1"/>
  <c r="R3412" i="1"/>
  <c r="R3413" i="1"/>
  <c r="R3414" i="1"/>
  <c r="R3415" i="1"/>
  <c r="R3416" i="1"/>
  <c r="R3417" i="1"/>
  <c r="R3418" i="1"/>
  <c r="R3419" i="1"/>
  <c r="R3420" i="1"/>
  <c r="R3421" i="1"/>
  <c r="R3422" i="1"/>
  <c r="R3423" i="1"/>
  <c r="R3424" i="1"/>
  <c r="R3425" i="1"/>
  <c r="R3426" i="1"/>
  <c r="R3427" i="1"/>
  <c r="R3428" i="1"/>
  <c r="R3429" i="1"/>
  <c r="R3430" i="1"/>
  <c r="R3431" i="1"/>
  <c r="R3432" i="1"/>
  <c r="R3433" i="1"/>
  <c r="R3434" i="1"/>
  <c r="R3435" i="1"/>
  <c r="R3436" i="1"/>
  <c r="R3437" i="1"/>
  <c r="R3438" i="1"/>
  <c r="R3439" i="1"/>
  <c r="R3440" i="1"/>
  <c r="R3441" i="1"/>
  <c r="R3442" i="1"/>
  <c r="R3443" i="1"/>
  <c r="R3444" i="1"/>
  <c r="R3445" i="1"/>
  <c r="R3446" i="1"/>
  <c r="R3447" i="1"/>
  <c r="R3448" i="1"/>
  <c r="R3449" i="1"/>
  <c r="R3450" i="1"/>
  <c r="R3451" i="1"/>
  <c r="R3452" i="1"/>
  <c r="R3453" i="1"/>
  <c r="R3454" i="1"/>
  <c r="R3455" i="1"/>
  <c r="R3456" i="1"/>
  <c r="R3457" i="1"/>
  <c r="R3458" i="1"/>
  <c r="R3459" i="1"/>
  <c r="R3460" i="1"/>
  <c r="R3461" i="1"/>
  <c r="R3462" i="1"/>
  <c r="R3463" i="1"/>
  <c r="R3464" i="1"/>
  <c r="R3465" i="1"/>
  <c r="R3466" i="1"/>
  <c r="R3467" i="1"/>
  <c r="R3468" i="1"/>
  <c r="R3469" i="1"/>
  <c r="R3470" i="1"/>
  <c r="R3471" i="1"/>
  <c r="R3472" i="1"/>
  <c r="R3473" i="1"/>
  <c r="R3474" i="1"/>
  <c r="R3475" i="1"/>
  <c r="R3476" i="1"/>
  <c r="R3477" i="1"/>
  <c r="R3478" i="1"/>
  <c r="R3479" i="1"/>
  <c r="R3480" i="1"/>
  <c r="R3481" i="1"/>
  <c r="R3482" i="1"/>
  <c r="R3483" i="1"/>
  <c r="R3484" i="1"/>
  <c r="R3485" i="1"/>
  <c r="R3486" i="1"/>
  <c r="R3487" i="1"/>
  <c r="R3488" i="1"/>
  <c r="R3489" i="1"/>
  <c r="R3490" i="1"/>
  <c r="R3491" i="1"/>
  <c r="R3492" i="1"/>
  <c r="R3493" i="1"/>
  <c r="R3494" i="1"/>
  <c r="R3495" i="1"/>
  <c r="R3496" i="1"/>
  <c r="R3497" i="1"/>
  <c r="R3498" i="1"/>
  <c r="R3499" i="1"/>
  <c r="R3500" i="1"/>
  <c r="R3501" i="1"/>
  <c r="R3502" i="1"/>
  <c r="R3503" i="1"/>
  <c r="R3504" i="1"/>
  <c r="R3505" i="1"/>
  <c r="R3506" i="1"/>
  <c r="R3507" i="1"/>
  <c r="R3508" i="1"/>
  <c r="R3905" i="1"/>
  <c r="R3509" i="1"/>
  <c r="R3510" i="1"/>
  <c r="R3511" i="1"/>
  <c r="R3512" i="1"/>
  <c r="R3513" i="1"/>
  <c r="R3514" i="1"/>
  <c r="R3515" i="1"/>
  <c r="R3516" i="1"/>
  <c r="R3517" i="1"/>
  <c r="R3518" i="1"/>
  <c r="R3519" i="1"/>
  <c r="R3520" i="1"/>
  <c r="R3521" i="1"/>
  <c r="R3522" i="1"/>
  <c r="R3523" i="1"/>
  <c r="R3524" i="1"/>
  <c r="R3525" i="1"/>
  <c r="R3925" i="1"/>
  <c r="R3526" i="1"/>
  <c r="R3527" i="1"/>
  <c r="R3528" i="1"/>
  <c r="R3529" i="1"/>
  <c r="R3530" i="1"/>
  <c r="R3531" i="1"/>
  <c r="R3532" i="1"/>
  <c r="R3533" i="1"/>
  <c r="R3534" i="1"/>
  <c r="R3535" i="1"/>
  <c r="R3536" i="1"/>
  <c r="R3537" i="1"/>
  <c r="R3538" i="1"/>
  <c r="R3539" i="1"/>
  <c r="R3540" i="1"/>
  <c r="R3541" i="1"/>
  <c r="R3542" i="1"/>
  <c r="R3543" i="1"/>
  <c r="R3946" i="1"/>
  <c r="R3544" i="1"/>
  <c r="R3545" i="1"/>
  <c r="R3546" i="1"/>
  <c r="R3547" i="1"/>
  <c r="R3548" i="1"/>
  <c r="R3549" i="1"/>
  <c r="R3550" i="1"/>
  <c r="R3551" i="1"/>
  <c r="R3552" i="1"/>
  <c r="R3553" i="1"/>
  <c r="R3959" i="1"/>
  <c r="R3554" i="1"/>
  <c r="R3555" i="1"/>
  <c r="R3556" i="1"/>
  <c r="R3557" i="1"/>
  <c r="R3558" i="1"/>
  <c r="R3559" i="1"/>
  <c r="R3560" i="1"/>
  <c r="R3561" i="1"/>
  <c r="R3562" i="1"/>
  <c r="R3563" i="1"/>
  <c r="R3564" i="1"/>
  <c r="R3565" i="1"/>
  <c r="R3566" i="1"/>
  <c r="R3567" i="1"/>
  <c r="R3568" i="1"/>
  <c r="R3569" i="1"/>
  <c r="R3570" i="1"/>
  <c r="R3571" i="1"/>
  <c r="R3572" i="1"/>
  <c r="R3573" i="1"/>
  <c r="R3574" i="1"/>
  <c r="R3575" i="1"/>
  <c r="R3576" i="1"/>
  <c r="R3577" i="1"/>
  <c r="R3578" i="1"/>
  <c r="R3579" i="1"/>
  <c r="R3580" i="1"/>
  <c r="R3581" i="1"/>
  <c r="R3582" i="1"/>
  <c r="R3583" i="1"/>
  <c r="R3584" i="1"/>
  <c r="R3585" i="1"/>
  <c r="R3586" i="1"/>
  <c r="R3587" i="1"/>
  <c r="R3588" i="1"/>
  <c r="R3589" i="1"/>
  <c r="R3590" i="1"/>
  <c r="R3591" i="1"/>
  <c r="R3592" i="1"/>
  <c r="R3593" i="1"/>
  <c r="R3594" i="1"/>
  <c r="R3595" i="1"/>
  <c r="R3596" i="1"/>
  <c r="R3597" i="1"/>
  <c r="R3598" i="1"/>
  <c r="R3599" i="1"/>
  <c r="R3600" i="1"/>
  <c r="R3601" i="1"/>
  <c r="R3602" i="1"/>
  <c r="R3603" i="1"/>
  <c r="R3604" i="1"/>
  <c r="R3605" i="1"/>
  <c r="R3606" i="1"/>
  <c r="R3607" i="1"/>
  <c r="R3608" i="1"/>
  <c r="R3609" i="1"/>
  <c r="R3610" i="1"/>
  <c r="R3611" i="1"/>
  <c r="R3612" i="1"/>
  <c r="R3613" i="1"/>
  <c r="R3614" i="1"/>
  <c r="R3615" i="1"/>
  <c r="R3616" i="1"/>
  <c r="R3617" i="1"/>
  <c r="R3618" i="1"/>
  <c r="R3619" i="1"/>
  <c r="R3620" i="1"/>
  <c r="R3621" i="1"/>
  <c r="R3622" i="1"/>
  <c r="R3623" i="1"/>
  <c r="R3624" i="1"/>
  <c r="R3625" i="1"/>
  <c r="R3626" i="1"/>
  <c r="R3627" i="1"/>
  <c r="R3628" i="1"/>
  <c r="R3629" i="1"/>
  <c r="R3630" i="1"/>
  <c r="R3631" i="1"/>
  <c r="R3632" i="1"/>
  <c r="R3633" i="1"/>
  <c r="R3634" i="1"/>
  <c r="R3635" i="1"/>
  <c r="R3636" i="1"/>
  <c r="R3637" i="1"/>
  <c r="R3638" i="1"/>
  <c r="R3639" i="1"/>
  <c r="R3640" i="1"/>
  <c r="R3641" i="1"/>
  <c r="R3642" i="1"/>
  <c r="R3643" i="1"/>
  <c r="R3644" i="1"/>
  <c r="R3645" i="1"/>
  <c r="R3646" i="1"/>
  <c r="R3647" i="1"/>
  <c r="R3648" i="1"/>
  <c r="R3649" i="1"/>
  <c r="R3650" i="1"/>
  <c r="R3651" i="1"/>
  <c r="R3652" i="1"/>
  <c r="R3653" i="1"/>
  <c r="R3654" i="1"/>
  <c r="R3655" i="1"/>
  <c r="R3656" i="1"/>
  <c r="R3657" i="1"/>
  <c r="R3658" i="1"/>
  <c r="R3659" i="1"/>
  <c r="R3660" i="1"/>
  <c r="R3661" i="1"/>
  <c r="R3662" i="1"/>
  <c r="R3663" i="1"/>
  <c r="R3664" i="1"/>
  <c r="R3665" i="1"/>
  <c r="R3666" i="1"/>
  <c r="R3667" i="1"/>
  <c r="R3668" i="1"/>
  <c r="R3669" i="1"/>
  <c r="R3670" i="1"/>
  <c r="R3671" i="1"/>
  <c r="R3672" i="1"/>
  <c r="R3673" i="1"/>
  <c r="R3674" i="1"/>
  <c r="R3675" i="1"/>
  <c r="R3676" i="1"/>
  <c r="R3677" i="1"/>
  <c r="R3678" i="1"/>
  <c r="R3679" i="1"/>
  <c r="R3680" i="1"/>
  <c r="R3681" i="1"/>
  <c r="R3682" i="1"/>
  <c r="R3683" i="1"/>
  <c r="R3684" i="1"/>
  <c r="R3685" i="1"/>
  <c r="R3686" i="1"/>
  <c r="R3687" i="1"/>
  <c r="R3688" i="1"/>
  <c r="R3689" i="1"/>
  <c r="R3690" i="1"/>
  <c r="R3691" i="1"/>
  <c r="R3692" i="1"/>
  <c r="R3693" i="1"/>
  <c r="R3694" i="1"/>
  <c r="R3695" i="1"/>
  <c r="R3696" i="1"/>
  <c r="R3697" i="1"/>
  <c r="R3698" i="1"/>
  <c r="R3699" i="1"/>
  <c r="R3700" i="1"/>
  <c r="R3701" i="1"/>
  <c r="R3702" i="1"/>
  <c r="R3703" i="1"/>
  <c r="R3704" i="1"/>
  <c r="R3705" i="1"/>
  <c r="R3706" i="1"/>
  <c r="R3707" i="1"/>
  <c r="R3708" i="1"/>
  <c r="R3709" i="1"/>
  <c r="R3710" i="1"/>
  <c r="R3711" i="1"/>
  <c r="R3712" i="1"/>
  <c r="R3713" i="1"/>
  <c r="R3714" i="1"/>
  <c r="R3715" i="1"/>
  <c r="R3716" i="1"/>
  <c r="R3717" i="1"/>
  <c r="R3718" i="1"/>
  <c r="R3719" i="1"/>
  <c r="R3720" i="1"/>
  <c r="R3721" i="1"/>
  <c r="R3722" i="1"/>
  <c r="R3723" i="1"/>
  <c r="R3724" i="1"/>
  <c r="R3725" i="1"/>
  <c r="R3726" i="1"/>
  <c r="R3727" i="1"/>
  <c r="R3728" i="1"/>
  <c r="R3729" i="1"/>
  <c r="R3730" i="1"/>
  <c r="R3731" i="1"/>
  <c r="R3732" i="1"/>
  <c r="R3733" i="1"/>
  <c r="R3734" i="1"/>
  <c r="R3735" i="1"/>
  <c r="R3736" i="1"/>
  <c r="R3737" i="1"/>
  <c r="R3738" i="1"/>
  <c r="R3739" i="1"/>
  <c r="R3740" i="1"/>
  <c r="R3741" i="1"/>
  <c r="R3742" i="1"/>
  <c r="R3743" i="1"/>
  <c r="R3744" i="1"/>
  <c r="R3745" i="1"/>
  <c r="R3746" i="1"/>
  <c r="R3747" i="1"/>
  <c r="R3748" i="1"/>
  <c r="R3749" i="1"/>
  <c r="R3750" i="1"/>
  <c r="R3751" i="1"/>
  <c r="R3752" i="1"/>
  <c r="R3753" i="1"/>
  <c r="R3754" i="1"/>
  <c r="R3755" i="1"/>
  <c r="R3756" i="1"/>
  <c r="R3757" i="1"/>
  <c r="R3758" i="1"/>
  <c r="R3759" i="1"/>
  <c r="R3760" i="1"/>
  <c r="R3761" i="1"/>
  <c r="R3762" i="1"/>
  <c r="R3763" i="1"/>
  <c r="R3764" i="1"/>
  <c r="R3765" i="1"/>
  <c r="R3766" i="1"/>
  <c r="R3767" i="1"/>
  <c r="R3768" i="1"/>
  <c r="R3769" i="1"/>
  <c r="R3770" i="1"/>
  <c r="R3771" i="1"/>
  <c r="R3772" i="1"/>
  <c r="R3773" i="1"/>
  <c r="R3774" i="1"/>
  <c r="R3775" i="1"/>
  <c r="R3776" i="1"/>
  <c r="R3777" i="1"/>
  <c r="R3778" i="1"/>
  <c r="R3779" i="1"/>
  <c r="R3780" i="1"/>
  <c r="R3781" i="1"/>
  <c r="R3782" i="1"/>
  <c r="R3783" i="1"/>
  <c r="R3784" i="1"/>
  <c r="R3785" i="1"/>
  <c r="R3786" i="1"/>
  <c r="R3787" i="1"/>
  <c r="R3788" i="1"/>
  <c r="R3789" i="1"/>
  <c r="R3790" i="1"/>
  <c r="R3791" i="1"/>
  <c r="R3792" i="1"/>
  <c r="R3793" i="1"/>
  <c r="R3794" i="1"/>
  <c r="R3795" i="1"/>
  <c r="R3796" i="1"/>
  <c r="R3797" i="1"/>
  <c r="R3798" i="1"/>
  <c r="R3799" i="1"/>
  <c r="R3800" i="1"/>
  <c r="R3801" i="1"/>
  <c r="R3802" i="1"/>
  <c r="R3803" i="1"/>
  <c r="R3804" i="1"/>
  <c r="R3805" i="1"/>
  <c r="R3806" i="1"/>
  <c r="R3807" i="1"/>
  <c r="R3808" i="1"/>
  <c r="R3809" i="1"/>
  <c r="R3810" i="1"/>
  <c r="R3811" i="1"/>
  <c r="R3812" i="1"/>
  <c r="R3813" i="1"/>
  <c r="R3814" i="1"/>
  <c r="R3815" i="1"/>
  <c r="R3816" i="1"/>
  <c r="R3817" i="1"/>
  <c r="R3818" i="1"/>
  <c r="R3819" i="1"/>
  <c r="R3820" i="1"/>
  <c r="R3821" i="1"/>
  <c r="R3822" i="1"/>
  <c r="R3823" i="1"/>
  <c r="R3824" i="1"/>
  <c r="R3825" i="1"/>
  <c r="R3826" i="1"/>
  <c r="R3827" i="1"/>
  <c r="R3828" i="1"/>
  <c r="R3829" i="1"/>
  <c r="R3830" i="1"/>
  <c r="R3831" i="1"/>
  <c r="R3832" i="1"/>
  <c r="R3833" i="1"/>
  <c r="R3834" i="1"/>
  <c r="R3835" i="1"/>
  <c r="R3836" i="1"/>
  <c r="R3837" i="1"/>
  <c r="R3838" i="1"/>
  <c r="R3839" i="1"/>
  <c r="R3840" i="1"/>
  <c r="R3841" i="1"/>
  <c r="R3842" i="1"/>
  <c r="R3843" i="1"/>
  <c r="R3844" i="1"/>
  <c r="R3845" i="1"/>
  <c r="R3846" i="1"/>
  <c r="R3847" i="1"/>
  <c r="R3848" i="1"/>
  <c r="R3849" i="1"/>
  <c r="R3850" i="1"/>
  <c r="R3851" i="1"/>
  <c r="R3852" i="1"/>
  <c r="R3853" i="1"/>
  <c r="R3854" i="1"/>
  <c r="R3855" i="1"/>
  <c r="R3856" i="1"/>
  <c r="R3857" i="1"/>
  <c r="R3858" i="1"/>
  <c r="R3859" i="1"/>
  <c r="R3860" i="1"/>
  <c r="R3861" i="1"/>
  <c r="R3862" i="1"/>
  <c r="R3863" i="1"/>
  <c r="R3864" i="1"/>
  <c r="R3865" i="1"/>
  <c r="R3866" i="1"/>
  <c r="R3867" i="1"/>
  <c r="R3868" i="1"/>
  <c r="R3869" i="1"/>
  <c r="R3870" i="1"/>
  <c r="R3871" i="1"/>
  <c r="R3872" i="1"/>
  <c r="R3873" i="1"/>
  <c r="R3874" i="1"/>
  <c r="R3875" i="1"/>
  <c r="R3876" i="1"/>
  <c r="R3877" i="1"/>
  <c r="R3878" i="1"/>
  <c r="R3879" i="1"/>
  <c r="R3880" i="1"/>
  <c r="R3881" i="1"/>
  <c r="R3882" i="1"/>
  <c r="R3883" i="1"/>
  <c r="R3884" i="1"/>
  <c r="R3885" i="1"/>
  <c r="R3886" i="1"/>
  <c r="R3887" i="1"/>
  <c r="R3888" i="1"/>
  <c r="R3889" i="1"/>
  <c r="R3890" i="1"/>
  <c r="R3891" i="1"/>
  <c r="R3892" i="1"/>
  <c r="R3893" i="1"/>
  <c r="R3894" i="1"/>
  <c r="R3895" i="1"/>
  <c r="R3896" i="1"/>
  <c r="R3897" i="1"/>
  <c r="R3898" i="1"/>
  <c r="R3899" i="1"/>
  <c r="R3900" i="1"/>
  <c r="R3901" i="1"/>
  <c r="R3902" i="1"/>
  <c r="R3903" i="1"/>
  <c r="R3904" i="1"/>
  <c r="G4" i="2"/>
  <c r="C9" i="2"/>
  <c r="D9" i="2"/>
  <c r="E9" i="2"/>
  <c r="F9" i="2"/>
  <c r="G9" i="2"/>
  <c r="H9" i="2"/>
  <c r="I9" i="2"/>
  <c r="J9" i="2"/>
  <c r="K9" i="2"/>
  <c r="L9" i="2"/>
  <c r="M9" i="2"/>
  <c r="C10" i="2"/>
  <c r="D10" i="2"/>
  <c r="E10" i="2"/>
  <c r="F10" i="2"/>
  <c r="G10" i="2"/>
  <c r="H10" i="2"/>
  <c r="I10" i="2"/>
  <c r="J10" i="2"/>
  <c r="K10" i="2"/>
  <c r="L10" i="2"/>
  <c r="M10" i="2"/>
  <c r="C11" i="2"/>
  <c r="D11" i="2"/>
  <c r="E11" i="2"/>
  <c r="F11" i="2"/>
  <c r="G11" i="2"/>
  <c r="H11" i="2"/>
  <c r="I11" i="2"/>
  <c r="J11" i="2"/>
  <c r="K11" i="2"/>
  <c r="L11" i="2"/>
  <c r="M11" i="2"/>
  <c r="C12" i="2"/>
  <c r="D12" i="2"/>
  <c r="E12" i="2"/>
  <c r="F12" i="2"/>
  <c r="G12" i="2"/>
  <c r="H12" i="2"/>
  <c r="I12" i="2"/>
  <c r="J12" i="2"/>
  <c r="K12" i="2"/>
  <c r="L12" i="2"/>
  <c r="M12" i="2"/>
  <c r="C13" i="2"/>
  <c r="D13" i="2"/>
  <c r="E13" i="2"/>
  <c r="F13" i="2"/>
  <c r="G13" i="2"/>
  <c r="H13" i="2"/>
  <c r="I13" i="2"/>
  <c r="J13" i="2"/>
  <c r="K13" i="2"/>
  <c r="L13" i="2"/>
  <c r="M13" i="2"/>
  <c r="C14" i="2"/>
  <c r="D14" i="2"/>
  <c r="E14" i="2"/>
  <c r="F14" i="2"/>
  <c r="G14" i="2"/>
  <c r="H14" i="2"/>
  <c r="I14" i="2"/>
  <c r="J14" i="2"/>
  <c r="K14" i="2"/>
  <c r="L14" i="2"/>
  <c r="M14" i="2"/>
  <c r="C15" i="2"/>
  <c r="D15" i="2"/>
  <c r="E15" i="2"/>
  <c r="F15" i="2"/>
  <c r="G15" i="2"/>
  <c r="H15" i="2"/>
  <c r="I15" i="2"/>
  <c r="J15" i="2"/>
  <c r="K15" i="2"/>
  <c r="L15" i="2"/>
  <c r="M15" i="2"/>
  <c r="C16" i="2"/>
  <c r="D16" i="2"/>
  <c r="E16" i="2"/>
  <c r="F16" i="2"/>
  <c r="G16" i="2"/>
  <c r="H16" i="2"/>
  <c r="I16" i="2"/>
  <c r="J16" i="2"/>
  <c r="K16" i="2"/>
  <c r="L16" i="2"/>
  <c r="M16" i="2"/>
  <c r="C17" i="2"/>
  <c r="D17" i="2"/>
  <c r="E17" i="2"/>
  <c r="F17" i="2"/>
  <c r="G17" i="2"/>
  <c r="H17" i="2"/>
  <c r="I17" i="2"/>
  <c r="J17" i="2"/>
  <c r="K17" i="2"/>
  <c r="L17" i="2"/>
  <c r="M17" i="2"/>
  <c r="C18" i="2"/>
  <c r="D18" i="2"/>
  <c r="E18" i="2"/>
  <c r="F18" i="2"/>
  <c r="G18" i="2"/>
  <c r="H18" i="2"/>
  <c r="I18" i="2"/>
  <c r="J18" i="2"/>
  <c r="K18" i="2"/>
  <c r="L18" i="2"/>
  <c r="M18" i="2"/>
  <c r="C19" i="2"/>
  <c r="D19" i="2"/>
  <c r="E19" i="2"/>
  <c r="F19" i="2"/>
  <c r="G19" i="2"/>
  <c r="H19" i="2"/>
  <c r="I19" i="2"/>
  <c r="J19" i="2"/>
  <c r="K19" i="2"/>
  <c r="L19" i="2"/>
  <c r="M19" i="2"/>
  <c r="C20" i="2"/>
  <c r="D20" i="2"/>
  <c r="E20" i="2"/>
  <c r="F20" i="2"/>
  <c r="G20" i="2"/>
  <c r="H20" i="2"/>
  <c r="I20" i="2"/>
  <c r="J20" i="2"/>
  <c r="K20" i="2"/>
  <c r="L20" i="2"/>
  <c r="M20" i="2"/>
  <c r="C21" i="2"/>
  <c r="D21" i="2"/>
  <c r="E21" i="2"/>
  <c r="F21" i="2"/>
  <c r="G21" i="2"/>
  <c r="H21" i="2"/>
  <c r="I21" i="2"/>
  <c r="J21" i="2"/>
  <c r="K21" i="2"/>
  <c r="L21" i="2"/>
  <c r="M21" i="2"/>
  <c r="C22" i="2"/>
  <c r="D22" i="2"/>
  <c r="E22" i="2"/>
  <c r="F22" i="2"/>
  <c r="G22" i="2"/>
  <c r="H22" i="2"/>
  <c r="I22" i="2"/>
  <c r="J22" i="2"/>
  <c r="K22" i="2"/>
  <c r="L22" i="2"/>
  <c r="M22" i="2"/>
  <c r="C23" i="2"/>
  <c r="D23" i="2"/>
  <c r="E23" i="2"/>
  <c r="F23" i="2"/>
  <c r="G23" i="2"/>
  <c r="H23" i="2"/>
  <c r="I23" i="2"/>
  <c r="J23" i="2"/>
  <c r="K23" i="2"/>
  <c r="L23" i="2"/>
  <c r="M23" i="2"/>
  <c r="C24" i="2"/>
  <c r="D24" i="2"/>
  <c r="E24" i="2"/>
  <c r="F24" i="2"/>
  <c r="G24" i="2"/>
  <c r="H24" i="2"/>
  <c r="I24" i="2"/>
  <c r="J24" i="2"/>
  <c r="K24" i="2"/>
  <c r="L24" i="2"/>
  <c r="M24" i="2"/>
  <c r="C25" i="2"/>
  <c r="D25" i="2"/>
  <c r="E25" i="2"/>
  <c r="F25" i="2"/>
  <c r="G25" i="2"/>
  <c r="H25" i="2"/>
  <c r="I25" i="2"/>
  <c r="J25" i="2"/>
  <c r="K25" i="2"/>
  <c r="L25" i="2"/>
  <c r="M25" i="2"/>
  <c r="C26" i="2"/>
  <c r="D26" i="2"/>
  <c r="E26" i="2"/>
  <c r="F26" i="2"/>
  <c r="G26" i="2"/>
  <c r="H26" i="2"/>
  <c r="I26" i="2"/>
  <c r="J26" i="2"/>
  <c r="K26" i="2"/>
  <c r="L26" i="2"/>
  <c r="M26" i="2"/>
  <c r="C27" i="2"/>
  <c r="D27" i="2"/>
  <c r="E27" i="2"/>
  <c r="F27" i="2"/>
  <c r="G27" i="2"/>
  <c r="H27" i="2"/>
  <c r="I27" i="2"/>
  <c r="J27" i="2"/>
  <c r="K27" i="2"/>
  <c r="L27" i="2"/>
  <c r="M27" i="2"/>
  <c r="C28" i="2"/>
  <c r="D28" i="2"/>
  <c r="E28" i="2"/>
  <c r="F28" i="2"/>
  <c r="G28" i="2"/>
  <c r="H28" i="2"/>
  <c r="I28" i="2"/>
  <c r="J28" i="2"/>
  <c r="K28" i="2"/>
  <c r="L28" i="2"/>
  <c r="M28" i="2"/>
  <c r="C29" i="2"/>
  <c r="D29" i="2"/>
  <c r="E29" i="2"/>
  <c r="F29" i="2"/>
  <c r="G29" i="2"/>
  <c r="H29" i="2"/>
  <c r="I29" i="2"/>
  <c r="J29" i="2"/>
  <c r="K29" i="2"/>
  <c r="L29" i="2"/>
  <c r="M29" i="2"/>
  <c r="C30" i="2"/>
  <c r="D30" i="2"/>
  <c r="E30" i="2"/>
  <c r="F30" i="2"/>
  <c r="G30" i="2"/>
  <c r="H30" i="2"/>
  <c r="I30" i="2"/>
  <c r="J30" i="2"/>
  <c r="K30" i="2"/>
  <c r="L30" i="2"/>
  <c r="M30" i="2"/>
  <c r="C31" i="2"/>
  <c r="D31" i="2"/>
  <c r="E31" i="2"/>
  <c r="F31" i="2"/>
  <c r="G31" i="2"/>
  <c r="H31" i="2"/>
  <c r="I31" i="2"/>
  <c r="J31" i="2"/>
  <c r="K31" i="2"/>
  <c r="L31" i="2"/>
  <c r="M31" i="2"/>
  <c r="C32" i="2"/>
  <c r="D32" i="2"/>
  <c r="E32" i="2"/>
  <c r="F32" i="2"/>
  <c r="G32" i="2"/>
  <c r="H32" i="2"/>
  <c r="I32" i="2"/>
  <c r="J32" i="2"/>
  <c r="K32" i="2"/>
  <c r="L32" i="2"/>
  <c r="M32" i="2"/>
  <c r="C33" i="2"/>
  <c r="D33" i="2"/>
  <c r="E33" i="2"/>
  <c r="F33" i="2"/>
  <c r="G33" i="2"/>
  <c r="H33" i="2"/>
  <c r="I33" i="2"/>
  <c r="J33" i="2"/>
  <c r="K33" i="2"/>
  <c r="L33" i="2"/>
  <c r="M33" i="2"/>
  <c r="C34" i="2"/>
  <c r="D34" i="2"/>
  <c r="E34" i="2"/>
  <c r="F34" i="2"/>
  <c r="G34" i="2"/>
  <c r="H34" i="2"/>
  <c r="I34" i="2"/>
  <c r="J34" i="2"/>
  <c r="K34" i="2"/>
  <c r="L34" i="2"/>
  <c r="M34" i="2"/>
  <c r="C35" i="2"/>
  <c r="D35" i="2"/>
  <c r="E35" i="2"/>
  <c r="F35" i="2"/>
  <c r="G35" i="2"/>
  <c r="H35" i="2"/>
  <c r="I35" i="2"/>
  <c r="J35" i="2"/>
  <c r="K35" i="2"/>
  <c r="L35" i="2"/>
  <c r="M35" i="2"/>
  <c r="C36" i="2"/>
  <c r="D36" i="2"/>
  <c r="E36" i="2"/>
  <c r="F36" i="2"/>
  <c r="G36" i="2"/>
  <c r="H36" i="2"/>
  <c r="I36" i="2"/>
  <c r="J36" i="2"/>
  <c r="K36" i="2"/>
  <c r="L36" i="2"/>
  <c r="M36" i="2"/>
  <c r="C37" i="2"/>
  <c r="D37" i="2"/>
  <c r="E37" i="2"/>
  <c r="F37" i="2"/>
  <c r="G37" i="2"/>
  <c r="H37" i="2"/>
  <c r="I37" i="2"/>
  <c r="J37" i="2"/>
  <c r="K37" i="2"/>
  <c r="L37" i="2"/>
  <c r="M37" i="2"/>
  <c r="C38" i="2"/>
  <c r="D38" i="2"/>
  <c r="E38" i="2"/>
  <c r="F38" i="2"/>
  <c r="G38" i="2"/>
  <c r="H38" i="2"/>
  <c r="I38" i="2"/>
  <c r="J38" i="2"/>
  <c r="K38" i="2"/>
  <c r="L38" i="2"/>
  <c r="M38" i="2"/>
  <c r="G4" i="8"/>
  <c r="C15" i="8"/>
  <c r="D15" i="8"/>
  <c r="E15" i="8"/>
  <c r="F15" i="8"/>
  <c r="G15" i="8"/>
  <c r="H15" i="8"/>
  <c r="I15" i="8"/>
  <c r="J15" i="8"/>
  <c r="K15" i="8"/>
  <c r="L15" i="8"/>
  <c r="M15" i="8"/>
  <c r="C35" i="8"/>
  <c r="D35" i="8"/>
  <c r="E35" i="8"/>
  <c r="F35" i="8"/>
  <c r="G35" i="8"/>
  <c r="H35" i="8"/>
  <c r="I35" i="8"/>
  <c r="J35" i="8"/>
  <c r="K35" i="8"/>
  <c r="L35" i="8"/>
  <c r="M35" i="8"/>
  <c r="C14" i="8"/>
  <c r="D14" i="8"/>
  <c r="E14" i="8"/>
  <c r="F14" i="8"/>
  <c r="G14" i="8"/>
  <c r="H14" i="8"/>
  <c r="I14" i="8"/>
  <c r="J14" i="8"/>
  <c r="K14" i="8"/>
  <c r="L14" i="8"/>
  <c r="M14" i="8"/>
  <c r="C36" i="8"/>
  <c r="D36" i="8"/>
  <c r="E36" i="8"/>
  <c r="F36" i="8"/>
  <c r="G36" i="8"/>
  <c r="H36" i="8"/>
  <c r="I36" i="8"/>
  <c r="J36" i="8"/>
  <c r="K36" i="8"/>
  <c r="L36" i="8"/>
  <c r="M36" i="8"/>
  <c r="C29" i="8"/>
  <c r="D29" i="8"/>
  <c r="E29" i="8"/>
  <c r="F29" i="8"/>
  <c r="G29" i="8"/>
  <c r="H29" i="8"/>
  <c r="I29" i="8"/>
  <c r="J29" i="8"/>
  <c r="K29" i="8"/>
  <c r="L29" i="8"/>
  <c r="M29" i="8"/>
  <c r="C20" i="8"/>
  <c r="D20" i="8"/>
  <c r="E20" i="8"/>
  <c r="F20" i="8"/>
  <c r="G20" i="8"/>
  <c r="H20" i="8"/>
  <c r="I20" i="8"/>
  <c r="J20" i="8"/>
  <c r="K20" i="8"/>
  <c r="L20" i="8"/>
  <c r="M20" i="8"/>
  <c r="C17" i="8"/>
  <c r="D17" i="8"/>
  <c r="E17" i="8"/>
  <c r="F17" i="8"/>
  <c r="G17" i="8"/>
  <c r="H17" i="8"/>
  <c r="I17" i="8"/>
  <c r="J17" i="8"/>
  <c r="K17" i="8"/>
  <c r="L17" i="8"/>
  <c r="M17" i="8"/>
  <c r="C19" i="8"/>
  <c r="D19" i="8"/>
  <c r="E19" i="8"/>
  <c r="F19" i="8"/>
  <c r="G19" i="8"/>
  <c r="H19" i="8"/>
  <c r="I19" i="8"/>
  <c r="J19" i="8"/>
  <c r="K19" i="8"/>
  <c r="L19" i="8"/>
  <c r="M19" i="8"/>
  <c r="C31" i="8"/>
  <c r="D31" i="8"/>
  <c r="E31" i="8"/>
  <c r="F31" i="8"/>
  <c r="G31" i="8"/>
  <c r="H31" i="8"/>
  <c r="I31" i="8"/>
  <c r="J31" i="8"/>
  <c r="K31" i="8"/>
  <c r="L31" i="8"/>
  <c r="M31" i="8"/>
  <c r="C27" i="8"/>
  <c r="D27" i="8"/>
  <c r="E27" i="8"/>
  <c r="F27" i="8"/>
  <c r="G27" i="8"/>
  <c r="H27" i="8"/>
  <c r="I27" i="8"/>
  <c r="J27" i="8"/>
  <c r="K27" i="8"/>
  <c r="L27" i="8"/>
  <c r="M27" i="8"/>
  <c r="C30" i="8"/>
  <c r="D30" i="8"/>
  <c r="E30" i="8"/>
  <c r="F30" i="8"/>
  <c r="G30" i="8"/>
  <c r="H30" i="8"/>
  <c r="I30" i="8"/>
  <c r="J30" i="8"/>
  <c r="K30" i="8"/>
  <c r="L30" i="8"/>
  <c r="M30" i="8"/>
  <c r="C26" i="8"/>
  <c r="D26" i="8"/>
  <c r="E26" i="8"/>
  <c r="F26" i="8"/>
  <c r="G26" i="8"/>
  <c r="H26" i="8"/>
  <c r="I26" i="8"/>
  <c r="J26" i="8"/>
  <c r="K26" i="8"/>
  <c r="L26" i="8"/>
  <c r="M26" i="8"/>
  <c r="C25" i="8"/>
  <c r="D25" i="8"/>
  <c r="E25" i="8"/>
  <c r="F25" i="8"/>
  <c r="G25" i="8"/>
  <c r="H25" i="8"/>
  <c r="I25" i="8"/>
  <c r="J25" i="8"/>
  <c r="K25" i="8"/>
  <c r="L25" i="8"/>
  <c r="M25" i="8"/>
  <c r="C13" i="8"/>
  <c r="D13" i="8"/>
  <c r="E13" i="8"/>
  <c r="F13" i="8"/>
  <c r="G13" i="8"/>
  <c r="H13" i="8"/>
  <c r="I13" i="8"/>
  <c r="J13" i="8"/>
  <c r="K13" i="8"/>
  <c r="L13" i="8"/>
  <c r="M13" i="8"/>
  <c r="C38" i="8"/>
  <c r="D38" i="8"/>
  <c r="E38" i="8"/>
  <c r="F38" i="8"/>
  <c r="G38" i="8"/>
  <c r="H38" i="8"/>
  <c r="I38" i="8"/>
  <c r="J38" i="8"/>
  <c r="K38" i="8"/>
  <c r="L38" i="8"/>
  <c r="M38" i="8"/>
  <c r="C11" i="8"/>
  <c r="D11" i="8"/>
  <c r="E11" i="8"/>
  <c r="F11" i="8"/>
  <c r="G11" i="8"/>
  <c r="H11" i="8"/>
  <c r="I11" i="8"/>
  <c r="J11" i="8"/>
  <c r="K11" i="8"/>
  <c r="L11" i="8"/>
  <c r="M11" i="8"/>
  <c r="C18" i="8"/>
  <c r="D18" i="8"/>
  <c r="E18" i="8"/>
  <c r="F18" i="8"/>
  <c r="G18" i="8"/>
  <c r="H18" i="8"/>
  <c r="I18" i="8"/>
  <c r="J18" i="8"/>
  <c r="K18" i="8"/>
  <c r="L18" i="8"/>
  <c r="M18" i="8"/>
  <c r="C32" i="8"/>
  <c r="D32" i="8"/>
  <c r="E32" i="8"/>
  <c r="F32" i="8"/>
  <c r="G32" i="8"/>
  <c r="H32" i="8"/>
  <c r="I32" i="8"/>
  <c r="J32" i="8"/>
  <c r="K32" i="8"/>
  <c r="L32" i="8"/>
  <c r="M32" i="8"/>
  <c r="C10" i="8"/>
  <c r="D10" i="8"/>
  <c r="E10" i="8"/>
  <c r="F10" i="8"/>
  <c r="G10" i="8"/>
  <c r="H10" i="8"/>
  <c r="I10" i="8"/>
  <c r="J10" i="8"/>
  <c r="K10" i="8"/>
  <c r="L10" i="8"/>
  <c r="M10" i="8"/>
  <c r="C23" i="8"/>
  <c r="D23" i="8"/>
  <c r="E23" i="8"/>
  <c r="F23" i="8"/>
  <c r="G23" i="8"/>
  <c r="H23" i="8"/>
  <c r="I23" i="8"/>
  <c r="J23" i="8"/>
  <c r="K23" i="8"/>
  <c r="L23" i="8"/>
  <c r="M23" i="8"/>
  <c r="C16" i="8"/>
  <c r="D16" i="8"/>
  <c r="E16" i="8"/>
  <c r="F16" i="8"/>
  <c r="G16" i="8"/>
  <c r="H16" i="8"/>
  <c r="I16" i="8"/>
  <c r="J16" i="8"/>
  <c r="K16" i="8"/>
  <c r="L16" i="8"/>
  <c r="M16" i="8"/>
  <c r="C28" i="8"/>
  <c r="D28" i="8"/>
  <c r="E28" i="8"/>
  <c r="F28" i="8"/>
  <c r="G28" i="8"/>
  <c r="H28" i="8"/>
  <c r="I28" i="8"/>
  <c r="J28" i="8"/>
  <c r="K28" i="8"/>
  <c r="L28" i="8"/>
  <c r="M28" i="8"/>
  <c r="C37" i="8"/>
  <c r="D37" i="8"/>
  <c r="E37" i="8"/>
  <c r="F37" i="8"/>
  <c r="G37" i="8"/>
  <c r="H37" i="8"/>
  <c r="I37" i="8"/>
  <c r="J37" i="8"/>
  <c r="K37" i="8"/>
  <c r="L37" i="8"/>
  <c r="M37" i="8"/>
  <c r="C22" i="8"/>
  <c r="D22" i="8"/>
  <c r="E22" i="8"/>
  <c r="F22" i="8"/>
  <c r="G22" i="8"/>
  <c r="H22" i="8"/>
  <c r="I22" i="8"/>
  <c r="J22" i="8"/>
  <c r="K22" i="8"/>
  <c r="L22" i="8"/>
  <c r="M22" i="8"/>
  <c r="C21" i="8"/>
  <c r="D21" i="8"/>
  <c r="E21" i="8"/>
  <c r="F21" i="8"/>
  <c r="G21" i="8"/>
  <c r="H21" i="8"/>
  <c r="I21" i="8"/>
  <c r="J21" i="8"/>
  <c r="K21" i="8"/>
  <c r="L21" i="8"/>
  <c r="M21" i="8"/>
  <c r="C12" i="8"/>
  <c r="D12" i="8"/>
  <c r="E12" i="8"/>
  <c r="F12" i="8"/>
  <c r="G12" i="8"/>
  <c r="H12" i="8"/>
  <c r="I12" i="8"/>
  <c r="J12" i="8"/>
  <c r="K12" i="8"/>
  <c r="L12" i="8"/>
  <c r="M12" i="8"/>
  <c r="C9" i="8"/>
  <c r="D9" i="8"/>
  <c r="E9" i="8"/>
  <c r="F9" i="8"/>
  <c r="G9" i="8"/>
  <c r="H9" i="8"/>
  <c r="I9" i="8"/>
  <c r="J9" i="8"/>
  <c r="K9" i="8"/>
  <c r="L9" i="8"/>
  <c r="M9" i="8"/>
  <c r="C24" i="8"/>
  <c r="D24" i="8"/>
  <c r="E24" i="8"/>
  <c r="F24" i="8"/>
  <c r="G24" i="8"/>
  <c r="H24" i="8"/>
  <c r="I24" i="8"/>
  <c r="J24" i="8"/>
  <c r="K24" i="8"/>
  <c r="L24" i="8"/>
  <c r="M24" i="8"/>
  <c r="C33" i="8"/>
  <c r="D33" i="8"/>
  <c r="E33" i="8"/>
  <c r="F33" i="8"/>
  <c r="G33" i="8"/>
  <c r="H33" i="8"/>
  <c r="I33" i="8"/>
  <c r="J33" i="8"/>
  <c r="K33" i="8"/>
  <c r="L33" i="8"/>
  <c r="M33" i="8"/>
  <c r="C34" i="8"/>
  <c r="D34" i="8"/>
  <c r="E34" i="8"/>
  <c r="F34" i="8"/>
  <c r="G34" i="8"/>
  <c r="H34" i="8"/>
  <c r="I34" i="8"/>
  <c r="J34" i="8"/>
  <c r="K34" i="8"/>
  <c r="L34" i="8"/>
  <c r="M34" i="8"/>
  <c r="G4" i="12"/>
  <c r="C27" i="12"/>
  <c r="D27" i="12"/>
  <c r="E27" i="12"/>
  <c r="F27" i="12"/>
  <c r="G27" i="12"/>
  <c r="H27" i="12"/>
  <c r="I27" i="12"/>
  <c r="J27" i="12"/>
  <c r="K27" i="12"/>
  <c r="L27" i="12"/>
  <c r="M27" i="12"/>
  <c r="C31" i="12"/>
  <c r="D31" i="12"/>
  <c r="E31" i="12"/>
  <c r="F31" i="12"/>
  <c r="G31" i="12"/>
  <c r="H31" i="12"/>
  <c r="I31" i="12"/>
  <c r="J31" i="12"/>
  <c r="K31" i="12"/>
  <c r="L31" i="12"/>
  <c r="M31" i="12"/>
  <c r="C38" i="12"/>
  <c r="D38" i="12"/>
  <c r="E38" i="12"/>
  <c r="F38" i="12"/>
  <c r="G38" i="12"/>
  <c r="H38" i="12"/>
  <c r="I38" i="12"/>
  <c r="J38" i="12"/>
  <c r="K38" i="12"/>
  <c r="L38" i="12"/>
  <c r="M38" i="12"/>
  <c r="C32" i="12"/>
  <c r="D32" i="12"/>
  <c r="E32" i="12"/>
  <c r="F32" i="12"/>
  <c r="G32" i="12"/>
  <c r="H32" i="12"/>
  <c r="I32" i="12"/>
  <c r="J32" i="12"/>
  <c r="K32" i="12"/>
  <c r="L32" i="12"/>
  <c r="M32" i="12"/>
  <c r="C24" i="12"/>
  <c r="D24" i="12"/>
  <c r="E24" i="12"/>
  <c r="F24" i="12"/>
  <c r="G24" i="12"/>
  <c r="H24" i="12"/>
  <c r="I24" i="12"/>
  <c r="J24" i="12"/>
  <c r="K24" i="12"/>
  <c r="L24" i="12"/>
  <c r="M24" i="12"/>
  <c r="C9" i="12"/>
  <c r="D9" i="12"/>
  <c r="E9" i="12"/>
  <c r="F9" i="12"/>
  <c r="G9" i="12"/>
  <c r="H9" i="12"/>
  <c r="I9" i="12"/>
  <c r="J9" i="12"/>
  <c r="K9" i="12"/>
  <c r="L9" i="12"/>
  <c r="M9" i="12"/>
  <c r="C16" i="12"/>
  <c r="D16" i="12"/>
  <c r="E16" i="12"/>
  <c r="F16" i="12"/>
  <c r="G16" i="12"/>
  <c r="H16" i="12"/>
  <c r="I16" i="12"/>
  <c r="J16" i="12"/>
  <c r="K16" i="12"/>
  <c r="L16" i="12"/>
  <c r="M16" i="12"/>
  <c r="C25" i="12"/>
  <c r="D25" i="12"/>
  <c r="E25" i="12"/>
  <c r="F25" i="12"/>
  <c r="G25" i="12"/>
  <c r="H25" i="12"/>
  <c r="I25" i="12"/>
  <c r="J25" i="12"/>
  <c r="K25" i="12"/>
  <c r="L25" i="12"/>
  <c r="M25" i="12"/>
  <c r="C21" i="12"/>
  <c r="D21" i="12"/>
  <c r="E21" i="12"/>
  <c r="F21" i="12"/>
  <c r="G21" i="12"/>
  <c r="H21" i="12"/>
  <c r="I21" i="12"/>
  <c r="J21" i="12"/>
  <c r="K21" i="12"/>
  <c r="L21" i="12"/>
  <c r="M21" i="12"/>
  <c r="C26" i="12"/>
  <c r="D26" i="12"/>
  <c r="E26" i="12"/>
  <c r="F26" i="12"/>
  <c r="G26" i="12"/>
  <c r="H26" i="12"/>
  <c r="I26" i="12"/>
  <c r="J26" i="12"/>
  <c r="K26" i="12"/>
  <c r="L26" i="12"/>
  <c r="M26" i="12"/>
  <c r="C15" i="12"/>
  <c r="D15" i="12"/>
  <c r="E15" i="12"/>
  <c r="F15" i="12"/>
  <c r="G15" i="12"/>
  <c r="H15" i="12"/>
  <c r="I15" i="12"/>
  <c r="J15" i="12"/>
  <c r="K15" i="12"/>
  <c r="L15" i="12"/>
  <c r="M15" i="12"/>
  <c r="C29" i="12"/>
  <c r="D29" i="12"/>
  <c r="E29" i="12"/>
  <c r="F29" i="12"/>
  <c r="G29" i="12"/>
  <c r="H29" i="12"/>
  <c r="I29" i="12"/>
  <c r="J29" i="12"/>
  <c r="K29" i="12"/>
  <c r="L29" i="12"/>
  <c r="M29" i="12"/>
  <c r="C20" i="12"/>
  <c r="D20" i="12"/>
  <c r="E20" i="12"/>
  <c r="F20" i="12"/>
  <c r="G20" i="12"/>
  <c r="H20" i="12"/>
  <c r="I20" i="12"/>
  <c r="J20" i="12"/>
  <c r="K20" i="12"/>
  <c r="L20" i="12"/>
  <c r="M20" i="12"/>
  <c r="C10" i="12"/>
  <c r="D10" i="12"/>
  <c r="E10" i="12"/>
  <c r="F10" i="12"/>
  <c r="G10" i="12"/>
  <c r="H10" i="12"/>
  <c r="I10" i="12"/>
  <c r="J10" i="12"/>
  <c r="K10" i="12"/>
  <c r="L10" i="12"/>
  <c r="M10" i="12"/>
  <c r="C14" i="12"/>
  <c r="D14" i="12"/>
  <c r="E14" i="12"/>
  <c r="F14" i="12"/>
  <c r="G14" i="12"/>
  <c r="H14" i="12"/>
  <c r="I14" i="12"/>
  <c r="J14" i="12"/>
  <c r="K14" i="12"/>
  <c r="L14" i="12"/>
  <c r="M14" i="12"/>
  <c r="C13" i="12"/>
  <c r="D13" i="12"/>
  <c r="E13" i="12"/>
  <c r="F13" i="12"/>
  <c r="G13" i="12"/>
  <c r="H13" i="12"/>
  <c r="I13" i="12"/>
  <c r="J13" i="12"/>
  <c r="K13" i="12"/>
  <c r="L13" i="12"/>
  <c r="M13" i="12"/>
  <c r="C28" i="12"/>
  <c r="D28" i="12"/>
  <c r="E28" i="12"/>
  <c r="F28" i="12"/>
  <c r="G28" i="12"/>
  <c r="H28" i="12"/>
  <c r="I28" i="12"/>
  <c r="J28" i="12"/>
  <c r="K28" i="12"/>
  <c r="L28" i="12"/>
  <c r="M28" i="12"/>
  <c r="C22" i="12"/>
  <c r="D22" i="12"/>
  <c r="E22" i="12"/>
  <c r="F22" i="12"/>
  <c r="G22" i="12"/>
  <c r="H22" i="12"/>
  <c r="I22" i="12"/>
  <c r="J22" i="12"/>
  <c r="K22" i="12"/>
  <c r="L22" i="12"/>
  <c r="M22" i="12"/>
  <c r="C35" i="12"/>
  <c r="D35" i="12"/>
  <c r="E35" i="12"/>
  <c r="F35" i="12"/>
  <c r="G35" i="12"/>
  <c r="H35" i="12"/>
  <c r="I35" i="12"/>
  <c r="J35" i="12"/>
  <c r="K35" i="12"/>
  <c r="L35" i="12"/>
  <c r="M35" i="12"/>
  <c r="C37" i="12"/>
  <c r="D37" i="12"/>
  <c r="E37" i="12"/>
  <c r="F37" i="12"/>
  <c r="G37" i="12"/>
  <c r="H37" i="12"/>
  <c r="I37" i="12"/>
  <c r="J37" i="12"/>
  <c r="K37" i="12"/>
  <c r="L37" i="12"/>
  <c r="M37" i="12"/>
  <c r="C11" i="12"/>
  <c r="D11" i="12"/>
  <c r="E11" i="12"/>
  <c r="F11" i="12"/>
  <c r="G11" i="12"/>
  <c r="H11" i="12"/>
  <c r="I11" i="12"/>
  <c r="J11" i="12"/>
  <c r="K11" i="12"/>
  <c r="L11" i="12"/>
  <c r="M11" i="12"/>
  <c r="C12" i="12"/>
  <c r="D12" i="12"/>
  <c r="E12" i="12"/>
  <c r="F12" i="12"/>
  <c r="G12" i="12"/>
  <c r="H12" i="12"/>
  <c r="I12" i="12"/>
  <c r="J12" i="12"/>
  <c r="K12" i="12"/>
  <c r="L12" i="12"/>
  <c r="M12" i="12"/>
  <c r="C36" i="12"/>
  <c r="D36" i="12"/>
  <c r="E36" i="12"/>
  <c r="F36" i="12"/>
  <c r="G36" i="12"/>
  <c r="H36" i="12"/>
  <c r="I36" i="12"/>
  <c r="J36" i="12"/>
  <c r="K36" i="12"/>
  <c r="L36" i="12"/>
  <c r="M36" i="12"/>
  <c r="C19" i="12"/>
  <c r="D19" i="12"/>
  <c r="E19" i="12"/>
  <c r="F19" i="12"/>
  <c r="G19" i="12"/>
  <c r="H19" i="12"/>
  <c r="I19" i="12"/>
  <c r="J19" i="12"/>
  <c r="K19" i="12"/>
  <c r="L19" i="12"/>
  <c r="M19" i="12"/>
  <c r="C18" i="12"/>
  <c r="D18" i="12"/>
  <c r="E18" i="12"/>
  <c r="F18" i="12"/>
  <c r="G18" i="12"/>
  <c r="H18" i="12"/>
  <c r="I18" i="12"/>
  <c r="J18" i="12"/>
  <c r="K18" i="12"/>
  <c r="L18" i="12"/>
  <c r="M18" i="12"/>
  <c r="C17" i="12"/>
  <c r="D17" i="12"/>
  <c r="E17" i="12"/>
  <c r="F17" i="12"/>
  <c r="G17" i="12"/>
  <c r="H17" i="12"/>
  <c r="I17" i="12"/>
  <c r="J17" i="12"/>
  <c r="K17" i="12"/>
  <c r="L17" i="12"/>
  <c r="M17" i="12"/>
  <c r="C34" i="12"/>
  <c r="D34" i="12"/>
  <c r="E34" i="12"/>
  <c r="F34" i="12"/>
  <c r="G34" i="12"/>
  <c r="H34" i="12"/>
  <c r="I34" i="12"/>
  <c r="J34" i="12"/>
  <c r="K34" i="12"/>
  <c r="L34" i="12"/>
  <c r="M34" i="12"/>
  <c r="C33" i="12"/>
  <c r="D33" i="12"/>
  <c r="E33" i="12"/>
  <c r="F33" i="12"/>
  <c r="G33" i="12"/>
  <c r="H33" i="12"/>
  <c r="I33" i="12"/>
  <c r="J33" i="12"/>
  <c r="K33" i="12"/>
  <c r="L33" i="12"/>
  <c r="M33" i="12"/>
  <c r="C30" i="12"/>
  <c r="D30" i="12"/>
  <c r="E30" i="12"/>
  <c r="F30" i="12"/>
  <c r="G30" i="12"/>
  <c r="H30" i="12"/>
  <c r="I30" i="12"/>
  <c r="J30" i="12"/>
  <c r="K30" i="12"/>
  <c r="L30" i="12"/>
  <c r="M30" i="12"/>
  <c r="C23" i="12"/>
  <c r="D23" i="12"/>
  <c r="E23" i="12"/>
  <c r="F23" i="12"/>
  <c r="G23" i="12"/>
  <c r="H23" i="12"/>
  <c r="I23" i="12"/>
  <c r="J23" i="12"/>
  <c r="K23" i="12"/>
  <c r="L23" i="12"/>
  <c r="M23" i="12"/>
  <c r="G4" i="11"/>
  <c r="C14" i="11"/>
  <c r="D14" i="11"/>
  <c r="E14" i="11"/>
  <c r="F14" i="11"/>
  <c r="G14" i="11"/>
  <c r="H14" i="11"/>
  <c r="I14" i="11"/>
  <c r="J14" i="11"/>
  <c r="K14" i="11"/>
  <c r="L14" i="11"/>
  <c r="M14" i="11"/>
  <c r="C10" i="11"/>
  <c r="D10" i="11"/>
  <c r="E10" i="11"/>
  <c r="F10" i="11"/>
  <c r="G10" i="11"/>
  <c r="H10" i="11"/>
  <c r="I10" i="11"/>
  <c r="J10" i="11"/>
  <c r="K10" i="11"/>
  <c r="L10" i="11"/>
  <c r="M10" i="11"/>
  <c r="C22" i="11"/>
  <c r="D22" i="11"/>
  <c r="E22" i="11"/>
  <c r="F22" i="11"/>
  <c r="G22" i="11"/>
  <c r="H22" i="11"/>
  <c r="I22" i="11"/>
  <c r="J22" i="11"/>
  <c r="K22" i="11"/>
  <c r="L22" i="11"/>
  <c r="M22" i="11"/>
  <c r="C38" i="11"/>
  <c r="D38" i="11"/>
  <c r="E38" i="11"/>
  <c r="F38" i="11"/>
  <c r="G38" i="11"/>
  <c r="H38" i="11"/>
  <c r="I38" i="11"/>
  <c r="J38" i="11"/>
  <c r="K38" i="11"/>
  <c r="L38" i="11"/>
  <c r="M38" i="11"/>
  <c r="C29" i="11"/>
  <c r="D29" i="11"/>
  <c r="E29" i="11"/>
  <c r="F29" i="11"/>
  <c r="G29" i="11"/>
  <c r="H29" i="11"/>
  <c r="I29" i="11"/>
  <c r="J29" i="11"/>
  <c r="K29" i="11"/>
  <c r="L29" i="11"/>
  <c r="M29" i="11"/>
  <c r="C20" i="11"/>
  <c r="D20" i="11"/>
  <c r="E20" i="11"/>
  <c r="F20" i="11"/>
  <c r="G20" i="11"/>
  <c r="H20" i="11"/>
  <c r="I20" i="11"/>
  <c r="J20" i="11"/>
  <c r="K20" i="11"/>
  <c r="L20" i="11"/>
  <c r="M20" i="11"/>
  <c r="C17" i="11"/>
  <c r="D17" i="11"/>
  <c r="E17" i="11"/>
  <c r="F17" i="11"/>
  <c r="G17" i="11"/>
  <c r="H17" i="11"/>
  <c r="I17" i="11"/>
  <c r="J17" i="11"/>
  <c r="K17" i="11"/>
  <c r="L17" i="11"/>
  <c r="M17" i="11"/>
  <c r="C18" i="11"/>
  <c r="D18" i="11"/>
  <c r="E18" i="11"/>
  <c r="F18" i="11"/>
  <c r="G18" i="11"/>
  <c r="H18" i="11"/>
  <c r="I18" i="11"/>
  <c r="J18" i="11"/>
  <c r="K18" i="11"/>
  <c r="L18" i="11"/>
  <c r="M18" i="11"/>
  <c r="C23" i="11"/>
  <c r="D23" i="11"/>
  <c r="E23" i="11"/>
  <c r="F23" i="11"/>
  <c r="G23" i="11"/>
  <c r="H23" i="11"/>
  <c r="I23" i="11"/>
  <c r="J23" i="11"/>
  <c r="K23" i="11"/>
  <c r="L23" i="11"/>
  <c r="M23" i="11"/>
  <c r="C31" i="11"/>
  <c r="D31" i="11"/>
  <c r="E31" i="11"/>
  <c r="F31" i="11"/>
  <c r="G31" i="11"/>
  <c r="H31" i="11"/>
  <c r="I31" i="11"/>
  <c r="J31" i="11"/>
  <c r="K31" i="11"/>
  <c r="L31" i="11"/>
  <c r="M31" i="11"/>
  <c r="C28" i="11"/>
  <c r="D28" i="11"/>
  <c r="E28" i="11"/>
  <c r="F28" i="11"/>
  <c r="G28" i="11"/>
  <c r="H28" i="11"/>
  <c r="I28" i="11"/>
  <c r="J28" i="11"/>
  <c r="K28" i="11"/>
  <c r="L28" i="11"/>
  <c r="M28" i="11"/>
  <c r="C9" i="11"/>
  <c r="D9" i="11"/>
  <c r="E9" i="11"/>
  <c r="F9" i="11"/>
  <c r="G9" i="11"/>
  <c r="H9" i="11"/>
  <c r="I9" i="11"/>
  <c r="J9" i="11"/>
  <c r="K9" i="11"/>
  <c r="L9" i="11"/>
  <c r="M9" i="11"/>
  <c r="C34" i="11"/>
  <c r="D34" i="11"/>
  <c r="E34" i="11"/>
  <c r="F34" i="11"/>
  <c r="G34" i="11"/>
  <c r="H34" i="11"/>
  <c r="I34" i="11"/>
  <c r="J34" i="11"/>
  <c r="K34" i="11"/>
  <c r="L34" i="11"/>
  <c r="M34" i="11"/>
  <c r="C27" i="11"/>
  <c r="D27" i="11"/>
  <c r="E27" i="11"/>
  <c r="F27" i="11"/>
  <c r="G27" i="11"/>
  <c r="H27" i="11"/>
  <c r="I27" i="11"/>
  <c r="J27" i="11"/>
  <c r="K27" i="11"/>
  <c r="L27" i="11"/>
  <c r="M27" i="11"/>
  <c r="C35" i="11"/>
  <c r="D35" i="11"/>
  <c r="E35" i="11"/>
  <c r="F35" i="11"/>
  <c r="G35" i="11"/>
  <c r="H35" i="11"/>
  <c r="I35" i="11"/>
  <c r="J35" i="11"/>
  <c r="K35" i="11"/>
  <c r="L35" i="11"/>
  <c r="M35" i="11"/>
  <c r="C30" i="11"/>
  <c r="D30" i="11"/>
  <c r="E30" i="11"/>
  <c r="F30" i="11"/>
  <c r="G30" i="11"/>
  <c r="H30" i="11"/>
  <c r="I30" i="11"/>
  <c r="J30" i="11"/>
  <c r="K30" i="11"/>
  <c r="L30" i="11"/>
  <c r="M30" i="11"/>
  <c r="C16" i="11"/>
  <c r="D16" i="11"/>
  <c r="E16" i="11"/>
  <c r="F16" i="11"/>
  <c r="G16" i="11"/>
  <c r="H16" i="11"/>
  <c r="I16" i="11"/>
  <c r="J16" i="11"/>
  <c r="K16" i="11"/>
  <c r="L16" i="11"/>
  <c r="M16" i="11"/>
  <c r="C33" i="11"/>
  <c r="D33" i="11"/>
  <c r="E33" i="11"/>
  <c r="F33" i="11"/>
  <c r="G33" i="11"/>
  <c r="H33" i="11"/>
  <c r="I33" i="11"/>
  <c r="J33" i="11"/>
  <c r="K33" i="11"/>
  <c r="L33" i="11"/>
  <c r="M33" i="11"/>
  <c r="C32" i="11"/>
  <c r="D32" i="11"/>
  <c r="E32" i="11"/>
  <c r="F32" i="11"/>
  <c r="G32" i="11"/>
  <c r="H32" i="11"/>
  <c r="I32" i="11"/>
  <c r="J32" i="11"/>
  <c r="K32" i="11"/>
  <c r="L32" i="11"/>
  <c r="M32" i="11"/>
  <c r="C26" i="11"/>
  <c r="D26" i="11"/>
  <c r="E26" i="11"/>
  <c r="F26" i="11"/>
  <c r="G26" i="11"/>
  <c r="H26" i="11"/>
  <c r="I26" i="11"/>
  <c r="J26" i="11"/>
  <c r="K26" i="11"/>
  <c r="L26" i="11"/>
  <c r="M26" i="11"/>
  <c r="C11" i="11"/>
  <c r="D11" i="11"/>
  <c r="E11" i="11"/>
  <c r="F11" i="11"/>
  <c r="G11" i="11"/>
  <c r="H11" i="11"/>
  <c r="I11" i="11"/>
  <c r="J11" i="11"/>
  <c r="K11" i="11"/>
  <c r="L11" i="11"/>
  <c r="M11" i="11"/>
  <c r="C12" i="11"/>
  <c r="D12" i="11"/>
  <c r="E12" i="11"/>
  <c r="F12" i="11"/>
  <c r="G12" i="11"/>
  <c r="H12" i="11"/>
  <c r="I12" i="11"/>
  <c r="J12" i="11"/>
  <c r="K12" i="11"/>
  <c r="L12" i="11"/>
  <c r="M12" i="11"/>
  <c r="C21" i="11"/>
  <c r="D21" i="11"/>
  <c r="E21" i="11"/>
  <c r="F21" i="11"/>
  <c r="G21" i="11"/>
  <c r="H21" i="11"/>
  <c r="I21" i="11"/>
  <c r="J21" i="11"/>
  <c r="K21" i="11"/>
  <c r="L21" i="11"/>
  <c r="M21" i="11"/>
  <c r="C25" i="11"/>
  <c r="D25" i="11"/>
  <c r="E25" i="11"/>
  <c r="F25" i="11"/>
  <c r="G25" i="11"/>
  <c r="H25" i="11"/>
  <c r="I25" i="11"/>
  <c r="J25" i="11"/>
  <c r="K25" i="11"/>
  <c r="L25" i="11"/>
  <c r="M25" i="11"/>
  <c r="C37" i="11"/>
  <c r="D37" i="11"/>
  <c r="E37" i="11"/>
  <c r="F37" i="11"/>
  <c r="G37" i="11"/>
  <c r="H37" i="11"/>
  <c r="I37" i="11"/>
  <c r="J37" i="11"/>
  <c r="K37" i="11"/>
  <c r="L37" i="11"/>
  <c r="M37" i="11"/>
  <c r="C36" i="11"/>
  <c r="D36" i="11"/>
  <c r="E36" i="11"/>
  <c r="F36" i="11"/>
  <c r="G36" i="11"/>
  <c r="H36" i="11"/>
  <c r="I36" i="11"/>
  <c r="J36" i="11"/>
  <c r="K36" i="11"/>
  <c r="L36" i="11"/>
  <c r="M36" i="11"/>
  <c r="C13" i="11"/>
  <c r="D13" i="11"/>
  <c r="E13" i="11"/>
  <c r="F13" i="11"/>
  <c r="G13" i="11"/>
  <c r="H13" i="11"/>
  <c r="I13" i="11"/>
  <c r="J13" i="11"/>
  <c r="K13" i="11"/>
  <c r="L13" i="11"/>
  <c r="M13" i="11"/>
  <c r="C15" i="11"/>
  <c r="D15" i="11"/>
  <c r="E15" i="11"/>
  <c r="F15" i="11"/>
  <c r="G15" i="11"/>
  <c r="H15" i="11"/>
  <c r="I15" i="11"/>
  <c r="J15" i="11"/>
  <c r="K15" i="11"/>
  <c r="L15" i="11"/>
  <c r="M15" i="11"/>
  <c r="C24" i="11"/>
  <c r="D24" i="11"/>
  <c r="E24" i="11"/>
  <c r="F24" i="11"/>
  <c r="G24" i="11"/>
  <c r="H24" i="11"/>
  <c r="I24" i="11"/>
  <c r="J24" i="11"/>
  <c r="K24" i="11"/>
  <c r="L24" i="11"/>
  <c r="M24" i="11"/>
  <c r="C19" i="11"/>
  <c r="D19" i="11"/>
  <c r="E19" i="11"/>
  <c r="F19" i="11"/>
  <c r="G19" i="11"/>
  <c r="H19" i="11"/>
  <c r="I19" i="11"/>
  <c r="J19" i="11"/>
  <c r="K19" i="11"/>
  <c r="L19" i="11"/>
  <c r="M19" i="11"/>
  <c r="G5" i="9"/>
  <c r="C18" i="9"/>
  <c r="D18" i="9"/>
  <c r="E18" i="9"/>
  <c r="F18" i="9"/>
  <c r="G18" i="9"/>
  <c r="H18" i="9"/>
  <c r="I18" i="9"/>
  <c r="J18" i="9"/>
  <c r="K18" i="9"/>
  <c r="L18" i="9"/>
  <c r="M18" i="9"/>
  <c r="C10" i="9"/>
  <c r="D10" i="9"/>
  <c r="E10" i="9"/>
  <c r="F10" i="9"/>
  <c r="G10" i="9"/>
  <c r="H10" i="9"/>
  <c r="I10" i="9"/>
  <c r="J10" i="9"/>
  <c r="K10" i="9"/>
  <c r="L10" i="9"/>
  <c r="M10" i="9"/>
  <c r="C13" i="9"/>
  <c r="D13" i="9"/>
  <c r="E13" i="9"/>
  <c r="F13" i="9"/>
  <c r="G13" i="9"/>
  <c r="H13" i="9"/>
  <c r="I13" i="9"/>
  <c r="J13" i="9"/>
  <c r="K13" i="9"/>
  <c r="L13" i="9"/>
  <c r="M13" i="9"/>
  <c r="C35" i="9"/>
  <c r="D35" i="9"/>
  <c r="E35" i="9"/>
  <c r="F35" i="9"/>
  <c r="G35" i="9"/>
  <c r="H35" i="9"/>
  <c r="I35" i="9"/>
  <c r="J35" i="9"/>
  <c r="K35" i="9"/>
  <c r="L35" i="9"/>
  <c r="M35" i="9"/>
  <c r="C28" i="9"/>
  <c r="D28" i="9"/>
  <c r="E28" i="9"/>
  <c r="F28" i="9"/>
  <c r="G28" i="9"/>
  <c r="H28" i="9"/>
  <c r="I28" i="9"/>
  <c r="J28" i="9"/>
  <c r="K28" i="9"/>
  <c r="L28" i="9"/>
  <c r="M28" i="9"/>
  <c r="C20" i="9"/>
  <c r="D20" i="9"/>
  <c r="E20" i="9"/>
  <c r="F20" i="9"/>
  <c r="G20" i="9"/>
  <c r="H20" i="9"/>
  <c r="I20" i="9"/>
  <c r="J20" i="9"/>
  <c r="K20" i="9"/>
  <c r="L20" i="9"/>
  <c r="M20" i="9"/>
  <c r="C17" i="9"/>
  <c r="D17" i="9"/>
  <c r="E17" i="9"/>
  <c r="F17" i="9"/>
  <c r="G17" i="9"/>
  <c r="H17" i="9"/>
  <c r="I17" i="9"/>
  <c r="J17" i="9"/>
  <c r="K17" i="9"/>
  <c r="L17" i="9"/>
  <c r="M17" i="9"/>
  <c r="C11" i="9"/>
  <c r="D11" i="9"/>
  <c r="E11" i="9"/>
  <c r="F11" i="9"/>
  <c r="G11" i="9"/>
  <c r="H11" i="9"/>
  <c r="I11" i="9"/>
  <c r="J11" i="9"/>
  <c r="K11" i="9"/>
  <c r="L11" i="9"/>
  <c r="M11" i="9"/>
  <c r="C19" i="9"/>
  <c r="D19" i="9"/>
  <c r="E19" i="9"/>
  <c r="F19" i="9"/>
  <c r="G19" i="9"/>
  <c r="H19" i="9"/>
  <c r="I19" i="9"/>
  <c r="J19" i="9"/>
  <c r="K19" i="9"/>
  <c r="L19" i="9"/>
  <c r="M19" i="9"/>
  <c r="C37" i="9"/>
  <c r="D37" i="9"/>
  <c r="E37" i="9"/>
  <c r="F37" i="9"/>
  <c r="G37" i="9"/>
  <c r="H37" i="9"/>
  <c r="I37" i="9"/>
  <c r="J37" i="9"/>
  <c r="K37" i="9"/>
  <c r="L37" i="9"/>
  <c r="M37" i="9"/>
  <c r="C30" i="9"/>
  <c r="D30" i="9"/>
  <c r="E30" i="9"/>
  <c r="F30" i="9"/>
  <c r="G30" i="9"/>
  <c r="H30" i="9"/>
  <c r="I30" i="9"/>
  <c r="J30" i="9"/>
  <c r="K30" i="9"/>
  <c r="L30" i="9"/>
  <c r="M30" i="9"/>
  <c r="C15" i="9"/>
  <c r="D15" i="9"/>
  <c r="E15" i="9"/>
  <c r="F15" i="9"/>
  <c r="G15" i="9"/>
  <c r="H15" i="9"/>
  <c r="I15" i="9"/>
  <c r="J15" i="9"/>
  <c r="K15" i="9"/>
  <c r="L15" i="9"/>
  <c r="M15" i="9"/>
  <c r="C31" i="9"/>
  <c r="D31" i="9"/>
  <c r="E31" i="9"/>
  <c r="F31" i="9"/>
  <c r="G31" i="9"/>
  <c r="H31" i="9"/>
  <c r="I31" i="9"/>
  <c r="J31" i="9"/>
  <c r="K31" i="9"/>
  <c r="L31" i="9"/>
  <c r="M31" i="9"/>
  <c r="C36" i="9"/>
  <c r="D36" i="9"/>
  <c r="E36" i="9"/>
  <c r="F36" i="9"/>
  <c r="G36" i="9"/>
  <c r="H36" i="9"/>
  <c r="I36" i="9"/>
  <c r="J36" i="9"/>
  <c r="K36" i="9"/>
  <c r="L36" i="9"/>
  <c r="M36" i="9"/>
  <c r="C33" i="9"/>
  <c r="D33" i="9"/>
  <c r="E33" i="9"/>
  <c r="F33" i="9"/>
  <c r="G33" i="9"/>
  <c r="H33" i="9"/>
  <c r="I33" i="9"/>
  <c r="J33" i="9"/>
  <c r="K33" i="9"/>
  <c r="L33" i="9"/>
  <c r="M33" i="9"/>
  <c r="C38" i="9"/>
  <c r="D38" i="9"/>
  <c r="E38" i="9"/>
  <c r="F38" i="9"/>
  <c r="G38" i="9"/>
  <c r="H38" i="9"/>
  <c r="I38" i="9"/>
  <c r="J38" i="9"/>
  <c r="K38" i="9"/>
  <c r="L38" i="9"/>
  <c r="M38" i="9"/>
  <c r="C24" i="9"/>
  <c r="D24" i="9"/>
  <c r="E24" i="9"/>
  <c r="F24" i="9"/>
  <c r="G24" i="9"/>
  <c r="H24" i="9"/>
  <c r="I24" i="9"/>
  <c r="J24" i="9"/>
  <c r="K24" i="9"/>
  <c r="L24" i="9"/>
  <c r="M24" i="9"/>
  <c r="C26" i="9"/>
  <c r="D26" i="9"/>
  <c r="E26" i="9"/>
  <c r="F26" i="9"/>
  <c r="G26" i="9"/>
  <c r="H26" i="9"/>
  <c r="I26" i="9"/>
  <c r="J26" i="9"/>
  <c r="K26" i="9"/>
  <c r="L26" i="9"/>
  <c r="M26" i="9"/>
  <c r="C12" i="9"/>
  <c r="D12" i="9"/>
  <c r="E12" i="9"/>
  <c r="F12" i="9"/>
  <c r="G12" i="9"/>
  <c r="H12" i="9"/>
  <c r="I12" i="9"/>
  <c r="J12" i="9"/>
  <c r="K12" i="9"/>
  <c r="L12" i="9"/>
  <c r="M12" i="9"/>
  <c r="C32" i="9"/>
  <c r="D32" i="9"/>
  <c r="E32" i="9"/>
  <c r="F32" i="9"/>
  <c r="G32" i="9"/>
  <c r="H32" i="9"/>
  <c r="I32" i="9"/>
  <c r="J32" i="9"/>
  <c r="K32" i="9"/>
  <c r="L32" i="9"/>
  <c r="M32" i="9"/>
  <c r="C9" i="9"/>
  <c r="D9" i="9"/>
  <c r="E9" i="9"/>
  <c r="F9" i="9"/>
  <c r="G9" i="9"/>
  <c r="H9" i="9"/>
  <c r="I9" i="9"/>
  <c r="J9" i="9"/>
  <c r="K9" i="9"/>
  <c r="L9" i="9"/>
  <c r="M9" i="9"/>
  <c r="C27" i="9"/>
  <c r="D27" i="9"/>
  <c r="E27" i="9"/>
  <c r="F27" i="9"/>
  <c r="G27" i="9"/>
  <c r="H27" i="9"/>
  <c r="I27" i="9"/>
  <c r="J27" i="9"/>
  <c r="K27" i="9"/>
  <c r="L27" i="9"/>
  <c r="M27" i="9"/>
  <c r="C29" i="9"/>
  <c r="D29" i="9"/>
  <c r="E29" i="9"/>
  <c r="F29" i="9"/>
  <c r="G29" i="9"/>
  <c r="H29" i="9"/>
  <c r="I29" i="9"/>
  <c r="J29" i="9"/>
  <c r="K29" i="9"/>
  <c r="L29" i="9"/>
  <c r="M29" i="9"/>
  <c r="C23" i="9"/>
  <c r="D23" i="9"/>
  <c r="E23" i="9"/>
  <c r="F23" i="9"/>
  <c r="G23" i="9"/>
  <c r="H23" i="9"/>
  <c r="I23" i="9"/>
  <c r="J23" i="9"/>
  <c r="K23" i="9"/>
  <c r="L23" i="9"/>
  <c r="M23" i="9"/>
  <c r="C21" i="9"/>
  <c r="D21" i="9"/>
  <c r="E21" i="9"/>
  <c r="F21" i="9"/>
  <c r="G21" i="9"/>
  <c r="H21" i="9"/>
  <c r="I21" i="9"/>
  <c r="J21" i="9"/>
  <c r="K21" i="9"/>
  <c r="L21" i="9"/>
  <c r="M21" i="9"/>
  <c r="C25" i="9"/>
  <c r="D25" i="9"/>
  <c r="E25" i="9"/>
  <c r="F25" i="9"/>
  <c r="G25" i="9"/>
  <c r="H25" i="9"/>
  <c r="I25" i="9"/>
  <c r="J25" i="9"/>
  <c r="K25" i="9"/>
  <c r="L25" i="9"/>
  <c r="M25" i="9"/>
  <c r="C16" i="9"/>
  <c r="D16" i="9"/>
  <c r="E16" i="9"/>
  <c r="F16" i="9"/>
  <c r="G16" i="9"/>
  <c r="H16" i="9"/>
  <c r="I16" i="9"/>
  <c r="J16" i="9"/>
  <c r="K16" i="9"/>
  <c r="L16" i="9"/>
  <c r="M16" i="9"/>
  <c r="C14" i="9"/>
  <c r="D14" i="9"/>
  <c r="E14" i="9"/>
  <c r="F14" i="9"/>
  <c r="G14" i="9"/>
  <c r="H14" i="9"/>
  <c r="I14" i="9"/>
  <c r="J14" i="9"/>
  <c r="K14" i="9"/>
  <c r="L14" i="9"/>
  <c r="M14" i="9"/>
  <c r="C22" i="9"/>
  <c r="D22" i="9"/>
  <c r="E22" i="9"/>
  <c r="F22" i="9"/>
  <c r="G22" i="9"/>
  <c r="H22" i="9"/>
  <c r="I22" i="9"/>
  <c r="J22" i="9"/>
  <c r="K22" i="9"/>
  <c r="L22" i="9"/>
  <c r="M22" i="9"/>
  <c r="C34" i="9"/>
  <c r="D34" i="9"/>
  <c r="E34" i="9"/>
  <c r="F34" i="9"/>
  <c r="G34" i="9"/>
  <c r="H34" i="9"/>
  <c r="I34" i="9"/>
  <c r="J34" i="9"/>
  <c r="K34" i="9"/>
  <c r="L34" i="9"/>
  <c r="M34" i="9"/>
  <c r="N23" i="2" l="1"/>
  <c r="N22" i="9"/>
  <c r="N38" i="9"/>
  <c r="N35" i="2"/>
  <c r="N19" i="2"/>
  <c r="N18" i="2"/>
  <c r="N11" i="9"/>
  <c r="N18" i="11"/>
  <c r="N21" i="11"/>
  <c r="N26" i="11"/>
  <c r="N23" i="12"/>
  <c r="N26" i="12"/>
  <c r="N13" i="12"/>
  <c r="N27" i="8"/>
  <c r="N32" i="8"/>
  <c r="N37" i="2"/>
  <c r="N33" i="9"/>
  <c r="N21" i="2"/>
  <c r="N31" i="2"/>
  <c r="N30" i="2"/>
  <c r="N27" i="2"/>
  <c r="N33" i="2"/>
  <c r="N25" i="2"/>
  <c r="N29" i="2"/>
  <c r="N20" i="2"/>
  <c r="N31" i="9"/>
  <c r="N9" i="9"/>
  <c r="N32" i="11"/>
  <c r="N17" i="8"/>
  <c r="N29" i="8"/>
  <c r="N25" i="8"/>
  <c r="N34" i="8"/>
  <c r="N34" i="2"/>
  <c r="N11" i="2"/>
  <c r="N9" i="2"/>
  <c r="N21" i="9"/>
  <c r="N19" i="11"/>
  <c r="N12" i="11"/>
  <c r="N33" i="12"/>
  <c r="N19" i="12"/>
  <c r="N31" i="12"/>
  <c r="N14" i="9"/>
  <c r="N19" i="9"/>
  <c r="N36" i="9"/>
  <c r="N14" i="11"/>
  <c r="N20" i="11"/>
  <c r="N11" i="11"/>
  <c r="N22" i="11"/>
  <c r="N16" i="12"/>
  <c r="N25" i="12"/>
  <c r="N9" i="12"/>
  <c r="N38" i="12"/>
  <c r="N35" i="8"/>
  <c r="N11" i="8"/>
  <c r="N20" i="8"/>
  <c r="N18" i="8"/>
  <c r="N36" i="2"/>
  <c r="N16" i="2"/>
  <c r="N33" i="8"/>
  <c r="N28" i="9"/>
  <c r="N20" i="9"/>
  <c r="N33" i="11"/>
  <c r="N17" i="11"/>
  <c r="N30" i="11"/>
  <c r="N10" i="12"/>
  <c r="N22" i="12"/>
  <c r="N37" i="12"/>
  <c r="N35" i="12"/>
  <c r="N12" i="8"/>
  <c r="N23" i="8"/>
  <c r="N9" i="8"/>
  <c r="N31" i="8"/>
  <c r="N38" i="2"/>
  <c r="N13" i="2"/>
  <c r="N25" i="9"/>
  <c r="N27" i="9"/>
  <c r="N24" i="9"/>
  <c r="N38" i="11"/>
  <c r="N34" i="9"/>
  <c r="N37" i="9"/>
  <c r="N16" i="11"/>
  <c r="N28" i="11"/>
  <c r="N37" i="11"/>
  <c r="N11" i="12"/>
  <c r="N17" i="12"/>
  <c r="N29" i="12"/>
  <c r="N32" i="12"/>
  <c r="N21" i="8"/>
  <c r="N30" i="8"/>
  <c r="N16" i="8"/>
  <c r="N10" i="8"/>
  <c r="N24" i="2"/>
  <c r="N10" i="2"/>
  <c r="N29" i="9"/>
  <c r="N35" i="9"/>
  <c r="N10" i="9"/>
  <c r="N13" i="9"/>
  <c r="N10" i="11"/>
  <c r="N23" i="9"/>
  <c r="N26" i="9"/>
  <c r="N18" i="9"/>
  <c r="N15" i="9"/>
  <c r="N17" i="9"/>
  <c r="N12" i="9"/>
  <c r="N32" i="9"/>
  <c r="N34" i="11"/>
  <c r="N25" i="11"/>
  <c r="N13" i="11"/>
  <c r="N36" i="11"/>
  <c r="N28" i="12"/>
  <c r="N14" i="12"/>
  <c r="N21" i="12"/>
  <c r="N24" i="12"/>
  <c r="N19" i="8"/>
  <c r="N37" i="8"/>
  <c r="N38" i="8"/>
  <c r="N28" i="8"/>
  <c r="N26" i="2"/>
  <c r="N15" i="2"/>
  <c r="N29" i="11"/>
  <c r="N31" i="11"/>
  <c r="N23" i="11"/>
  <c r="N35" i="11"/>
  <c r="N20" i="12"/>
  <c r="N27" i="12"/>
  <c r="N15" i="12"/>
  <c r="N18" i="12"/>
  <c r="N26" i="8"/>
  <c r="N24" i="8"/>
  <c r="N22" i="8"/>
  <c r="N28" i="2"/>
  <c r="N12" i="2"/>
  <c r="N17" i="2"/>
  <c r="N30" i="9"/>
  <c r="N16" i="9"/>
  <c r="N9" i="11"/>
  <c r="N27" i="11"/>
  <c r="N15" i="11"/>
  <c r="N24" i="11"/>
  <c r="N34" i="12"/>
  <c r="N36" i="12"/>
  <c r="N30" i="12"/>
  <c r="N12" i="12"/>
  <c r="N36" i="8"/>
  <c r="N14" i="8"/>
  <c r="N15" i="8"/>
  <c r="N13" i="8"/>
  <c r="N32" i="2"/>
  <c r="N22" i="2"/>
  <c r="N14" i="2"/>
</calcChain>
</file>

<file path=xl/sharedStrings.xml><?xml version="1.0" encoding="utf-8"?>
<sst xmlns="http://schemas.openxmlformats.org/spreadsheetml/2006/main" count="8491" uniqueCount="8061">
  <si>
    <t>AMR</t>
  </si>
  <si>
    <t>SGR</t>
  </si>
  <si>
    <t>AGILENT TECHNOLOGIES INC</t>
  </si>
  <si>
    <t>A</t>
  </si>
  <si>
    <t>ALCOA CORP</t>
  </si>
  <si>
    <t>AA</t>
  </si>
  <si>
    <t>AMERICAN AIRLINES GROUP INC</t>
  </si>
  <si>
    <t>AAL</t>
  </si>
  <si>
    <t>AAON INC</t>
  </si>
  <si>
    <t>AAON</t>
  </si>
  <si>
    <t>ADVANCE AUTO PARTS INC</t>
  </si>
  <si>
    <t>AAP</t>
  </si>
  <si>
    <t>APPLE INC</t>
  </si>
  <si>
    <t>AAPL</t>
  </si>
  <si>
    <t>ABBVIE INC</t>
  </si>
  <si>
    <t>ABBV</t>
  </si>
  <si>
    <t>AMERIS BANCORP</t>
  </si>
  <si>
    <t>ABCB</t>
  </si>
  <si>
    <t>ABCELLERA BIOLOGICS INC</t>
  </si>
  <si>
    <t>ABCL</t>
  </si>
  <si>
    <t>ASBURY AUTOMOTIVE GROUP INC</t>
  </si>
  <si>
    <t>ABG</t>
  </si>
  <si>
    <t>ABM INDUSTRIES INC</t>
  </si>
  <si>
    <t>ABM</t>
  </si>
  <si>
    <t>AIRBNB INC</t>
  </si>
  <si>
    <t>ABNB</t>
  </si>
  <si>
    <t>ABBOTT LABORATORIES</t>
  </si>
  <si>
    <t>ABT</t>
  </si>
  <si>
    <t>ARCOSA INC</t>
  </si>
  <si>
    <t>ACA</t>
  </si>
  <si>
    <t>ACADIA PHARMACEUTICALS INC</t>
  </si>
  <si>
    <t>ACAD</t>
  </si>
  <si>
    <t>ACCO BRANDS CORP</t>
  </si>
  <si>
    <t>ACCO</t>
  </si>
  <si>
    <t>PROFRAC HOLDING CORP</t>
  </si>
  <si>
    <t>ACDC</t>
  </si>
  <si>
    <t>ACCEL ENTERTAINMENT INC</t>
  </si>
  <si>
    <t>ACEL</t>
  </si>
  <si>
    <t>ARCH CAPITAL GROUP LTD</t>
  </si>
  <si>
    <t>ACGL</t>
  </si>
  <si>
    <t>ACADIA HEALTHCARE CO INC</t>
  </si>
  <si>
    <t>ACHC</t>
  </si>
  <si>
    <t>ALBERTSONS COS INC</t>
  </si>
  <si>
    <t>ACI</t>
  </si>
  <si>
    <t>ACI WORLDWIDE INC</t>
  </si>
  <si>
    <t>ACIW</t>
  </si>
  <si>
    <t>AXCELIS TECHNOLOGIES INC</t>
  </si>
  <si>
    <t>ACLS</t>
  </si>
  <si>
    <t>AECOM</t>
  </si>
  <si>
    <t>ACM</t>
  </si>
  <si>
    <t>ACM RESEARCH INC</t>
  </si>
  <si>
    <t>ACMR</t>
  </si>
  <si>
    <t>ACCENTURE PLC</t>
  </si>
  <si>
    <t>ACN</t>
  </si>
  <si>
    <t>ACNB CORP</t>
  </si>
  <si>
    <t>ACNB</t>
  </si>
  <si>
    <t>ACV AUCTIONS INC</t>
  </si>
  <si>
    <t>ACVA</t>
  </si>
  <si>
    <t>ADOBE INC</t>
  </si>
  <si>
    <t>ADBE</t>
  </si>
  <si>
    <t>ADEIA INC</t>
  </si>
  <si>
    <t>ADEA</t>
  </si>
  <si>
    <t>ANALOG DEVICES INC</t>
  </si>
  <si>
    <t>ADI</t>
  </si>
  <si>
    <t>ARCHER-DANIELS-MIDLAND CO</t>
  </si>
  <si>
    <t>ADM</t>
  </si>
  <si>
    <t>ADMA BIOLOGICS INC</t>
  </si>
  <si>
    <t>ADMA</t>
  </si>
  <si>
    <t>ADIENT PLC</t>
  </si>
  <si>
    <t>ADNT</t>
  </si>
  <si>
    <t>AUTOMATIC DATA PROCESSING</t>
  </si>
  <si>
    <t>ADP</t>
  </si>
  <si>
    <t>ADAPTIVE BIOTECH CORP</t>
  </si>
  <si>
    <t>ADPT</t>
  </si>
  <si>
    <t>ADSE</t>
  </si>
  <si>
    <t>AUTODESK INC</t>
  </si>
  <si>
    <t>ADSK</t>
  </si>
  <si>
    <t>ADT INC</t>
  </si>
  <si>
    <t>ADT</t>
  </si>
  <si>
    <t>ADTRAN HOLDINGS INC</t>
  </si>
  <si>
    <t>ADTN</t>
  </si>
  <si>
    <t>ADDUS HOMECARE CORP</t>
  </si>
  <si>
    <t>ADUS</t>
  </si>
  <si>
    <t>AEHR TEST SYSTEMS</t>
  </si>
  <si>
    <t>AEHR</t>
  </si>
  <si>
    <t>ADVANCED ENERGY INDS INC</t>
  </si>
  <si>
    <t>AEIS</t>
  </si>
  <si>
    <t>AGNICO EAGLE MINES LTD</t>
  </si>
  <si>
    <t>AEM</t>
  </si>
  <si>
    <t>AMERN EAGLE OUTFITTERS INC</t>
  </si>
  <si>
    <t>AEO</t>
  </si>
  <si>
    <t>AERCAP HOLDINGS NV</t>
  </si>
  <si>
    <t>AER</t>
  </si>
  <si>
    <t>AMERICAN FINANCIAL GROUP INC</t>
  </si>
  <si>
    <t>AFG</t>
  </si>
  <si>
    <t>AFLAC INC</t>
  </si>
  <si>
    <t>AFL</t>
  </si>
  <si>
    <t>FORAFRIC AGRO HOLDINGS LTD</t>
  </si>
  <si>
    <t>AFRI</t>
  </si>
  <si>
    <t>AFFIRM HOLDINGS INC</t>
  </si>
  <si>
    <t>AFRM</t>
  </si>
  <si>
    <t>AFYA</t>
  </si>
  <si>
    <t>FIRST MAJESTIC SILVER CORP</t>
  </si>
  <si>
    <t>AG</t>
  </si>
  <si>
    <t>AGCO CORP</t>
  </si>
  <si>
    <t>AGCO</t>
  </si>
  <si>
    <t>ALAMOS GOLD INC</t>
  </si>
  <si>
    <t>AGI</t>
  </si>
  <si>
    <t>AGIOS PHARMACEUTICALS</t>
  </si>
  <si>
    <t>AGIO</t>
  </si>
  <si>
    <t>ASSURED GUARANTY LTD</t>
  </si>
  <si>
    <t>AGO</t>
  </si>
  <si>
    <t>ADECOAGRO SA</t>
  </si>
  <si>
    <t>AGRO</t>
  </si>
  <si>
    <t>ARGAN INC</t>
  </si>
  <si>
    <t>AGX</t>
  </si>
  <si>
    <t>AGILYSYS INC</t>
  </si>
  <si>
    <t>AGYS</t>
  </si>
  <si>
    <t>ADAPTHEALTH CORP</t>
  </si>
  <si>
    <t>AHCO</t>
  </si>
  <si>
    <t>C3.AI INC</t>
  </si>
  <si>
    <t>AI</t>
  </si>
  <si>
    <t>AMERICAN INTERNATIONAL GROUP</t>
  </si>
  <si>
    <t>AIG</t>
  </si>
  <si>
    <t>ALBANY INTL CORP  -CL A</t>
  </si>
  <si>
    <t>AIN</t>
  </si>
  <si>
    <t>ARTERIS INC</t>
  </si>
  <si>
    <t>AIP</t>
  </si>
  <si>
    <t>AAR CORP</t>
  </si>
  <si>
    <t>AIR</t>
  </si>
  <si>
    <t>AIRSCULPT TECHNOLO INC</t>
  </si>
  <si>
    <t>AIRS</t>
  </si>
  <si>
    <t>APPLIED INDUSTRIAL TECH INC</t>
  </si>
  <si>
    <t>AIT</t>
  </si>
  <si>
    <t>ASSURANT INC</t>
  </si>
  <si>
    <t>AIZ</t>
  </si>
  <si>
    <t>AKAMAI TECHNOLOGIES INC</t>
  </si>
  <si>
    <t>AKAM</t>
  </si>
  <si>
    <t>EMBOTELLADORA ANDINA SA</t>
  </si>
  <si>
    <t>AKO.B</t>
  </si>
  <si>
    <t>AIR LEASE CORP</t>
  </si>
  <si>
    <t>AL</t>
  </si>
  <si>
    <t>ALBEMARLE CORP</t>
  </si>
  <si>
    <t>ALB</t>
  </si>
  <si>
    <t>ALCON INC</t>
  </si>
  <si>
    <t>ALC</t>
  </si>
  <si>
    <t>ALICO INC</t>
  </si>
  <si>
    <t>ALCO</t>
  </si>
  <si>
    <t>ALAMO GROUP INC</t>
  </si>
  <si>
    <t>ALG</t>
  </si>
  <si>
    <t>ALLEGRO MICROSYSTEMS INC</t>
  </si>
  <si>
    <t>ALGM</t>
  </si>
  <si>
    <t>ALIGN TECHNOLOGY INC</t>
  </si>
  <si>
    <t>ALGN</t>
  </si>
  <si>
    <t>ALLEGIANT TRAVEL CO</t>
  </si>
  <si>
    <t>ALGT</t>
  </si>
  <si>
    <t>ALIGNMENT HEALTHCARE INC</t>
  </si>
  <si>
    <t>ALHC</t>
  </si>
  <si>
    <t>ALIGHT INC</t>
  </si>
  <si>
    <t>ALIT</t>
  </si>
  <si>
    <t>ALASKA AIR GROUP INC</t>
  </si>
  <si>
    <t>ALK</t>
  </si>
  <si>
    <t>ALKERMES PLC</t>
  </si>
  <si>
    <t>ALKS</t>
  </si>
  <si>
    <t>ALKAMI TECHNOLOGY INC</t>
  </si>
  <si>
    <t>ALKT</t>
  </si>
  <si>
    <t>ALLSTATE CORP</t>
  </si>
  <si>
    <t>ALL</t>
  </si>
  <si>
    <t>ALLEGION PLC</t>
  </si>
  <si>
    <t>ALLE</t>
  </si>
  <si>
    <t>ALLY FINANCIAL INC</t>
  </si>
  <si>
    <t>ALLY</t>
  </si>
  <si>
    <t>ALNYLAM PHARMACEUTICALS INC</t>
  </si>
  <si>
    <t>ALNY</t>
  </si>
  <si>
    <t>ALARM.COM HOLDINGS INC</t>
  </si>
  <si>
    <t>ALRM</t>
  </si>
  <si>
    <t>ALERUS FINANCIAL CORP</t>
  </si>
  <si>
    <t>ALRS</t>
  </si>
  <si>
    <t>ALLISON TRANSMISSION HLDGS</t>
  </si>
  <si>
    <t>ALSN</t>
  </si>
  <si>
    <t>ALTIMMUNE INC</t>
  </si>
  <si>
    <t>ALT</t>
  </si>
  <si>
    <t>ALTA EQUIPMENT GROUP INC</t>
  </si>
  <si>
    <t>ALTG</t>
  </si>
  <si>
    <t>AUTOLIV INC</t>
  </si>
  <si>
    <t>ALV</t>
  </si>
  <si>
    <t>ALVOTECH</t>
  </si>
  <si>
    <t>ALVO</t>
  </si>
  <si>
    <t>ANTERO MIDSTREAM CORP</t>
  </si>
  <si>
    <t>AM</t>
  </si>
  <si>
    <t>AMALGAMATED FINANCIAL CORP</t>
  </si>
  <si>
    <t>AMAL</t>
  </si>
  <si>
    <t>APPLIED MATERIALS INC</t>
  </si>
  <si>
    <t>AMAT</t>
  </si>
  <si>
    <t>AMBARELLA INC</t>
  </si>
  <si>
    <t>AMBA</t>
  </si>
  <si>
    <t>AMBP</t>
  </si>
  <si>
    <t>AMC ENTERTAINMENT HOLDINGS</t>
  </si>
  <si>
    <t>AMC</t>
  </si>
  <si>
    <t>AMCOR PLC</t>
  </si>
  <si>
    <t>AMCR</t>
  </si>
  <si>
    <t>AMC NETWORKS INC</t>
  </si>
  <si>
    <t>AMCX</t>
  </si>
  <si>
    <t>ADVANCED MICRO DEVICES</t>
  </si>
  <si>
    <t>AMD</t>
  </si>
  <si>
    <t>AMETEK INC</t>
  </si>
  <si>
    <t>AME</t>
  </si>
  <si>
    <t>AMGEN INC</t>
  </si>
  <si>
    <t>AMGN</t>
  </si>
  <si>
    <t>AMKOR TECHNOLOGY INC</t>
  </si>
  <si>
    <t>AMKR</t>
  </si>
  <si>
    <t>AMN HEALTHCARE SERVICES INC</t>
  </si>
  <si>
    <t>AMN</t>
  </si>
  <si>
    <t>AMPHASTAR PHARMACEUTICLS INC</t>
  </si>
  <si>
    <t>AMPH</t>
  </si>
  <si>
    <t>AMPLITUDE INC</t>
  </si>
  <si>
    <t>AMPL</t>
  </si>
  <si>
    <t>AMPLIFY ENERGY CORP</t>
  </si>
  <si>
    <t>AMPY</t>
  </si>
  <si>
    <t>ALPHA METALLURGICAL RESOURCE</t>
  </si>
  <si>
    <t>AMERESCO INC</t>
  </si>
  <si>
    <t>AMRC</t>
  </si>
  <si>
    <t>AMERICAN SUPERCONDUCTOR CP</t>
  </si>
  <si>
    <t>AMSC</t>
  </si>
  <si>
    <t>AMERISAFE INC</t>
  </si>
  <si>
    <t>AMSF</t>
  </si>
  <si>
    <t>AMERANT BANCORP INC</t>
  </si>
  <si>
    <t>AMTB</t>
  </si>
  <si>
    <t>AMERICAN WOODMARK CORP</t>
  </si>
  <si>
    <t>AMWD</t>
  </si>
  <si>
    <t>AMX</t>
  </si>
  <si>
    <t>AMAZON.COM INC</t>
  </si>
  <si>
    <t>AMZN</t>
  </si>
  <si>
    <t>AUTONATION INC</t>
  </si>
  <si>
    <t>AN</t>
  </si>
  <si>
    <t>ANAPTYSBIO INC</t>
  </si>
  <si>
    <t>ANAB</t>
  </si>
  <si>
    <t>ANDERSONS INC</t>
  </si>
  <si>
    <t>ANDE</t>
  </si>
  <si>
    <t>ARISTA NETWORKS INC</t>
  </si>
  <si>
    <t>ANET</t>
  </si>
  <si>
    <t>ABERCROMBIE &amp; FITCH  -CL A</t>
  </si>
  <si>
    <t>ANF</t>
  </si>
  <si>
    <t>ANGIODYNAMICS INC</t>
  </si>
  <si>
    <t>ANGO</t>
  </si>
  <si>
    <t>ANIKA THERAPEUTICS INC</t>
  </si>
  <si>
    <t>ANIK</t>
  </si>
  <si>
    <t>ANI PHARMACEUTICALS INC</t>
  </si>
  <si>
    <t>ANIP</t>
  </si>
  <si>
    <t>ARTIVION INC</t>
  </si>
  <si>
    <t>AORT</t>
  </si>
  <si>
    <t>SMITH (A.O.)</t>
  </si>
  <si>
    <t>AOS</t>
  </si>
  <si>
    <t>ALPHA AND OMEGA SEMICONDUCTO</t>
  </si>
  <si>
    <t>AOSL</t>
  </si>
  <si>
    <t>APA CORP</t>
  </si>
  <si>
    <t>APA</t>
  </si>
  <si>
    <t>AIR PRODUCTS &amp; CHEMICALS INC</t>
  </si>
  <si>
    <t>APD</t>
  </si>
  <si>
    <t>APG</t>
  </si>
  <si>
    <t>AMPHENOL CORP</t>
  </si>
  <si>
    <t>APH</t>
  </si>
  <si>
    <t>API</t>
  </si>
  <si>
    <t>APPLIED DIGITAL CORP</t>
  </si>
  <si>
    <t>APLD</t>
  </si>
  <si>
    <t>APELLIS PHARMACEUTICALS</t>
  </si>
  <si>
    <t>APLS</t>
  </si>
  <si>
    <t>APOGEE ENTERPRISES INC</t>
  </si>
  <si>
    <t>APOG</t>
  </si>
  <si>
    <t>APPLOVIN CORP</t>
  </si>
  <si>
    <t>APP</t>
  </si>
  <si>
    <t>APPFOLIO INC</t>
  </si>
  <si>
    <t>APPF</t>
  </si>
  <si>
    <t>APPIAN CORP</t>
  </si>
  <si>
    <t>APPN</t>
  </si>
  <si>
    <t>DIGITAL TURBINE INC</t>
  </si>
  <si>
    <t>APPS</t>
  </si>
  <si>
    <t>APTV</t>
  </si>
  <si>
    <t>ANTERO RESOURCES CORP</t>
  </si>
  <si>
    <t>AR</t>
  </si>
  <si>
    <t>ARCBEST CORP</t>
  </si>
  <si>
    <t>ARCB</t>
  </si>
  <si>
    <t>ARCOS DORADOS HOLDINGS INC</t>
  </si>
  <si>
    <t>ARCO</t>
  </si>
  <si>
    <t>ARCTURUS THERAPETCS HOLD INC</t>
  </si>
  <si>
    <t>ARCT</t>
  </si>
  <si>
    <t>ARDELYX INC</t>
  </si>
  <si>
    <t>ARDX</t>
  </si>
  <si>
    <t>ARGX</t>
  </si>
  <si>
    <t>ARHAUS INC</t>
  </si>
  <si>
    <t>ARHS</t>
  </si>
  <si>
    <t>ARKO CORP</t>
  </si>
  <si>
    <t>ARKO</t>
  </si>
  <si>
    <t>ARLO TECHNOLOGIES INC</t>
  </si>
  <si>
    <t>ARLO</t>
  </si>
  <si>
    <t>ALLIANCE RESOURCE PTNRS  -LP</t>
  </si>
  <si>
    <t>ARLP</t>
  </si>
  <si>
    <t>ARAMARK</t>
  </si>
  <si>
    <t>ARMK</t>
  </si>
  <si>
    <t>ARCHROCK INC</t>
  </si>
  <si>
    <t>AROC</t>
  </si>
  <si>
    <t>ARROW FINANCIAL CORP</t>
  </si>
  <si>
    <t>AROW</t>
  </si>
  <si>
    <t>ARCUTIS BIOTHERAPEUTICS INC</t>
  </si>
  <si>
    <t>ARQT</t>
  </si>
  <si>
    <t>ARRAY TECHNOLOGIES INC</t>
  </si>
  <si>
    <t>ARRY</t>
  </si>
  <si>
    <t>ARVINAS INC</t>
  </si>
  <si>
    <t>ARVN</t>
  </si>
  <si>
    <t>ARROW ELECTRONICS INC</t>
  </si>
  <si>
    <t>ARW</t>
  </si>
  <si>
    <t>ARROWHEAD PHARMACEUTICAL INC</t>
  </si>
  <si>
    <t>ARWR</t>
  </si>
  <si>
    <t>ASANA INC</t>
  </si>
  <si>
    <t>ASAN</t>
  </si>
  <si>
    <t>ASSOCIATED BANC-CORP</t>
  </si>
  <si>
    <t>ASB</t>
  </si>
  <si>
    <t>ARDMORE SHIPPING CORP</t>
  </si>
  <si>
    <t>ASC</t>
  </si>
  <si>
    <t>ASGN INC</t>
  </si>
  <si>
    <t>ASGN</t>
  </si>
  <si>
    <t>ASHLAND INC</t>
  </si>
  <si>
    <t>ASH</t>
  </si>
  <si>
    <t>ADVANSIX INC</t>
  </si>
  <si>
    <t>ASIX</t>
  </si>
  <si>
    <t>AERSALE CORP</t>
  </si>
  <si>
    <t>ASLE</t>
  </si>
  <si>
    <t>ASML HOLDING NV</t>
  </si>
  <si>
    <t>ASML</t>
  </si>
  <si>
    <t>ASCENDIS PHARMA AS</t>
  </si>
  <si>
    <t>ASND</t>
  </si>
  <si>
    <t>ACADEMY SPO AND OU INC</t>
  </si>
  <si>
    <t>ASO</t>
  </si>
  <si>
    <t>ASPEN AEROGELS INC</t>
  </si>
  <si>
    <t>ASPN</t>
  </si>
  <si>
    <t>GRUPO AEROPORTUARIO SURESTE</t>
  </si>
  <si>
    <t>ASR</t>
  </si>
  <si>
    <t>ASTEC INDUSTRIES INC</t>
  </si>
  <si>
    <t>ASTE</t>
  </si>
  <si>
    <t>ALGOMA STEEL GROUP INC</t>
  </si>
  <si>
    <t>ASTL</t>
  </si>
  <si>
    <t>AST SPACEMOBILE INC</t>
  </si>
  <si>
    <t>ASTS</t>
  </si>
  <si>
    <t>ASURE SOFTWARE INC</t>
  </si>
  <si>
    <t>ASUR</t>
  </si>
  <si>
    <t>ASE TECHNOLOGY HLDNG CO</t>
  </si>
  <si>
    <t>ASX</t>
  </si>
  <si>
    <t>ALPHATEC HOLDINGS INC</t>
  </si>
  <si>
    <t>ATEC</t>
  </si>
  <si>
    <t>A10 NETWORKS INC</t>
  </si>
  <si>
    <t>ATEN</t>
  </si>
  <si>
    <t>ANTERIX INC</t>
  </si>
  <si>
    <t>ATEX</t>
  </si>
  <si>
    <t>ADTALEM GLOBAL EDUCATION INC</t>
  </si>
  <si>
    <t>ATGE</t>
  </si>
  <si>
    <t>AUTOHOME INC</t>
  </si>
  <si>
    <t>ATHM</t>
  </si>
  <si>
    <t>ATI INC -NEW</t>
  </si>
  <si>
    <t>ATI</t>
  </si>
  <si>
    <t>ATKORE INC</t>
  </si>
  <si>
    <t>ATKR</t>
  </si>
  <si>
    <t>AMES NATIONAL CORP</t>
  </si>
  <si>
    <t>ATLO</t>
  </si>
  <si>
    <t>ATN INTERNATIONAL INC</t>
  </si>
  <si>
    <t>ATNI</t>
  </si>
  <si>
    <t>APTARGROUP INC</t>
  </si>
  <si>
    <t>ATR</t>
  </si>
  <si>
    <t>ATRICURE INC</t>
  </si>
  <si>
    <t>ATRC</t>
  </si>
  <si>
    <t>ASTRONICS CORP</t>
  </si>
  <si>
    <t>ATRO</t>
  </si>
  <si>
    <t>AU</t>
  </si>
  <si>
    <t>ATLANTIC UNION BANKSHRS CRP</t>
  </si>
  <si>
    <t>AUB</t>
  </si>
  <si>
    <t>AURINIA PHARMACEUTICALS INC</t>
  </si>
  <si>
    <t>AUPH</t>
  </si>
  <si>
    <t>AEROVIRONMENT INC</t>
  </si>
  <si>
    <t>AVAV</t>
  </si>
  <si>
    <t>AMERICAN VANGUARD CORP</t>
  </si>
  <si>
    <t>AVD</t>
  </si>
  <si>
    <t>BROADCOM INC</t>
  </si>
  <si>
    <t>AVGO</t>
  </si>
  <si>
    <t>AVANOS MEDICAL INC</t>
  </si>
  <si>
    <t>AVNS</t>
  </si>
  <si>
    <t>AVIENT CORP</t>
  </si>
  <si>
    <t>AVNT</t>
  </si>
  <si>
    <t>AVIAT NETWORKS INC</t>
  </si>
  <si>
    <t>AVNW</t>
  </si>
  <si>
    <t>MISSION PRODUCE INC</t>
  </si>
  <si>
    <t>AVO</t>
  </si>
  <si>
    <t>AVEPOINT INC</t>
  </si>
  <si>
    <t>AVPT</t>
  </si>
  <si>
    <t>AVNET INC</t>
  </si>
  <si>
    <t>AVT</t>
  </si>
  <si>
    <t>AVANTOR INC</t>
  </si>
  <si>
    <t>AVTR</t>
  </si>
  <si>
    <t>AVERY DENNISON CORP</t>
  </si>
  <si>
    <t>AVY</t>
  </si>
  <si>
    <t>ARMSTRONG WORLD INDUSTRIES</t>
  </si>
  <si>
    <t>AWI</t>
  </si>
  <si>
    <t>AXOS FINANCIAL INC</t>
  </si>
  <si>
    <t>AX</t>
  </si>
  <si>
    <t>AXOGEN INC</t>
  </si>
  <si>
    <t>AXGN</t>
  </si>
  <si>
    <t>AMERICAN AXLE &amp; MFG HOLDINGS</t>
  </si>
  <si>
    <t>AXL</t>
  </si>
  <si>
    <t>AXON ENTERPRISE INC</t>
  </si>
  <si>
    <t>AXON</t>
  </si>
  <si>
    <t>AXIS CAPITAL HOLDINGS LTD</t>
  </si>
  <si>
    <t>AXS</t>
  </si>
  <si>
    <t>AXSOME THERAPEUTICS INC</t>
  </si>
  <si>
    <t>AXSM</t>
  </si>
  <si>
    <t>AXALTA COATING SYSTEMS LTD</t>
  </si>
  <si>
    <t>AXTA</t>
  </si>
  <si>
    <t>AYI</t>
  </si>
  <si>
    <t>ASTRAZENECA PLC</t>
  </si>
  <si>
    <t>AZN</t>
  </si>
  <si>
    <t>AUTOZONE INC</t>
  </si>
  <si>
    <t>AZO</t>
  </si>
  <si>
    <t>AZENTA INC</t>
  </si>
  <si>
    <t>AZTA</t>
  </si>
  <si>
    <t>AZZ INC</t>
  </si>
  <si>
    <t>AZZ</t>
  </si>
  <si>
    <t>BOEING CO</t>
  </si>
  <si>
    <t>BA</t>
  </si>
  <si>
    <t>ALIBABA GROUP HLDG</t>
  </si>
  <si>
    <t>BABA</t>
  </si>
  <si>
    <t>BANK OF AMERICA CORP</t>
  </si>
  <si>
    <t>BAC</t>
  </si>
  <si>
    <t>BOOZ ALLEN HAMILTON HLDG CP</t>
  </si>
  <si>
    <t>BAH</t>
  </si>
  <si>
    <t>BALL CORP</t>
  </si>
  <si>
    <t>BALL</t>
  </si>
  <si>
    <t>BANC OF CALIFORNIA INC</t>
  </si>
  <si>
    <t>BANC</t>
  </si>
  <si>
    <t>BANDWIDTH INC</t>
  </si>
  <si>
    <t>BAND</t>
  </si>
  <si>
    <t>BANCFIRST CORP/OK</t>
  </si>
  <si>
    <t>BANF</t>
  </si>
  <si>
    <t>BANNER CORP</t>
  </si>
  <si>
    <t>BANR</t>
  </si>
  <si>
    <t>CREDICORP LTD</t>
  </si>
  <si>
    <t>BAP</t>
  </si>
  <si>
    <t>BAXTER INTERNATIONAL INC</t>
  </si>
  <si>
    <t>BAX</t>
  </si>
  <si>
    <t>BLACKBERRY LTD</t>
  </si>
  <si>
    <t>BB</t>
  </si>
  <si>
    <t>BANCO BBVA ARGENTINA SA</t>
  </si>
  <si>
    <t>BBAR</t>
  </si>
  <si>
    <t>CONCRETE PUMPING HOLDINGS</t>
  </si>
  <si>
    <t>BBCP</t>
  </si>
  <si>
    <t>BRIDGEBIO PHARMA INC</t>
  </si>
  <si>
    <t>BBIO</t>
  </si>
  <si>
    <t>BARRETT BUSINESS SVCS INC</t>
  </si>
  <si>
    <t>BBSI</t>
  </si>
  <si>
    <t>BROOKFIELD BUSINESS PRTNR LP</t>
  </si>
  <si>
    <t>BBU</t>
  </si>
  <si>
    <t>BROOKFIELD BUSINESS CORP</t>
  </si>
  <si>
    <t>BBUC</t>
  </si>
  <si>
    <t>BBVA</t>
  </si>
  <si>
    <t>BUILD-A-BEAR WORKSHOP INC</t>
  </si>
  <si>
    <t>BBW</t>
  </si>
  <si>
    <t>BATH &amp; BODY WORKS INC</t>
  </si>
  <si>
    <t>BBWI</t>
  </si>
  <si>
    <t>BEST BUY CO INC</t>
  </si>
  <si>
    <t>BBY</t>
  </si>
  <si>
    <t>BRUNSWICK CORP</t>
  </si>
  <si>
    <t>BC</t>
  </si>
  <si>
    <t>BCB BANCORP INC</t>
  </si>
  <si>
    <t>BCBP</t>
  </si>
  <si>
    <t>BOISE CASCADE CO</t>
  </si>
  <si>
    <t>BCC</t>
  </si>
  <si>
    <t>BCE INC</t>
  </si>
  <si>
    <t>BCE</t>
  </si>
  <si>
    <t>BANCO DE CHILE</t>
  </si>
  <si>
    <t>BCH</t>
  </si>
  <si>
    <t>BAYCOM CORP</t>
  </si>
  <si>
    <t>BCML</t>
  </si>
  <si>
    <t>BRINKS CO</t>
  </si>
  <si>
    <t>BCO</t>
  </si>
  <si>
    <t>BALCHEM CORP  -CL B</t>
  </si>
  <si>
    <t>BCPC</t>
  </si>
  <si>
    <t>BIOCRYST PHARMACEUTICALS INC</t>
  </si>
  <si>
    <t>BCRX</t>
  </si>
  <si>
    <t>BARCLAYS PLC</t>
  </si>
  <si>
    <t>BCS</t>
  </si>
  <si>
    <t>BICYCLE THERAPEUTICS PLC</t>
  </si>
  <si>
    <t>BCYC</t>
  </si>
  <si>
    <t>BELDEN INC</t>
  </si>
  <si>
    <t>BDC</t>
  </si>
  <si>
    <t>BECTON DICKINSON &amp; CO</t>
  </si>
  <si>
    <t>BDX</t>
  </si>
  <si>
    <t>BLOOM ENERGY CORP</t>
  </si>
  <si>
    <t>BE</t>
  </si>
  <si>
    <t>BEAM THERAPEUTICS INC</t>
  </si>
  <si>
    <t>BEAM</t>
  </si>
  <si>
    <t>BEL FUSE INC</t>
  </si>
  <si>
    <t>BELFB</t>
  </si>
  <si>
    <t>BROWN FORMAN CORP</t>
  </si>
  <si>
    <t>BF.B</t>
  </si>
  <si>
    <t>BRIGHT HORIZONS FAMILY SOLTN</t>
  </si>
  <si>
    <t>BFAM</t>
  </si>
  <si>
    <t>BANK FIRST CORP</t>
  </si>
  <si>
    <t>BFC</t>
  </si>
  <si>
    <t>BUSINESS FIRST BANCSHS INC</t>
  </si>
  <si>
    <t>BFST</t>
  </si>
  <si>
    <t>BG</t>
  </si>
  <si>
    <t>B&amp;G FOODS INC</t>
  </si>
  <si>
    <t>BGS</t>
  </si>
  <si>
    <t>BIGLARI HOLDINGS INC</t>
  </si>
  <si>
    <t>BH</t>
  </si>
  <si>
    <t>BAR HARBOR BANKSHARES</t>
  </si>
  <si>
    <t>BHB</t>
  </si>
  <si>
    <t>BAUSCH HEALTH COMPANIES INC</t>
  </si>
  <si>
    <t>BHC</t>
  </si>
  <si>
    <t>BENCHMARK ELECTRONICS INC</t>
  </si>
  <si>
    <t>BHE</t>
  </si>
  <si>
    <t>BRIGHTHOUSE FINANL INC</t>
  </si>
  <si>
    <t>BHF</t>
  </si>
  <si>
    <t>BHP GROUP LTD</t>
  </si>
  <si>
    <t>BHP</t>
  </si>
  <si>
    <t>BAIDU INC</t>
  </si>
  <si>
    <t>BIDU</t>
  </si>
  <si>
    <t>BIOGEN INC</t>
  </si>
  <si>
    <t>BIIB</t>
  </si>
  <si>
    <t>BILIBILI INC</t>
  </si>
  <si>
    <t>BILI</t>
  </si>
  <si>
    <t>BILL</t>
  </si>
  <si>
    <t>BIO-RAD LABORATORIES INC</t>
  </si>
  <si>
    <t>BIO</t>
  </si>
  <si>
    <t>BJS WHSL CLUB HLDGS INC</t>
  </si>
  <si>
    <t>BJ</t>
  </si>
  <si>
    <t>BJ'S RESTAURANTS INC</t>
  </si>
  <si>
    <t>BJRI</t>
  </si>
  <si>
    <t>BANK OF NEW YORK MELLON CORP</t>
  </si>
  <si>
    <t>BK</t>
  </si>
  <si>
    <t>BROOKDALE SENIOR LIVING INC</t>
  </si>
  <si>
    <t>BKD</t>
  </si>
  <si>
    <t>BUCKLE INC</t>
  </si>
  <si>
    <t>BKE</t>
  </si>
  <si>
    <t>BOOKING HOLDINGS INC</t>
  </si>
  <si>
    <t>BKNG</t>
  </si>
  <si>
    <t>BAKER HUGHES CO</t>
  </si>
  <si>
    <t>BKR</t>
  </si>
  <si>
    <t>BANKUNITED INC</t>
  </si>
  <si>
    <t>BKU</t>
  </si>
  <si>
    <t>BLACKLINE INC</t>
  </si>
  <si>
    <t>BL</t>
  </si>
  <si>
    <t>BLUE BIRD CORP</t>
  </si>
  <si>
    <t>BLBD</t>
  </si>
  <si>
    <t>BAUSCH &amp; LOMB CORP</t>
  </si>
  <si>
    <t>BLCO</t>
  </si>
  <si>
    <t>TOPBUILD CORP</t>
  </si>
  <si>
    <t>BLD</t>
  </si>
  <si>
    <t>BUILDERS FIRSTSOURCE</t>
  </si>
  <si>
    <t>BLDR</t>
  </si>
  <si>
    <t>BIOLIFE SOLUTIONS INC</t>
  </si>
  <si>
    <t>BLFS</t>
  </si>
  <si>
    <t>BLUE FOUNDRY BANCORP</t>
  </si>
  <si>
    <t>BLFY</t>
  </si>
  <si>
    <t>BLACKBAUD INC</t>
  </si>
  <si>
    <t>BLKB</t>
  </si>
  <si>
    <t>BLOOMIN' BRANDS INC</t>
  </si>
  <si>
    <t>BLMN</t>
  </si>
  <si>
    <t>BANCO LATINOAMERICANO DE COM</t>
  </si>
  <si>
    <t>BLX</t>
  </si>
  <si>
    <t>BACKBLAZE INC</t>
  </si>
  <si>
    <t>BLZE</t>
  </si>
  <si>
    <t>BANCO MACRO SA</t>
  </si>
  <si>
    <t>BMA</t>
  </si>
  <si>
    <t>BUMBLE INC</t>
  </si>
  <si>
    <t>BMBL</t>
  </si>
  <si>
    <t>BADGER METER INC</t>
  </si>
  <si>
    <t>BMI</t>
  </si>
  <si>
    <t>BANK OF MONTREAL</t>
  </si>
  <si>
    <t>BMO</t>
  </si>
  <si>
    <t>BANK OF MARIN BANCORP</t>
  </si>
  <si>
    <t>BMRC</t>
  </si>
  <si>
    <t>BIOMARIN PHARMACEUTICAL INC</t>
  </si>
  <si>
    <t>BMRN</t>
  </si>
  <si>
    <t>BRISTOL-MYERS SQUIBB CO</t>
  </si>
  <si>
    <t>BMY</t>
  </si>
  <si>
    <t>BANK OF NOVA SCOTIA</t>
  </si>
  <si>
    <t>BNS</t>
  </si>
  <si>
    <t>BIONTECH SE</t>
  </si>
  <si>
    <t>BNTX</t>
  </si>
  <si>
    <t>BOSTON OMAHA CORP</t>
  </si>
  <si>
    <t>BOC</t>
  </si>
  <si>
    <t>BANK OF HAWAII CORP</t>
  </si>
  <si>
    <t>BOH</t>
  </si>
  <si>
    <t>BOK FINANCIAL CORP</t>
  </si>
  <si>
    <t>BOKF</t>
  </si>
  <si>
    <t>DMC GLOBAL INC</t>
  </si>
  <si>
    <t>BOOM</t>
  </si>
  <si>
    <t>BOOT BARN HOLDINGS INC</t>
  </si>
  <si>
    <t>BOOT</t>
  </si>
  <si>
    <t>BOX INC</t>
  </si>
  <si>
    <t>BOX</t>
  </si>
  <si>
    <t>BP PLC</t>
  </si>
  <si>
    <t>BP</t>
  </si>
  <si>
    <t>POPULAR INC</t>
  </si>
  <si>
    <t>BPOP</t>
  </si>
  <si>
    <t>BPRN</t>
  </si>
  <si>
    <t>BROADRIDGE FINANCIAL SOLUTNS</t>
  </si>
  <si>
    <t>BR</t>
  </si>
  <si>
    <t>BELLRING BRANDS INC</t>
  </si>
  <si>
    <t>BRBR</t>
  </si>
  <si>
    <t>BRADY CORP</t>
  </si>
  <si>
    <t>BRC</t>
  </si>
  <si>
    <t>BRUKER CORP</t>
  </si>
  <si>
    <t>BRKR</t>
  </si>
  <si>
    <t>DUTCH BROS INC</t>
  </si>
  <si>
    <t>BROS</t>
  </si>
  <si>
    <t>BERRY CORP</t>
  </si>
  <si>
    <t>BRY</t>
  </si>
  <si>
    <t>BRAZE INC</t>
  </si>
  <si>
    <t>BRZE</t>
  </si>
  <si>
    <t>BANCO SANTANDER-CHILE</t>
  </si>
  <si>
    <t>BSAC</t>
  </si>
  <si>
    <t>BANCO SANTANDER BRASIL  -ADR</t>
  </si>
  <si>
    <t>BSBR</t>
  </si>
  <si>
    <t>BASSETT FURNITURE INDS</t>
  </si>
  <si>
    <t>BSET</t>
  </si>
  <si>
    <t>BLACK STONE MINERALS LP</t>
  </si>
  <si>
    <t>BSM</t>
  </si>
  <si>
    <t>SIERRA BANCORP/CA</t>
  </si>
  <si>
    <t>BSRR</t>
  </si>
  <si>
    <t>BANK7 CORP</t>
  </si>
  <si>
    <t>BSVN</t>
  </si>
  <si>
    <t>BOSTON SCIENTIFIC CORP</t>
  </si>
  <si>
    <t>BSX</t>
  </si>
  <si>
    <t>BENTLEY SYSTEMS INC</t>
  </si>
  <si>
    <t>BSY</t>
  </si>
  <si>
    <t>B2GOLD CORP</t>
  </si>
  <si>
    <t>BTG</t>
  </si>
  <si>
    <t>BRITISH AMER TOBACCO PLC</t>
  </si>
  <si>
    <t>BTI</t>
  </si>
  <si>
    <t>PEABODY ENERGY CORP</t>
  </si>
  <si>
    <t>BTU</t>
  </si>
  <si>
    <t>ANHEUSER-BUSCH INBEV</t>
  </si>
  <si>
    <t>BUD</t>
  </si>
  <si>
    <t>BURLINGTON STORES INC</t>
  </si>
  <si>
    <t>BURL</t>
  </si>
  <si>
    <t>FIRST BUSEY CORP</t>
  </si>
  <si>
    <t>BUSE</t>
  </si>
  <si>
    <t>BRIGHTVIEW HOLDINGS</t>
  </si>
  <si>
    <t>BV</t>
  </si>
  <si>
    <t>BVN</t>
  </si>
  <si>
    <t>BORGWARNER INC</t>
  </si>
  <si>
    <t>BWA</t>
  </si>
  <si>
    <t>BRIDGEWATER BANCSHARES</t>
  </si>
  <si>
    <t>BWB</t>
  </si>
  <si>
    <t>BANKWELL FINANCIAL GROUP INC</t>
  </si>
  <si>
    <t>BWFG</t>
  </si>
  <si>
    <t>BOWMAN CONSLTG GRP LTD</t>
  </si>
  <si>
    <t>BWMN</t>
  </si>
  <si>
    <t>BWMX</t>
  </si>
  <si>
    <t>BWX TECHNOLOGIES INC</t>
  </si>
  <si>
    <t>BWXT</t>
  </si>
  <si>
    <t>BLUELINX HOLDINGS INC</t>
  </si>
  <si>
    <t>BXC</t>
  </si>
  <si>
    <t>BYLINE BANCORP INC</t>
  </si>
  <si>
    <t>BY</t>
  </si>
  <si>
    <t>BOYD GAMING CORP</t>
  </si>
  <si>
    <t>BYD</t>
  </si>
  <si>
    <t>BZ</t>
  </si>
  <si>
    <t>BEAZER HOMES USA INC</t>
  </si>
  <si>
    <t>BZH</t>
  </si>
  <si>
    <t>BAOZUN INC</t>
  </si>
  <si>
    <t>BZUN</t>
  </si>
  <si>
    <t>CITIGROUP INC</t>
  </si>
  <si>
    <t>C</t>
  </si>
  <si>
    <t>CAAP</t>
  </si>
  <si>
    <t>CABLE ONE INC</t>
  </si>
  <si>
    <t>CABO</t>
  </si>
  <si>
    <t>CAMDEN NATIONAL CORP</t>
  </si>
  <si>
    <t>CAC</t>
  </si>
  <si>
    <t>CACI INTL INC  -CL A</t>
  </si>
  <si>
    <t>CACI</t>
  </si>
  <si>
    <t>CADENCE BANK</t>
  </si>
  <si>
    <t>CADE</t>
  </si>
  <si>
    <t>CAE INC</t>
  </si>
  <si>
    <t>CAE</t>
  </si>
  <si>
    <t>CONAGRA BRANDS INC</t>
  </si>
  <si>
    <t>CAG</t>
  </si>
  <si>
    <t>CARDINAL HEALTH INC</t>
  </si>
  <si>
    <t>CAH</t>
  </si>
  <si>
    <t>CHEESECAKE FACTORY INC</t>
  </si>
  <si>
    <t>CAKE</t>
  </si>
  <si>
    <t>CALERES INC</t>
  </si>
  <si>
    <t>CAL</t>
  </si>
  <si>
    <t>CAL-MAINE FOODS INC</t>
  </si>
  <si>
    <t>CALM</t>
  </si>
  <si>
    <t>CALIX INC</t>
  </si>
  <si>
    <t>CALX</t>
  </si>
  <si>
    <t>CAMTEK LTD</t>
  </si>
  <si>
    <t>CAMT</t>
  </si>
  <si>
    <t>CROSSAMERICA PARTNERS LP</t>
  </si>
  <si>
    <t>CAPL</t>
  </si>
  <si>
    <t>AVIS BUDGET GROUP INC</t>
  </si>
  <si>
    <t>CAR</t>
  </si>
  <si>
    <t>CARTER BANKSHARES INC</t>
  </si>
  <si>
    <t>CARE</t>
  </si>
  <si>
    <t>CARGURUS INC</t>
  </si>
  <si>
    <t>CARG</t>
  </si>
  <si>
    <t>CARRIER GLOBAL CORP</t>
  </si>
  <si>
    <t>CARR</t>
  </si>
  <si>
    <t>CARS.COM INC</t>
  </si>
  <si>
    <t>CARS</t>
  </si>
  <si>
    <t>PATHWARD FINANCIAL INC</t>
  </si>
  <si>
    <t>CASH</t>
  </si>
  <si>
    <t>CASS INFORMATION SYSTEMS INC</t>
  </si>
  <si>
    <t>CASS</t>
  </si>
  <si>
    <t>CASEYS GENERAL STORES INC</t>
  </si>
  <si>
    <t>CASY</t>
  </si>
  <si>
    <t>CATERPILLAR INC</t>
  </si>
  <si>
    <t>CAT</t>
  </si>
  <si>
    <t>CATHAY GENERAL BANCORP</t>
  </si>
  <si>
    <t>CATY</t>
  </si>
  <si>
    <t>CHUBB LTD</t>
  </si>
  <si>
    <t>CB</t>
  </si>
  <si>
    <t>COLONY BANKCORP INC</t>
  </si>
  <si>
    <t>CBAN</t>
  </si>
  <si>
    <t>CAPITAL BANCORP INC</t>
  </si>
  <si>
    <t>CBNK</t>
  </si>
  <si>
    <t>CRACKER BARREL OLD CTRY STOR</t>
  </si>
  <si>
    <t>CBRL</t>
  </si>
  <si>
    <t>COMMERCE BANCSHARES INC</t>
  </si>
  <si>
    <t>CBSH</t>
  </si>
  <si>
    <t>CABOT CORP</t>
  </si>
  <si>
    <t>CBT</t>
  </si>
  <si>
    <t>CBU</t>
  </si>
  <si>
    <t>CBIZ INC</t>
  </si>
  <si>
    <t>CBZ</t>
  </si>
  <si>
    <t>CHEMOURS CO</t>
  </si>
  <si>
    <t>CC</t>
  </si>
  <si>
    <t>COASTAL FINANCIAL CORP</t>
  </si>
  <si>
    <t>CCB</t>
  </si>
  <si>
    <t>CAPITAL CITY BK GROUP INC</t>
  </si>
  <si>
    <t>CCBG</t>
  </si>
  <si>
    <t>CCC INTELLIGENT SOLUTIONS HL</t>
  </si>
  <si>
    <t>COCA-COLA EUROPACIFIC PARTNE</t>
  </si>
  <si>
    <t>CCEP</t>
  </si>
  <si>
    <t>CAMECO CORP</t>
  </si>
  <si>
    <t>CCJ</t>
  </si>
  <si>
    <t>CROWN HOLDINGS INC</t>
  </si>
  <si>
    <t>CCK</t>
  </si>
  <si>
    <t>CARNIVAL CORPORATION &amp; PLC</t>
  </si>
  <si>
    <t>CCL</t>
  </si>
  <si>
    <t>CNB FINANCIAL CORP/PA</t>
  </si>
  <si>
    <t>CCNE</t>
  </si>
  <si>
    <t>COGENT COMMUNICATIONS HLDGS</t>
  </si>
  <si>
    <t>CCOI</t>
  </si>
  <si>
    <t>CROSS COUNTRY HEALTHCARE INC</t>
  </si>
  <si>
    <t>CCRN</t>
  </si>
  <si>
    <t>CENTURY COMMUNITIES INC</t>
  </si>
  <si>
    <t>CCS</t>
  </si>
  <si>
    <t>CONSENSUS CLOUD SOLUTION INC</t>
  </si>
  <si>
    <t>CCSI</t>
  </si>
  <si>
    <t>COMPANIA CERVECERIAS UNIDAS</t>
  </si>
  <si>
    <t>CCU</t>
  </si>
  <si>
    <t>COEUR MINING INC</t>
  </si>
  <si>
    <t>CDE</t>
  </si>
  <si>
    <t>CAREDX INC</t>
  </si>
  <si>
    <t>CDNA</t>
  </si>
  <si>
    <t>CADENCE DESIGN SYSTEMS INC</t>
  </si>
  <si>
    <t>CDNS</t>
  </si>
  <si>
    <t>CADRE HOLDINGS INC</t>
  </si>
  <si>
    <t>CDRE</t>
  </si>
  <si>
    <t>CODERE ONLINE LUXEMBOURG SA</t>
  </si>
  <si>
    <t>CDRO</t>
  </si>
  <si>
    <t>CDW CORP</t>
  </si>
  <si>
    <t>CDW</t>
  </si>
  <si>
    <t>CELANESE CORP</t>
  </si>
  <si>
    <t>CE</t>
  </si>
  <si>
    <t>CECO ENVIRONMENTAL CORP</t>
  </si>
  <si>
    <t>CECO</t>
  </si>
  <si>
    <t>CELSIUS HOLDINGS INC</t>
  </si>
  <si>
    <t>CELH</t>
  </si>
  <si>
    <t>CENTRAL GARDEN &amp; PET CO</t>
  </si>
  <si>
    <t>CENTA</t>
  </si>
  <si>
    <t>CENTURY ALUMINUM CO</t>
  </si>
  <si>
    <t>CENX</t>
  </si>
  <si>
    <t>CERTARA INC</t>
  </si>
  <si>
    <t>CERT</t>
  </si>
  <si>
    <t>CEVA INC</t>
  </si>
  <si>
    <t>CEVA</t>
  </si>
  <si>
    <t>CF INDUSTRIES HOLDINGS INC</t>
  </si>
  <si>
    <t>CF</t>
  </si>
  <si>
    <t>C&amp;F FINANCIAL CORP</t>
  </si>
  <si>
    <t>CFFI</t>
  </si>
  <si>
    <t>CAPITOL FEDERAL FINL INC</t>
  </si>
  <si>
    <t>CFFN</t>
  </si>
  <si>
    <t>CITIZENS FINANCIAL GROUP INC</t>
  </si>
  <si>
    <t>CFG</t>
  </si>
  <si>
    <t>CONFLUENT INC</t>
  </si>
  <si>
    <t>CFLT</t>
  </si>
  <si>
    <t>CULLEN/FROST BANKERS INC</t>
  </si>
  <si>
    <t>CFR</t>
  </si>
  <si>
    <t>CENTERRA GOLD INC</t>
  </si>
  <si>
    <t>CGAU</t>
  </si>
  <si>
    <t>COGNEX CORP</t>
  </si>
  <si>
    <t>CGNX</t>
  </si>
  <si>
    <t>CITY HOLDING CO</t>
  </si>
  <si>
    <t>CHCO</t>
  </si>
  <si>
    <t>CHURCH &amp; DWIGHT INC</t>
  </si>
  <si>
    <t>CHD</t>
  </si>
  <si>
    <t>CHURCHILL DOWNS INC</t>
  </si>
  <si>
    <t>CHDN</t>
  </si>
  <si>
    <t>CHEMED CORP</t>
  </si>
  <si>
    <t>CHE</t>
  </si>
  <si>
    <t>CHEFS' WAREHOUSE INC</t>
  </si>
  <si>
    <t>CHEF</t>
  </si>
  <si>
    <t>CHOICE HOTELS INTL INC</t>
  </si>
  <si>
    <t>CHH</t>
  </si>
  <si>
    <t>CHEMUNG FINANCIAL CORP</t>
  </si>
  <si>
    <t>CHMG</t>
  </si>
  <si>
    <t>CHORD ENERGY CORP</t>
  </si>
  <si>
    <t>CHRD</t>
  </si>
  <si>
    <t>C H ROBINSON WORLDWIDE INC</t>
  </si>
  <si>
    <t>CHRW</t>
  </si>
  <si>
    <t>CHUNGHWA TELECOM LTD</t>
  </si>
  <si>
    <t>CHT</t>
  </si>
  <si>
    <t>CHARTER COMMUNICATIONS INC</t>
  </si>
  <si>
    <t>CHTR</t>
  </si>
  <si>
    <t>CHEWY INC</t>
  </si>
  <si>
    <t>CHWY</t>
  </si>
  <si>
    <t>CI</t>
  </si>
  <si>
    <t>CITIZENS INC</t>
  </si>
  <si>
    <t>CIA</t>
  </si>
  <si>
    <t>CIENA CORP</t>
  </si>
  <si>
    <t>CIEN</t>
  </si>
  <si>
    <t>CINCINNATI FINANCIAL CORP</t>
  </si>
  <si>
    <t>CINF</t>
  </si>
  <si>
    <t>CI&amp;T INC</t>
  </si>
  <si>
    <t>CINT</t>
  </si>
  <si>
    <t>CIVISTA BANCSHARES INC</t>
  </si>
  <si>
    <t>CIVB</t>
  </si>
  <si>
    <t>CIVITAS RESOURCES INC</t>
  </si>
  <si>
    <t>CIVI</t>
  </si>
  <si>
    <t>COMPX INTERNATIONAL INC</t>
  </si>
  <si>
    <t>CIX</t>
  </si>
  <si>
    <t>COLGATE-PALMOLIVE CO</t>
  </si>
  <si>
    <t>CL</t>
  </si>
  <si>
    <t>CLARUS CORP</t>
  </si>
  <si>
    <t>CLAR</t>
  </si>
  <si>
    <t>CLB</t>
  </si>
  <si>
    <t>COLUMBIA FINANCIAL INC</t>
  </si>
  <si>
    <t>CLBK</t>
  </si>
  <si>
    <t>CELLEBRITE DI LTD</t>
  </si>
  <si>
    <t>CLBT</t>
  </si>
  <si>
    <t>CELLDEX THERAPEUTICS INC</t>
  </si>
  <si>
    <t>CLDX</t>
  </si>
  <si>
    <t>CLEVELAND-CLIFFS INC</t>
  </si>
  <si>
    <t>CLF</t>
  </si>
  <si>
    <t>CLEARFIELD INC</t>
  </si>
  <si>
    <t>CLFD</t>
  </si>
  <si>
    <t>CLEAN HARBORS INC</t>
  </si>
  <si>
    <t>CLH</t>
  </si>
  <si>
    <t>CLIMB GLOBAL SOLUTIONS INC</t>
  </si>
  <si>
    <t>CLMB</t>
  </si>
  <si>
    <t>CLMT</t>
  </si>
  <si>
    <t>CLEARPOINT NEURO INC</t>
  </si>
  <si>
    <t>CLPT</t>
  </si>
  <si>
    <t>CELESTICA INC</t>
  </si>
  <si>
    <t>CLS</t>
  </si>
  <si>
    <t>CLEANSPARK INC</t>
  </si>
  <si>
    <t>CLSK</t>
  </si>
  <si>
    <t>CLARIVATE PLC</t>
  </si>
  <si>
    <t>CLVT</t>
  </si>
  <si>
    <t>CLEARWATER PAPER CORP</t>
  </si>
  <si>
    <t>CLW</t>
  </si>
  <si>
    <t>CLOROX CO/DE</t>
  </si>
  <si>
    <t>CLX</t>
  </si>
  <si>
    <t>CANADIAN IMPERIAL BANK</t>
  </si>
  <si>
    <t>CM</t>
  </si>
  <si>
    <t>COMERICA INC</t>
  </si>
  <si>
    <t>CMA</t>
  </si>
  <si>
    <t>COMMERCIAL METALS</t>
  </si>
  <si>
    <t>CMC</t>
  </si>
  <si>
    <t>CALEDONIA MINING CORP PLC</t>
  </si>
  <si>
    <t>CMCL</t>
  </si>
  <si>
    <t>COLUMBUS MCKINNON CORP</t>
  </si>
  <si>
    <t>CMCO</t>
  </si>
  <si>
    <t>COMCAST CORP</t>
  </si>
  <si>
    <t>CMCSA</t>
  </si>
  <si>
    <t>CHIPOTLE MEXICAN GRILL INC</t>
  </si>
  <si>
    <t>CMG</t>
  </si>
  <si>
    <t>CUMMINS INC</t>
  </si>
  <si>
    <t>CMI</t>
  </si>
  <si>
    <t>COMPASS MINERALS INTL INC</t>
  </si>
  <si>
    <t>CMP</t>
  </si>
  <si>
    <t>CIMPRESS PLC</t>
  </si>
  <si>
    <t>CMPR</t>
  </si>
  <si>
    <t>COSTAMARE INC</t>
  </si>
  <si>
    <t>CMRE</t>
  </si>
  <si>
    <t>CNA FINANCIAL CORP</t>
  </si>
  <si>
    <t>CNA</t>
  </si>
  <si>
    <t>CENTENE CORP</t>
  </si>
  <si>
    <t>CNC</t>
  </si>
  <si>
    <t>CONDUENT INC</t>
  </si>
  <si>
    <t>CNDT</t>
  </si>
  <si>
    <t>CNH INDUSTRIAL NV</t>
  </si>
  <si>
    <t>CANADIAN NATIONAL RAILWAY CO</t>
  </si>
  <si>
    <t>CNI</t>
  </si>
  <si>
    <t>CINEMARK HOLDINGS INC</t>
  </si>
  <si>
    <t>CNK</t>
  </si>
  <si>
    <t>CORE &amp; MAIN INC</t>
  </si>
  <si>
    <t>CNM</t>
  </si>
  <si>
    <t>CONMED CORP</t>
  </si>
  <si>
    <t>CNMD</t>
  </si>
  <si>
    <t>CNO FINANCIAL GROUP INC</t>
  </si>
  <si>
    <t>CNO</t>
  </si>
  <si>
    <t>CONNECTONE BANCORP INC</t>
  </si>
  <si>
    <t>CNOB</t>
  </si>
  <si>
    <t>CANADIAN NATURAL RESOURCES</t>
  </si>
  <si>
    <t>CNQ</t>
  </si>
  <si>
    <t>CNX</t>
  </si>
  <si>
    <t>CONCENTRIX CORP</t>
  </si>
  <si>
    <t>CNXC</t>
  </si>
  <si>
    <t>PC CONNECTION INC</t>
  </si>
  <si>
    <t>CNXN</t>
  </si>
  <si>
    <t>VITA COCO COMPANY INC</t>
  </si>
  <si>
    <t>COCO</t>
  </si>
  <si>
    <t>CAPITAL ONE FINANCIAL CORP</t>
  </si>
  <si>
    <t>COF</t>
  </si>
  <si>
    <t>CHOICEONE FINANCIAL SERVICES</t>
  </si>
  <si>
    <t>COFS</t>
  </si>
  <si>
    <t>COHERENT CORP</t>
  </si>
  <si>
    <t>COHR</t>
  </si>
  <si>
    <t>COHU INC</t>
  </si>
  <si>
    <t>COHU</t>
  </si>
  <si>
    <t>COCA COLA CONSOLIDATED INC</t>
  </si>
  <si>
    <t>COKE</t>
  </si>
  <si>
    <t>COLUMBIA BANKING SYSTEM INC</t>
  </si>
  <si>
    <t>COLB</t>
  </si>
  <si>
    <t>COLLEGIUM PHARMACEUTICAL INC</t>
  </si>
  <si>
    <t>COLL</t>
  </si>
  <si>
    <t>COLUMBIA SPORTSWEAR CO</t>
  </si>
  <si>
    <t>COLM</t>
  </si>
  <si>
    <t>COOPER COS INC (THE)</t>
  </si>
  <si>
    <t>COO</t>
  </si>
  <si>
    <t>CONOCOPHILLIPS</t>
  </si>
  <si>
    <t>COP</t>
  </si>
  <si>
    <t>CORCEPT THERAPEUTICS INC</t>
  </si>
  <si>
    <t>CORT</t>
  </si>
  <si>
    <t>COSTCO WHOLESALE CORP</t>
  </si>
  <si>
    <t>COST</t>
  </si>
  <si>
    <t>COTY INC</t>
  </si>
  <si>
    <t>COTY</t>
  </si>
  <si>
    <t>COURSERA INC</t>
  </si>
  <si>
    <t>COUR</t>
  </si>
  <si>
    <t>CP</t>
  </si>
  <si>
    <t>CEMENTOS PACASMAYO SAA</t>
  </si>
  <si>
    <t>CPAC</t>
  </si>
  <si>
    <t>CPB</t>
  </si>
  <si>
    <t>CENTRAL PACIFIC FINANCIAL CP</t>
  </si>
  <si>
    <t>CPF</t>
  </si>
  <si>
    <t>COUPANG INC</t>
  </si>
  <si>
    <t>CPNG</t>
  </si>
  <si>
    <t>CAPRI HOLDINGS LTD</t>
  </si>
  <si>
    <t>CPRI</t>
  </si>
  <si>
    <t>COPART INC</t>
  </si>
  <si>
    <t>CPRT</t>
  </si>
  <si>
    <t>CATALYST PHARMACEUTICALS INC</t>
  </si>
  <si>
    <t>CPRX</t>
  </si>
  <si>
    <t>COOPER-STANDARD HOLDINGS INC</t>
  </si>
  <si>
    <t>CPS</t>
  </si>
  <si>
    <t>CHENIERE ENERGY PARTNERS LP</t>
  </si>
  <si>
    <t>CQP</t>
  </si>
  <si>
    <t>CR</t>
  </si>
  <si>
    <t>CRA INTERNATIONAL INC</t>
  </si>
  <si>
    <t>CRAI</t>
  </si>
  <si>
    <t>CALIFORNIA RESOURCES CORP</t>
  </si>
  <si>
    <t>CRC</t>
  </si>
  <si>
    <t>CRICUT INC</t>
  </si>
  <si>
    <t>CRCT</t>
  </si>
  <si>
    <t>CREDO TECH GROUP HOLDING LTD</t>
  </si>
  <si>
    <t>CRDO</t>
  </si>
  <si>
    <t>CRESY</t>
  </si>
  <si>
    <t>CRGY</t>
  </si>
  <si>
    <t>CRH PLC</t>
  </si>
  <si>
    <t>CRH</t>
  </si>
  <si>
    <t>CARTER'S INC</t>
  </si>
  <si>
    <t>CRI</t>
  </si>
  <si>
    <t>COMSTOCK RESOURCES INC</t>
  </si>
  <si>
    <t>CRK</t>
  </si>
  <si>
    <t>CHARLES RIVER LABS INTL INC</t>
  </si>
  <si>
    <t>CRL</t>
  </si>
  <si>
    <t>SALESFORCE INC</t>
  </si>
  <si>
    <t>CRM</t>
  </si>
  <si>
    <t>CORMEDIX INC</t>
  </si>
  <si>
    <t>CRMD</t>
  </si>
  <si>
    <t>AMERICA'S CAR-MART INC</t>
  </si>
  <si>
    <t>CRMT</t>
  </si>
  <si>
    <t>CERENCE INC</t>
  </si>
  <si>
    <t>CRNC</t>
  </si>
  <si>
    <t>CRINETICS PHARMCTCL INC</t>
  </si>
  <si>
    <t>CRNX</t>
  </si>
  <si>
    <t>CROCS INC</t>
  </si>
  <si>
    <t>CROX</t>
  </si>
  <si>
    <t>CARPENTER TECHNOLOGY CORP</t>
  </si>
  <si>
    <t>CRS</t>
  </si>
  <si>
    <t>CRISPR THERAPEUTICS AG</t>
  </si>
  <si>
    <t>CRSP</t>
  </si>
  <si>
    <t>CORSAIR GAMING INC</t>
  </si>
  <si>
    <t>CRSR</t>
  </si>
  <si>
    <t>CRITEO SA</t>
  </si>
  <si>
    <t>CRTO</t>
  </si>
  <si>
    <t>CIRRUS LOGIC INC</t>
  </si>
  <si>
    <t>CRUS</t>
  </si>
  <si>
    <t>CORVEL CORP</t>
  </si>
  <si>
    <t>CRVL</t>
  </si>
  <si>
    <t>CROWDSTRIKE HOLDINGS INC</t>
  </si>
  <si>
    <t>CRWD</t>
  </si>
  <si>
    <t>COSAN SA</t>
  </si>
  <si>
    <t>CSAN</t>
  </si>
  <si>
    <t>CISCO SYSTEMS INC</t>
  </si>
  <si>
    <t>CSCO</t>
  </si>
  <si>
    <t>COSTAR GROUP INC</t>
  </si>
  <si>
    <t>CSGP</t>
  </si>
  <si>
    <t>CSG SYSTEMS INTL INC</t>
  </si>
  <si>
    <t>CSGS</t>
  </si>
  <si>
    <t>CARLISLE COS INC</t>
  </si>
  <si>
    <t>CSL</t>
  </si>
  <si>
    <t>CASTLE BIOSCIENCES INC</t>
  </si>
  <si>
    <t>CSTL</t>
  </si>
  <si>
    <t>CONSTELLIUM SE</t>
  </si>
  <si>
    <t>CSTM</t>
  </si>
  <si>
    <t>CARRIAGE SERVICES INC</t>
  </si>
  <si>
    <t>CSV</t>
  </si>
  <si>
    <t>CSW INDUSTRIALS INC</t>
  </si>
  <si>
    <t>CSX CORP</t>
  </si>
  <si>
    <t>CSX</t>
  </si>
  <si>
    <t>CINTAS CORP</t>
  </si>
  <si>
    <t>CTAS</t>
  </si>
  <si>
    <t>COMMUNITY TRUST BANCORP INC</t>
  </si>
  <si>
    <t>CTBI</t>
  </si>
  <si>
    <t>CYTEK BIOSCIENCES INC</t>
  </si>
  <si>
    <t>CTKB</t>
  </si>
  <si>
    <t>CANTALOUPE INC</t>
  </si>
  <si>
    <t>CTLP</t>
  </si>
  <si>
    <t>CUSTOM TRUCK ONE SOURCE INC</t>
  </si>
  <si>
    <t>CTOS</t>
  </si>
  <si>
    <t>COTERRA ENERGY INC</t>
  </si>
  <si>
    <t>CTRA</t>
  </si>
  <si>
    <t>CITI TRENDS INC</t>
  </si>
  <si>
    <t>CTRN</t>
  </si>
  <si>
    <t>CTS CORP</t>
  </si>
  <si>
    <t>CTS</t>
  </si>
  <si>
    <t>COGNIZANT TECH SOLUTIONS</t>
  </si>
  <si>
    <t>CTSH</t>
  </si>
  <si>
    <t>CORTEVA INC</t>
  </si>
  <si>
    <t>CTVA</t>
  </si>
  <si>
    <t>CUSTOMERS BANCORP INC</t>
  </si>
  <si>
    <t>CUBI</t>
  </si>
  <si>
    <t>CUREVAC N.V.</t>
  </si>
  <si>
    <t>CVAC</t>
  </si>
  <si>
    <t>CVB FINANCIAL CORP</t>
  </si>
  <si>
    <t>CVBF</t>
  </si>
  <si>
    <t>CAVCO INDUSTRIES INC</t>
  </si>
  <si>
    <t>CVCO</t>
  </si>
  <si>
    <t>CENOVUS ENERGY INC</t>
  </si>
  <si>
    <t>CVE</t>
  </si>
  <si>
    <t>CIVEO CORP</t>
  </si>
  <si>
    <t>CVEO</t>
  </si>
  <si>
    <t>CALAVO GROWERS INC</t>
  </si>
  <si>
    <t>CVGW</t>
  </si>
  <si>
    <t>CVR ENERGY INC</t>
  </si>
  <si>
    <t>CVI</t>
  </si>
  <si>
    <t>COVENANT LOGISTICS GROUP INC</t>
  </si>
  <si>
    <t>CVLG</t>
  </si>
  <si>
    <t>COMMVAULT SYSTEMS INC</t>
  </si>
  <si>
    <t>CVLT</t>
  </si>
  <si>
    <t>CARVANA CO</t>
  </si>
  <si>
    <t>CVNA</t>
  </si>
  <si>
    <t>CVRX INC</t>
  </si>
  <si>
    <t>CVRX</t>
  </si>
  <si>
    <t>CVS HEALTH CORP</t>
  </si>
  <si>
    <t>CVS</t>
  </si>
  <si>
    <t>CHEVRON CORP</t>
  </si>
  <si>
    <t>CVX</t>
  </si>
  <si>
    <t>CURTISS-WRIGHT CORP</t>
  </si>
  <si>
    <t>CW</t>
  </si>
  <si>
    <t>CLEARWATER ANA HOL INC</t>
  </si>
  <si>
    <t>CWAN</t>
  </si>
  <si>
    <t>CAMPING WORLD HOLDINGS INC</t>
  </si>
  <si>
    <t>CWH</t>
  </si>
  <si>
    <t>CASELLA WASTE SYS INC  -CL A</t>
  </si>
  <si>
    <t>CWST</t>
  </si>
  <si>
    <t>CX</t>
  </si>
  <si>
    <t>SPRINKLR INC</t>
  </si>
  <si>
    <t>CXM</t>
  </si>
  <si>
    <t>CORECIVIC INC</t>
  </si>
  <si>
    <t>CXW</t>
  </si>
  <si>
    <t>COMMUNITY HEALTH SYSTEMS INC</t>
  </si>
  <si>
    <t>CYH</t>
  </si>
  <si>
    <t>CRYOPORT INC</t>
  </si>
  <si>
    <t>CYRX</t>
  </si>
  <si>
    <t>CYTOKINETICS INC</t>
  </si>
  <si>
    <t>CYTK</t>
  </si>
  <si>
    <t>CITIZENS FINANCIAL SVCS INC</t>
  </si>
  <si>
    <t>CZFS</t>
  </si>
  <si>
    <t>CITIZENS &amp; NORTHERN CORP</t>
  </si>
  <si>
    <t>CZNC</t>
  </si>
  <si>
    <t>CAESARS ENTERTAINMENT INC</t>
  </si>
  <si>
    <t>CZR</t>
  </si>
  <si>
    <t>DAC</t>
  </si>
  <si>
    <t>DAKTRONICS INC</t>
  </si>
  <si>
    <t>DAKT</t>
  </si>
  <si>
    <t>DELTA AIR LINES INC</t>
  </si>
  <si>
    <t>DAL</t>
  </si>
  <si>
    <t>DANA INC</t>
  </si>
  <si>
    <t>DAN</t>
  </si>
  <si>
    <t>YOUDAO INC -ADS</t>
  </si>
  <si>
    <t>DAO</t>
  </si>
  <si>
    <t>DARLING INGREDIENTS INC</t>
  </si>
  <si>
    <t>DAR</t>
  </si>
  <si>
    <t>DOORDASH INC</t>
  </si>
  <si>
    <t>DASH</t>
  </si>
  <si>
    <t>DAVA</t>
  </si>
  <si>
    <t>DEUTSCHE BANK AG</t>
  </si>
  <si>
    <t>DB</t>
  </si>
  <si>
    <t>DESIGNER BRANDS INC</t>
  </si>
  <si>
    <t>DBI</t>
  </si>
  <si>
    <t>DROPBOX INC</t>
  </si>
  <si>
    <t>DBX</t>
  </si>
  <si>
    <t>DONALDSON CO INC</t>
  </si>
  <si>
    <t>DCI</t>
  </si>
  <si>
    <t>DUCOMMUN INC</t>
  </si>
  <si>
    <t>DCO</t>
  </si>
  <si>
    <t>DIME COMMUNITY BANCSHARES</t>
  </si>
  <si>
    <t>DCOM</t>
  </si>
  <si>
    <t>DUPONT DE NEMOURS INC</t>
  </si>
  <si>
    <t>DD</t>
  </si>
  <si>
    <t>DOUBLEDOWN INTERACTIVE CO</t>
  </si>
  <si>
    <t>DDI</t>
  </si>
  <si>
    <t>DATADOG INC</t>
  </si>
  <si>
    <t>DDOG</t>
  </si>
  <si>
    <t>DILLARDS INC  -CL A</t>
  </si>
  <si>
    <t>DDS</t>
  </si>
  <si>
    <t>DEERE &amp; CO</t>
  </si>
  <si>
    <t>DE</t>
  </si>
  <si>
    <t>DECKERS OUTDOOR CORP</t>
  </si>
  <si>
    <t>DECK</t>
  </si>
  <si>
    <t>DELL TECHNOLOGIES INC</t>
  </si>
  <si>
    <t>DELL</t>
  </si>
  <si>
    <t>DENNYS CORP</t>
  </si>
  <si>
    <t>DENN</t>
  </si>
  <si>
    <t>DIAGEO PLC</t>
  </si>
  <si>
    <t>DEO</t>
  </si>
  <si>
    <t>DREAM FINDERS HOMES INC</t>
  </si>
  <si>
    <t>DFH</t>
  </si>
  <si>
    <t>DOLLAR GENERAL CORP</t>
  </si>
  <si>
    <t>DG</t>
  </si>
  <si>
    <t>DONEGAL GROUP INC</t>
  </si>
  <si>
    <t>DGICA</t>
  </si>
  <si>
    <t>DIGI INTERNATIONAL INC</t>
  </si>
  <si>
    <t>DGII</t>
  </si>
  <si>
    <t>QUEST DIAGNOSTICS INC</t>
  </si>
  <si>
    <t>DGX</t>
  </si>
  <si>
    <t>DEFINITIVE HEALTH CORP</t>
  </si>
  <si>
    <t>DH</t>
  </si>
  <si>
    <t>D R HORTON INC</t>
  </si>
  <si>
    <t>DHI</t>
  </si>
  <si>
    <t>DANAHER CORP</t>
  </si>
  <si>
    <t>DHR</t>
  </si>
  <si>
    <t>DHT HOLDINGS INC</t>
  </si>
  <si>
    <t>DHT</t>
  </si>
  <si>
    <t>DINE BRANDS GLOBAL INC</t>
  </si>
  <si>
    <t>DIN</t>
  </si>
  <si>
    <t>HF SINCLAIR CORP</t>
  </si>
  <si>
    <t>DINO</t>
  </si>
  <si>
    <t>DIODES INC</t>
  </si>
  <si>
    <t>DIOD</t>
  </si>
  <si>
    <t>DISNEY (WALT) CO</t>
  </si>
  <si>
    <t>DIS</t>
  </si>
  <si>
    <t>DAILY JOURNAL CORP</t>
  </si>
  <si>
    <t>DJCO</t>
  </si>
  <si>
    <t>DELEK US HOLDINGS INC</t>
  </si>
  <si>
    <t>DK</t>
  </si>
  <si>
    <t>DELEK LOGISTICS PARTNERS LP</t>
  </si>
  <si>
    <t>DKL</t>
  </si>
  <si>
    <t>DRAFTKINGS INC</t>
  </si>
  <si>
    <t>DKNG</t>
  </si>
  <si>
    <t>DICKS SPORTING GOODS INC</t>
  </si>
  <si>
    <t>DKS</t>
  </si>
  <si>
    <t>DOLBY LABORATORIES INC</t>
  </si>
  <si>
    <t>DLB</t>
  </si>
  <si>
    <t>DLO</t>
  </si>
  <si>
    <t>DOLLAR TREE INC</t>
  </si>
  <si>
    <t>DLTR</t>
  </si>
  <si>
    <t>DELUXE CORP</t>
  </si>
  <si>
    <t>DLX</t>
  </si>
  <si>
    <t>DORCHESTER MINERALS  -LP</t>
  </si>
  <si>
    <t>DMLP</t>
  </si>
  <si>
    <t>DIGIMARC CORP</t>
  </si>
  <si>
    <t>DMRC</t>
  </si>
  <si>
    <t>DENALI THERAPEUTCS INC</t>
  </si>
  <si>
    <t>DNLI</t>
  </si>
  <si>
    <t>DNOW</t>
  </si>
  <si>
    <t>KRISPY KREME INC</t>
  </si>
  <si>
    <t>DNUT</t>
  </si>
  <si>
    <t>DIGITALOCEAN HOLDINGS INC</t>
  </si>
  <si>
    <t>DOCN</t>
  </si>
  <si>
    <t>DOXIMITY INC</t>
  </si>
  <si>
    <t>DOCS</t>
  </si>
  <si>
    <t>DOCUSIGN INC</t>
  </si>
  <si>
    <t>DOCU</t>
  </si>
  <si>
    <t>DOLE PLC</t>
  </si>
  <si>
    <t>DOLE</t>
  </si>
  <si>
    <t>DOMO INC</t>
  </si>
  <si>
    <t>DOMO</t>
  </si>
  <si>
    <t>BRP INC</t>
  </si>
  <si>
    <t>DORMAN PRODUCTS INC</t>
  </si>
  <si>
    <t>DORM</t>
  </si>
  <si>
    <t>DOVER CORP</t>
  </si>
  <si>
    <t>DOV</t>
  </si>
  <si>
    <t>DOW INC</t>
  </si>
  <si>
    <t>DOW</t>
  </si>
  <si>
    <t>AMDOCS</t>
  </si>
  <si>
    <t>DOX</t>
  </si>
  <si>
    <t>DOMINO'S PIZZA INC</t>
  </si>
  <si>
    <t>DPZ</t>
  </si>
  <si>
    <t>DAQO NEW ENERGY CORP</t>
  </si>
  <si>
    <t>DQ</t>
  </si>
  <si>
    <t>DRDGOLD LTD</t>
  </si>
  <si>
    <t>DRD</t>
  </si>
  <si>
    <t>DARDEN RESTAURANTS INC</t>
  </si>
  <si>
    <t>DRI</t>
  </si>
  <si>
    <t>DRIVEN BRANDS HOLDINGS INC</t>
  </si>
  <si>
    <t>DRVN</t>
  </si>
  <si>
    <t>DISTRIBUTION SOLUTIO GRO INC</t>
  </si>
  <si>
    <t>DSGR</t>
  </si>
  <si>
    <t>DESCARTES SYSTEMS GROUP INC</t>
  </si>
  <si>
    <t>DSGX</t>
  </si>
  <si>
    <t>DYNATRACE INC</t>
  </si>
  <si>
    <t>DT</t>
  </si>
  <si>
    <t>DT MIDSTREAM INC</t>
  </si>
  <si>
    <t>DTM</t>
  </si>
  <si>
    <t>DUOLINGO INC</t>
  </si>
  <si>
    <t>DUOL</t>
  </si>
  <si>
    <t>DOUBLEVERIFY HOLD INC</t>
  </si>
  <si>
    <t>DV</t>
  </si>
  <si>
    <t>DAVITA INC</t>
  </si>
  <si>
    <t>DVA</t>
  </si>
  <si>
    <t>DYNAVAX TECHNOLOGIES CORP</t>
  </si>
  <si>
    <t>DVAX</t>
  </si>
  <si>
    <t>DEVON ENERGY CORP</t>
  </si>
  <si>
    <t>DVN</t>
  </si>
  <si>
    <t>DXC TECHNOLOGY CO</t>
  </si>
  <si>
    <t>DXC</t>
  </si>
  <si>
    <t>DEXCOM INC</t>
  </si>
  <si>
    <t>DXCM</t>
  </si>
  <si>
    <t>DXP ENTERPRISES INC</t>
  </si>
  <si>
    <t>DXPE</t>
  </si>
  <si>
    <t>DYCOM INDUSTRIES INC</t>
  </si>
  <si>
    <t>DY</t>
  </si>
  <si>
    <t>ENI SPA</t>
  </si>
  <si>
    <t>E</t>
  </si>
  <si>
    <t>ELECTRONIC ARTS INC</t>
  </si>
  <si>
    <t>EA</t>
  </si>
  <si>
    <t>BRINKER INTL INC</t>
  </si>
  <si>
    <t>EAT</t>
  </si>
  <si>
    <t>EVENTBRITE INC</t>
  </si>
  <si>
    <t>EB</t>
  </si>
  <si>
    <t>EBAY INC</t>
  </si>
  <si>
    <t>EBAY</t>
  </si>
  <si>
    <t>EASTERN BANKSHARES INC</t>
  </si>
  <si>
    <t>EBC</t>
  </si>
  <si>
    <t>ENNIS INC</t>
  </si>
  <si>
    <t>EBF</t>
  </si>
  <si>
    <t>EMERGENT BIOSOLUTIONS INC</t>
  </si>
  <si>
    <t>EBS</t>
  </si>
  <si>
    <t>ECOPETROL SA</t>
  </si>
  <si>
    <t>EC</t>
  </si>
  <si>
    <t>ECOLAB INC</t>
  </si>
  <si>
    <t>ECL</t>
  </si>
  <si>
    <t>ECOVYST INC</t>
  </si>
  <si>
    <t>ECVT</t>
  </si>
  <si>
    <t>NEW ORIENTAL ED &amp; TECH</t>
  </si>
  <si>
    <t>EDU</t>
  </si>
  <si>
    <t>EXCELERATE ENERGY INC</t>
  </si>
  <si>
    <t>EE</t>
  </si>
  <si>
    <t>EURONET WORLDWIDE INC</t>
  </si>
  <si>
    <t>EEFT</t>
  </si>
  <si>
    <t>EMERALD HOLDING INC</t>
  </si>
  <si>
    <t>EEX</t>
  </si>
  <si>
    <t>ENTERPRISE FINL SERVICES CP</t>
  </si>
  <si>
    <t>EFSC</t>
  </si>
  <si>
    <t>EQUIFAX INC</t>
  </si>
  <si>
    <t>EFX</t>
  </si>
  <si>
    <t>ENERFLEX LTD</t>
  </si>
  <si>
    <t>EFXT</t>
  </si>
  <si>
    <t>EGAIN CORP</t>
  </si>
  <si>
    <t>EGAN</t>
  </si>
  <si>
    <t>EAGLE BANCORP INC/MD</t>
  </si>
  <si>
    <t>EGBN</t>
  </si>
  <si>
    <t>ELDORADO GOLD CORP</t>
  </si>
  <si>
    <t>EGO</t>
  </si>
  <si>
    <t>VAALCO ENERGY INC</t>
  </si>
  <si>
    <t>EGY</t>
  </si>
  <si>
    <t>ENHABIT INC</t>
  </si>
  <si>
    <t>EHAB</t>
  </si>
  <si>
    <t>ENCOMPASS HEALTH CORP</t>
  </si>
  <si>
    <t>EHC</t>
  </si>
  <si>
    <t>EMPLOYERS HOLDINGS INC</t>
  </si>
  <si>
    <t>EIG</t>
  </si>
  <si>
    <t>ESTEE LAUDER COMPANIES INC</t>
  </si>
  <si>
    <t>EL</t>
  </si>
  <si>
    <t>ELANCO ANIMAL HLTH INC</t>
  </si>
  <si>
    <t>ELAN</t>
  </si>
  <si>
    <t>E.L.F. BEAUTY INC</t>
  </si>
  <si>
    <t>ELF</t>
  </si>
  <si>
    <t>ELEVANCE HEALTH INC</t>
  </si>
  <si>
    <t>ELV</t>
  </si>
  <si>
    <t>EMBECTA CORP</t>
  </si>
  <si>
    <t>EMBC</t>
  </si>
  <si>
    <t>EMCOR GROUP INC</t>
  </si>
  <si>
    <t>EME</t>
  </si>
  <si>
    <t>EASTMAN CHEMICAL CO</t>
  </si>
  <si>
    <t>EMN</t>
  </si>
  <si>
    <t>EMERSON ELECTRIC CO</t>
  </si>
  <si>
    <t>EMR</t>
  </si>
  <si>
    <t>ENBRIDGE INC</t>
  </si>
  <si>
    <t>ENB</t>
  </si>
  <si>
    <t>ENOVIS CORP</t>
  </si>
  <si>
    <t>ENOV</t>
  </si>
  <si>
    <t>ENPHASE ENERGY INC</t>
  </si>
  <si>
    <t>ENPH</t>
  </si>
  <si>
    <t>ENERGIZER HOLDINGS INC</t>
  </si>
  <si>
    <t>ENR</t>
  </si>
  <si>
    <t>ENERSYS</t>
  </si>
  <si>
    <t>ENS</t>
  </si>
  <si>
    <t>ENSIGN GROUP INC</t>
  </si>
  <si>
    <t>ENSG</t>
  </si>
  <si>
    <t>ENANTA PHARMACEUTICALS INC</t>
  </si>
  <si>
    <t>ENTA</t>
  </si>
  <si>
    <t>ENTEGRIS INC</t>
  </si>
  <si>
    <t>ENTG</t>
  </si>
  <si>
    <t>ENOVIX CORP</t>
  </si>
  <si>
    <t>ENVX</t>
  </si>
  <si>
    <t>EOG RESOURCES INC</t>
  </si>
  <si>
    <t>EOG</t>
  </si>
  <si>
    <t>EVOLUS INC</t>
  </si>
  <si>
    <t>EOLS</t>
  </si>
  <si>
    <t>ENERPAC TOOL GROUP CORP</t>
  </si>
  <si>
    <t>EPAC</t>
  </si>
  <si>
    <t>EPAM SYSTEMS INC</t>
  </si>
  <si>
    <t>EPAM</t>
  </si>
  <si>
    <t>EDGEWELL PERSONAL CARE CO</t>
  </si>
  <si>
    <t>EPC</t>
  </si>
  <si>
    <t>ENTERPRISE PRODCT PARTNRS LP</t>
  </si>
  <si>
    <t>EPD</t>
  </si>
  <si>
    <t>EVOLUTION PETROLEUM CORP</t>
  </si>
  <si>
    <t>EPM</t>
  </si>
  <si>
    <t>EQUITY BANCSHARES INC</t>
  </si>
  <si>
    <t>EQBK</t>
  </si>
  <si>
    <t>EQUINOR ASA</t>
  </si>
  <si>
    <t>EQNR</t>
  </si>
  <si>
    <t>EQT CORP</t>
  </si>
  <si>
    <t>EQT</t>
  </si>
  <si>
    <t>EQUINOX GOLD CORP</t>
  </si>
  <si>
    <t>EQX</t>
  </si>
  <si>
    <t>TELEFONAKTIEBOLAGET LM ERICS</t>
  </si>
  <si>
    <t>ERIC</t>
  </si>
  <si>
    <t>ENERGY RECOVERY INC</t>
  </si>
  <si>
    <t>ERII</t>
  </si>
  <si>
    <t>EMBRAER SA</t>
  </si>
  <si>
    <t>ESAB CORP</t>
  </si>
  <si>
    <t>ESAB</t>
  </si>
  <si>
    <t>ESCALADE INC</t>
  </si>
  <si>
    <t>ESCA</t>
  </si>
  <si>
    <t>ESCO TECHNOLOGIES INC</t>
  </si>
  <si>
    <t>ESE</t>
  </si>
  <si>
    <t>EUROSEAS LTD</t>
  </si>
  <si>
    <t>ESEA</t>
  </si>
  <si>
    <t>ELEMENT SOLUTIONS INC</t>
  </si>
  <si>
    <t>ESI</t>
  </si>
  <si>
    <t>ESQUIRE FINCL HOLD INC</t>
  </si>
  <si>
    <t>ESQ</t>
  </si>
  <si>
    <t>ESTABLISHMNT LBS HLDNG</t>
  </si>
  <si>
    <t>ESTA</t>
  </si>
  <si>
    <t>ELASTIC NV</t>
  </si>
  <si>
    <t>ESTC</t>
  </si>
  <si>
    <t>ENERGY TRANSFER LP</t>
  </si>
  <si>
    <t>ET</t>
  </si>
  <si>
    <t>ETHAN ALLEN INTERIORS INC</t>
  </si>
  <si>
    <t>ETD</t>
  </si>
  <si>
    <t>EATON CORP PLC</t>
  </si>
  <si>
    <t>ETN</t>
  </si>
  <si>
    <t>ETSY INC</t>
  </si>
  <si>
    <t>ETSY</t>
  </si>
  <si>
    <t>ENTRAVISION COMMUNICATIONS</t>
  </si>
  <si>
    <t>EVC</t>
  </si>
  <si>
    <t>EVERCOMMERCE INC</t>
  </si>
  <si>
    <t>EVCM</t>
  </si>
  <si>
    <t>EVERQUOTE INC</t>
  </si>
  <si>
    <t>EVER</t>
  </si>
  <si>
    <t>EVGO INC</t>
  </si>
  <si>
    <t>EVGO</t>
  </si>
  <si>
    <t>EVOLENT HEALTH INC</t>
  </si>
  <si>
    <t>EVH</t>
  </si>
  <si>
    <t>EVI INDUSTRIES INC</t>
  </si>
  <si>
    <t>EVI</t>
  </si>
  <si>
    <t>EVOLV TECHNOLOGIES HOLDINGS</t>
  </si>
  <si>
    <t>EVLV</t>
  </si>
  <si>
    <t>EVOTEC SE</t>
  </si>
  <si>
    <t>EVO</t>
  </si>
  <si>
    <t>EVERTEC INC</t>
  </si>
  <si>
    <t>EVTC</t>
  </si>
  <si>
    <t>EDWARDS LIFESCIENCES CORP</t>
  </si>
  <si>
    <t>EW</t>
  </si>
  <si>
    <t>EAST WEST BANCORP INC</t>
  </si>
  <si>
    <t>EWBC</t>
  </si>
  <si>
    <t>EUROPEAN WAX CENTER INC</t>
  </si>
  <si>
    <t>EWCZ</t>
  </si>
  <si>
    <t>EXACT SCIENCES CORP</t>
  </si>
  <si>
    <t>EXAS</t>
  </si>
  <si>
    <t>EXELIXIS INC</t>
  </si>
  <si>
    <t>EXEL</t>
  </si>
  <si>
    <t>EXLSERVICE HOLDINGS INC</t>
  </si>
  <si>
    <t>EXLS</t>
  </si>
  <si>
    <t>EAGLE MATERIALS INC</t>
  </si>
  <si>
    <t>EXP</t>
  </si>
  <si>
    <t>EXPEDITORS INTL WASH INC</t>
  </si>
  <si>
    <t>EXPD</t>
  </si>
  <si>
    <t>EXPEDIA GROUP INC</t>
  </si>
  <si>
    <t>EXPE</t>
  </si>
  <si>
    <t>EXPONENT INC</t>
  </si>
  <si>
    <t>EXPO</t>
  </si>
  <si>
    <t>EXTREME NETWORKS INC</t>
  </si>
  <si>
    <t>EXTR</t>
  </si>
  <si>
    <t>NATIONAL VISION HOLDINGS INC</t>
  </si>
  <si>
    <t>EYE</t>
  </si>
  <si>
    <t>EYPT</t>
  </si>
  <si>
    <t>FORD MOTOR CO</t>
  </si>
  <si>
    <t>F</t>
  </si>
  <si>
    <t>FIRST ADVANTAGE CORP</t>
  </si>
  <si>
    <t>FA</t>
  </si>
  <si>
    <t>FIRST AMERICAN FINANCIAL CP</t>
  </si>
  <si>
    <t>FAF</t>
  </si>
  <si>
    <t>DIAMONDBACK ENERGY INC</t>
  </si>
  <si>
    <t>FANG</t>
  </si>
  <si>
    <t>FASTENAL CO</t>
  </si>
  <si>
    <t>FAST</t>
  </si>
  <si>
    <t>FIRST BUSINESS FINL SRV INC</t>
  </si>
  <si>
    <t>FBIZ</t>
  </si>
  <si>
    <t>FB FINANCIAL CORP</t>
  </si>
  <si>
    <t>FBK</t>
  </si>
  <si>
    <t>FIRST BANCORP/NC</t>
  </si>
  <si>
    <t>FBNC</t>
  </si>
  <si>
    <t>FIRST BANCORP P R</t>
  </si>
  <si>
    <t>FBP</t>
  </si>
  <si>
    <t>FRANKLIN COVEY CO</t>
  </si>
  <si>
    <t>FC</t>
  </si>
  <si>
    <t>FIRST CMNTY BANCSHARES INC</t>
  </si>
  <si>
    <t>FCBC</t>
  </si>
  <si>
    <t>FIRST COMMUNITY CORP/SC</t>
  </si>
  <si>
    <t>FCCO</t>
  </si>
  <si>
    <t>FIRST COMMONWLTH FINL CP/PA</t>
  </si>
  <si>
    <t>FCF</t>
  </si>
  <si>
    <t>FTI CONSULTING INC</t>
  </si>
  <si>
    <t>FCN</t>
  </si>
  <si>
    <t>FIRST CITIZENS BANCSH  -CL A</t>
  </si>
  <si>
    <t>FCNCA</t>
  </si>
  <si>
    <t>FREEPORT-MCMORAN INC</t>
  </si>
  <si>
    <t>FCX</t>
  </si>
  <si>
    <t>FIDELITY D &amp; D BANCORP INC</t>
  </si>
  <si>
    <t>FDBC</t>
  </si>
  <si>
    <t>4D MOLECULAR THER INC</t>
  </si>
  <si>
    <t>FDMT</t>
  </si>
  <si>
    <t>FRESH DEL MONTE PRODUCE INC</t>
  </si>
  <si>
    <t>FDP</t>
  </si>
  <si>
    <t>FEDEX CORP</t>
  </si>
  <si>
    <t>FDX</t>
  </si>
  <si>
    <t>FRANKLIN ELECTRIC CO INC</t>
  </si>
  <si>
    <t>FELE</t>
  </si>
  <si>
    <t>FERG</t>
  </si>
  <si>
    <t>FORUM ENERGY TECH INC</t>
  </si>
  <si>
    <t>FET</t>
  </si>
  <si>
    <t>FUTUREFUEL CORP</t>
  </si>
  <si>
    <t>FF</t>
  </si>
  <si>
    <t>FIRST FINL BANCORP INC/OH</t>
  </si>
  <si>
    <t>FFBC</t>
  </si>
  <si>
    <t>FLUSHING FINANCIAL CORP</t>
  </si>
  <si>
    <t>FFIC</t>
  </si>
  <si>
    <t>FIRST FINL BANKSHARES INC</t>
  </si>
  <si>
    <t>FFIN</t>
  </si>
  <si>
    <t>F5 INC</t>
  </si>
  <si>
    <t>FFIV</t>
  </si>
  <si>
    <t>FIRST FOUNDATION INC</t>
  </si>
  <si>
    <t>FFWM</t>
  </si>
  <si>
    <t>FIRST HAWAIIAN INC</t>
  </si>
  <si>
    <t>FHB</t>
  </si>
  <si>
    <t>FIRST HORIZON CORP</t>
  </si>
  <si>
    <t>FHN</t>
  </si>
  <si>
    <t>FOGHORN THERAPEUTICS INC</t>
  </si>
  <si>
    <t>FHTX</t>
  </si>
  <si>
    <t>FIRST INTERSTATE BANCSYSTEM</t>
  </si>
  <si>
    <t>FIBK</t>
  </si>
  <si>
    <t>FAIR ISAAC CORP</t>
  </si>
  <si>
    <t>FICO</t>
  </si>
  <si>
    <t>FIGS INC</t>
  </si>
  <si>
    <t>FIGS</t>
  </si>
  <si>
    <t>FTAI INFRASTRUCTURE INC</t>
  </si>
  <si>
    <t>FIP</t>
  </si>
  <si>
    <t>FIDELITY NATIONAL INFO SVCS</t>
  </si>
  <si>
    <t>FIS</t>
  </si>
  <si>
    <t>FINANCIAL INSTITUTIONS INC</t>
  </si>
  <si>
    <t>FISI</t>
  </si>
  <si>
    <t>FISERV INC</t>
  </si>
  <si>
    <t>FIFTH THIRD BANCORP</t>
  </si>
  <si>
    <t>FITB</t>
  </si>
  <si>
    <t>FIVE BELOW INC</t>
  </si>
  <si>
    <t>FIVE</t>
  </si>
  <si>
    <t>FIVE9 INC</t>
  </si>
  <si>
    <t>FIVN</t>
  </si>
  <si>
    <t>COMFORT SYSTEMS USA INC</t>
  </si>
  <si>
    <t>FIX</t>
  </si>
  <si>
    <t>NATIONAL BEVERAGE CORP</t>
  </si>
  <si>
    <t>FIZZ</t>
  </si>
  <si>
    <t>FLEX LTD</t>
  </si>
  <si>
    <t>FLEX</t>
  </si>
  <si>
    <t>FULGENT GENETICS INC</t>
  </si>
  <si>
    <t>FLGT</t>
  </si>
  <si>
    <t>FLUENCE ENERGY INC</t>
  </si>
  <si>
    <t>FLNC</t>
  </si>
  <si>
    <t>FLEX LNG LTD</t>
  </si>
  <si>
    <t>FLNG</t>
  </si>
  <si>
    <t>FLOWERS FOODS INC</t>
  </si>
  <si>
    <t>FLO</t>
  </si>
  <si>
    <t>FLUOR CORP</t>
  </si>
  <si>
    <t>FLR</t>
  </si>
  <si>
    <t>FLOWSERVE CORP</t>
  </si>
  <si>
    <t>FLS</t>
  </si>
  <si>
    <t>1-800-FLOWERS.COM</t>
  </si>
  <si>
    <t>FLWS</t>
  </si>
  <si>
    <t>FLYWIRE CORP</t>
  </si>
  <si>
    <t>FLYW</t>
  </si>
  <si>
    <t>FARMERS &amp; MERCHANTS BCP/OH</t>
  </si>
  <si>
    <t>FMAO</t>
  </si>
  <si>
    <t>FIRST MID BANCSHARES INC</t>
  </si>
  <si>
    <t>FMBH</t>
  </si>
  <si>
    <t>FMC CORP</t>
  </si>
  <si>
    <t>FMC</t>
  </si>
  <si>
    <t>FARMERS NATL BANC CORP/OH</t>
  </si>
  <si>
    <t>FMNB</t>
  </si>
  <si>
    <t>FMS</t>
  </si>
  <si>
    <t>FOMENTO ECONOMICO MEXICANO</t>
  </si>
  <si>
    <t>FMX</t>
  </si>
  <si>
    <t>FABRINET</t>
  </si>
  <si>
    <t>FN</t>
  </si>
  <si>
    <t>F N B CORP/FL</t>
  </si>
  <si>
    <t>FNB</t>
  </si>
  <si>
    <t>FLOOR &amp; DECOR HLDGS</t>
  </si>
  <si>
    <t>FND</t>
  </si>
  <si>
    <t>FNF</t>
  </si>
  <si>
    <t>FUNKO INC</t>
  </si>
  <si>
    <t>FNKO</t>
  </si>
  <si>
    <t>FIRST BANCORP INC/ME</t>
  </si>
  <si>
    <t>FNLC</t>
  </si>
  <si>
    <t>FRANCO-NEVADA CORP</t>
  </si>
  <si>
    <t>FNV</t>
  </si>
  <si>
    <t>AMICUS THERAPEUTICS INC</t>
  </si>
  <si>
    <t>FOLD</t>
  </si>
  <si>
    <t>FORMFACTOR INC</t>
  </si>
  <si>
    <t>FORM</t>
  </si>
  <si>
    <t>FORRESTER RESEARCH INC</t>
  </si>
  <si>
    <t>FORR</t>
  </si>
  <si>
    <t>SHIFT4 PAYMENTS INC</t>
  </si>
  <si>
    <t>FOUR</t>
  </si>
  <si>
    <t>FOX CORP</t>
  </si>
  <si>
    <t>FOXA</t>
  </si>
  <si>
    <t>FOX FACTORY HOLDING CP</t>
  </si>
  <si>
    <t>FOXF</t>
  </si>
  <si>
    <t>FIRST BANK</t>
  </si>
  <si>
    <t>FRBA</t>
  </si>
  <si>
    <t>FIRST MERCHANTS CORP</t>
  </si>
  <si>
    <t>FRME</t>
  </si>
  <si>
    <t>FRO</t>
  </si>
  <si>
    <t>JFROG LTD</t>
  </si>
  <si>
    <t>FROG</t>
  </si>
  <si>
    <t>FRESHPET INC</t>
  </si>
  <si>
    <t>FRPT</t>
  </si>
  <si>
    <t>FRESHWORKS INC</t>
  </si>
  <si>
    <t>FRSH</t>
  </si>
  <si>
    <t>PRIMIS FINANCIAL CORP</t>
  </si>
  <si>
    <t>FRST</t>
  </si>
  <si>
    <t>FIVE STAR BANCORP</t>
  </si>
  <si>
    <t>FSBC</t>
  </si>
  <si>
    <t>FS BANCORP INC</t>
  </si>
  <si>
    <t>FSBW</t>
  </si>
  <si>
    <t>FIRST SOLAR INC</t>
  </si>
  <si>
    <t>FSLR</t>
  </si>
  <si>
    <t>FASTLY INC</t>
  </si>
  <si>
    <t>FSLY</t>
  </si>
  <si>
    <t>FSM</t>
  </si>
  <si>
    <t>FEDERAL SIGNAL CORP</t>
  </si>
  <si>
    <t>FSS</t>
  </si>
  <si>
    <t>FTAI AVIATION LTD</t>
  </si>
  <si>
    <t>FTAI</t>
  </si>
  <si>
    <t>FRONTDOOR INC</t>
  </si>
  <si>
    <t>FTDR</t>
  </si>
  <si>
    <t>TECHNIPFMC PLC</t>
  </si>
  <si>
    <t>FTI</t>
  </si>
  <si>
    <t>FORTINET INC</t>
  </si>
  <si>
    <t>FTNT</t>
  </si>
  <si>
    <t>FORTIVE CORP</t>
  </si>
  <si>
    <t>FTV</t>
  </si>
  <si>
    <t>FULLER (H. B.) CO</t>
  </si>
  <si>
    <t>FUL</t>
  </si>
  <si>
    <t>FULCRUM THERAPEUTICS INC</t>
  </si>
  <si>
    <t>FULC</t>
  </si>
  <si>
    <t>FULTON FINANCIAL CORP</t>
  </si>
  <si>
    <t>FULT</t>
  </si>
  <si>
    <t>FUN</t>
  </si>
  <si>
    <t>FVCBANKCORP INC</t>
  </si>
  <si>
    <t>FVCB</t>
  </si>
  <si>
    <t>LIBERTY MEDIA FORMULA ONE</t>
  </si>
  <si>
    <t>FWONK</t>
  </si>
  <si>
    <t>FORWARD AIR CORP</t>
  </si>
  <si>
    <t>FWRD</t>
  </si>
  <si>
    <t>FIRST WATCH RESTAURA GRO INC</t>
  </si>
  <si>
    <t>FWRG</t>
  </si>
  <si>
    <t>FRONTIER COMMUNIC PARENT INC</t>
  </si>
  <si>
    <t>FYBR</t>
  </si>
  <si>
    <t>GENPACT LTD</t>
  </si>
  <si>
    <t>G</t>
  </si>
  <si>
    <t>GERMAN AMERICAN BANCORP INC</t>
  </si>
  <si>
    <t>GABC</t>
  </si>
  <si>
    <t>GAMBLING.COM GROUP LIMITED</t>
  </si>
  <si>
    <t>GAMB</t>
  </si>
  <si>
    <t>GATX CORP</t>
  </si>
  <si>
    <t>GATX</t>
  </si>
  <si>
    <t>GLACIER BANCORP INC</t>
  </si>
  <si>
    <t>GBCI</t>
  </si>
  <si>
    <t>GLOBAL INDEMNITY GROUP LLC</t>
  </si>
  <si>
    <t>GBLI</t>
  </si>
  <si>
    <t>GLOBAL BUSINESS TRAVL GP INC</t>
  </si>
  <si>
    <t>GBTG</t>
  </si>
  <si>
    <t>GREENBRIER COS INC (THE)</t>
  </si>
  <si>
    <t>GBX</t>
  </si>
  <si>
    <t>GREENE COUNTY BANCORP INC</t>
  </si>
  <si>
    <t>GCBC</t>
  </si>
  <si>
    <t>GENESCO INC</t>
  </si>
  <si>
    <t>GCO</t>
  </si>
  <si>
    <t>GIGACLOUD TECHNOLOGY INC</t>
  </si>
  <si>
    <t>GCT</t>
  </si>
  <si>
    <t>GENERAL DYNAMICS CORP</t>
  </si>
  <si>
    <t>GD</t>
  </si>
  <si>
    <t>GODADDY INC</t>
  </si>
  <si>
    <t>GDDY</t>
  </si>
  <si>
    <t>GOLDEN ENTERTAINMENT INC</t>
  </si>
  <si>
    <t>GDEN</t>
  </si>
  <si>
    <t>GREEN DOT CORP</t>
  </si>
  <si>
    <t>GDOT</t>
  </si>
  <si>
    <t>GOODRX HLDGS INC</t>
  </si>
  <si>
    <t>GDRX</t>
  </si>
  <si>
    <t>GDS HOLDINGS LIMITED</t>
  </si>
  <si>
    <t>GDS</t>
  </si>
  <si>
    <t>GRID DYNAMICS HOLDGS INC</t>
  </si>
  <si>
    <t>GDYN</t>
  </si>
  <si>
    <t>GE</t>
  </si>
  <si>
    <t>GREIF INC  -CL A</t>
  </si>
  <si>
    <t>GEF</t>
  </si>
  <si>
    <t>GENESIS ENERGY  -LP</t>
  </si>
  <si>
    <t>GEL</t>
  </si>
  <si>
    <t>GEN DIGITAL INC</t>
  </si>
  <si>
    <t>GEN</t>
  </si>
  <si>
    <t>GENCOR INDUSTRIES INC</t>
  </si>
  <si>
    <t>GENC</t>
  </si>
  <si>
    <t>GENIUS SPORTS LTD</t>
  </si>
  <si>
    <t>GENI</t>
  </si>
  <si>
    <t>GEO GROUP INC</t>
  </si>
  <si>
    <t>GEO</t>
  </si>
  <si>
    <t>GUESS INC</t>
  </si>
  <si>
    <t>GES</t>
  </si>
  <si>
    <t>GRIFFON CORP</t>
  </si>
  <si>
    <t>GFF</t>
  </si>
  <si>
    <t>GOLD FIELDS LTD</t>
  </si>
  <si>
    <t>GFI</t>
  </si>
  <si>
    <t>GFL ENVIRONMENTAL INC</t>
  </si>
  <si>
    <t>GFL</t>
  </si>
  <si>
    <t>GLOBALFOUNDRIES INC</t>
  </si>
  <si>
    <t>GFS</t>
  </si>
  <si>
    <t>GRUPO FINANCIERO GALICIA SA</t>
  </si>
  <si>
    <t>GGAL</t>
  </si>
  <si>
    <t>GRACO INC</t>
  </si>
  <si>
    <t>GGG</t>
  </si>
  <si>
    <t>GUARDANT HEALTH INC</t>
  </si>
  <si>
    <t>GH</t>
  </si>
  <si>
    <t>GRAHAM HOLDINGS CO</t>
  </si>
  <si>
    <t>GHC</t>
  </si>
  <si>
    <t>CGI INC</t>
  </si>
  <si>
    <t>GIB</t>
  </si>
  <si>
    <t>GLOBAL INDUSTRIAL CO</t>
  </si>
  <si>
    <t>GIC</t>
  </si>
  <si>
    <t>G-III APPAREL GROUP LTD</t>
  </si>
  <si>
    <t>GIII</t>
  </si>
  <si>
    <t>GILDAN ACTIVEWEAR INC</t>
  </si>
  <si>
    <t>GIL</t>
  </si>
  <si>
    <t>GILEAD SCIENCES INC</t>
  </si>
  <si>
    <t>GILD</t>
  </si>
  <si>
    <t>GILAT SATELLITE NETWORKS LTD</t>
  </si>
  <si>
    <t>GILT</t>
  </si>
  <si>
    <t>GENERAL MILLS INC</t>
  </si>
  <si>
    <t>GIS</t>
  </si>
  <si>
    <t>GLAUKOS CORP</t>
  </si>
  <si>
    <t>GKOS</t>
  </si>
  <si>
    <t>GLOBE LIFE INC</t>
  </si>
  <si>
    <t>GL</t>
  </si>
  <si>
    <t>GREAT LAKES DREDGE &amp; DOCK CP</t>
  </si>
  <si>
    <t>GLDD</t>
  </si>
  <si>
    <t>GOLAR LNG LTD</t>
  </si>
  <si>
    <t>GLNG</t>
  </si>
  <si>
    <t>GLOBANT SA</t>
  </si>
  <si>
    <t>GLOB</t>
  </si>
  <si>
    <t>GLOBAL PARTNERS LP</t>
  </si>
  <si>
    <t>GLP</t>
  </si>
  <si>
    <t>GALAPAGOS NV</t>
  </si>
  <si>
    <t>GLPG</t>
  </si>
  <si>
    <t>CORNING INC</t>
  </si>
  <si>
    <t>GLW</t>
  </si>
  <si>
    <t>GENERAL MOTORS CO</t>
  </si>
  <si>
    <t>GM</t>
  </si>
  <si>
    <t>GENMAB AS</t>
  </si>
  <si>
    <t>GMAB</t>
  </si>
  <si>
    <t>GAMESTOP CORP</t>
  </si>
  <si>
    <t>GME</t>
  </si>
  <si>
    <t>GLOBUS MEDICAL INC</t>
  </si>
  <si>
    <t>GMED</t>
  </si>
  <si>
    <t>GENCO SHIPPING &amp; TRADING</t>
  </si>
  <si>
    <t>GNK</t>
  </si>
  <si>
    <t>GENERAC HOLDINGS INC</t>
  </si>
  <si>
    <t>GNRC</t>
  </si>
  <si>
    <t>GENTEX CORP</t>
  </si>
  <si>
    <t>GNTX</t>
  </si>
  <si>
    <t>GENWORTH FINANCIAL INC</t>
  </si>
  <si>
    <t>GNW</t>
  </si>
  <si>
    <t>GROCERY OUTLET HLDNG CORP</t>
  </si>
  <si>
    <t>GO</t>
  </si>
  <si>
    <t>GOGO INC</t>
  </si>
  <si>
    <t>GOGO</t>
  </si>
  <si>
    <t>ACUSHNET HOLDINGS CORP</t>
  </si>
  <si>
    <t>GOLF</t>
  </si>
  <si>
    <t>ALPHABET INC</t>
  </si>
  <si>
    <t>GOOGL</t>
  </si>
  <si>
    <t>CANADA GOOSE HLDG</t>
  </si>
  <si>
    <t>GOOS</t>
  </si>
  <si>
    <t>GENUINE PARTS CO</t>
  </si>
  <si>
    <t>GPC</t>
  </si>
  <si>
    <t>GROUP 1 AUTOMOTIVE INC</t>
  </si>
  <si>
    <t>GPI</t>
  </si>
  <si>
    <t>GRAPHIC PACKAGING HOLDING CO</t>
  </si>
  <si>
    <t>GPK</t>
  </si>
  <si>
    <t>GLOBAL PAYMENTS INC</t>
  </si>
  <si>
    <t>GPN</t>
  </si>
  <si>
    <t>GULFPORT ENERGY CORP</t>
  </si>
  <si>
    <t>GPOR</t>
  </si>
  <si>
    <t>GREEN PLAINS INC</t>
  </si>
  <si>
    <t>GPRE</t>
  </si>
  <si>
    <t>GEOPARK LTD</t>
  </si>
  <si>
    <t>GPRK</t>
  </si>
  <si>
    <t>GAP INC</t>
  </si>
  <si>
    <t>GRAB HOLDINGS LIMITED</t>
  </si>
  <si>
    <t>GRAB</t>
  </si>
  <si>
    <t>GREEN BRICK PARTNERS INC</t>
  </si>
  <si>
    <t>GRBK</t>
  </si>
  <si>
    <t>GORMAN-RUPP CO</t>
  </si>
  <si>
    <t>GRC</t>
  </si>
  <si>
    <t>GRIFOLS S A</t>
  </si>
  <si>
    <t>GRFS</t>
  </si>
  <si>
    <t>GARMIN LTD</t>
  </si>
  <si>
    <t>GRMN</t>
  </si>
  <si>
    <t>GRNT</t>
  </si>
  <si>
    <t>GROUPON INC</t>
  </si>
  <si>
    <t>GRPN</t>
  </si>
  <si>
    <t>GREAT SOUTHERN BANCORP</t>
  </si>
  <si>
    <t>GSBC</t>
  </si>
  <si>
    <t>GSK PLC</t>
  </si>
  <si>
    <t>GSK</t>
  </si>
  <si>
    <t>GLOBAL SHIP LEASE INC</t>
  </si>
  <si>
    <t>GSL</t>
  </si>
  <si>
    <t>GOODYEAR TIRE &amp; RUBBER CO</t>
  </si>
  <si>
    <t>GT</t>
  </si>
  <si>
    <t>GATES INDUSTRIAL CORP PLC</t>
  </si>
  <si>
    <t>GTES</t>
  </si>
  <si>
    <t>GITLAB INC</t>
  </si>
  <si>
    <t>GTLB</t>
  </si>
  <si>
    <t>CHART INDUSTRIES INC</t>
  </si>
  <si>
    <t>GTLS</t>
  </si>
  <si>
    <t>GTN</t>
  </si>
  <si>
    <t>GARRETT MOTION INC</t>
  </si>
  <si>
    <t>GTX</t>
  </si>
  <si>
    <t>GRANITE CONSTRUCTION INC</t>
  </si>
  <si>
    <t>GVA</t>
  </si>
  <si>
    <t>GUIDEWIRE SOFTWARE INC</t>
  </si>
  <si>
    <t>GWRE</t>
  </si>
  <si>
    <t>GRAINGER (W W) INC</t>
  </si>
  <si>
    <t>GWW</t>
  </si>
  <si>
    <t>GXO LOGISTIC INC</t>
  </si>
  <si>
    <t>GXO</t>
  </si>
  <si>
    <t>HYATT HOTELS CORP</t>
  </si>
  <si>
    <t>H</t>
  </si>
  <si>
    <t>HAEMONETICS CORP</t>
  </si>
  <si>
    <t>HAE</t>
  </si>
  <si>
    <t>HANMI FINANCIAL CORP</t>
  </si>
  <si>
    <t>HAFC</t>
  </si>
  <si>
    <t>HALLIBURTON CO</t>
  </si>
  <si>
    <t>HAL</t>
  </si>
  <si>
    <t>HALOZYME THERAPEUTICS INC</t>
  </si>
  <si>
    <t>HALO</t>
  </si>
  <si>
    <t>HASBRO INC</t>
  </si>
  <si>
    <t>HAS</t>
  </si>
  <si>
    <t>HAYWARD HOLDINGS INC</t>
  </si>
  <si>
    <t>HAYW</t>
  </si>
  <si>
    <t>HUNTINGTON BANCSHARES</t>
  </si>
  <si>
    <t>HBAN</t>
  </si>
  <si>
    <t>HAMILTON BEACH BND HDNG</t>
  </si>
  <si>
    <t>HBB</t>
  </si>
  <si>
    <t>HOME BANCORP INC</t>
  </si>
  <si>
    <t>HBCP</t>
  </si>
  <si>
    <t>HUDBAY MINERALS INC</t>
  </si>
  <si>
    <t>HBM</t>
  </si>
  <si>
    <t>HORIZON BANCORP INC</t>
  </si>
  <si>
    <t>HBNC</t>
  </si>
  <si>
    <t>HBT FINANCIAL INC</t>
  </si>
  <si>
    <t>HBT</t>
  </si>
  <si>
    <t>HCA HEALTHCARE INC</t>
  </si>
  <si>
    <t>HCA</t>
  </si>
  <si>
    <t>HEALTH CATALYST INC</t>
  </si>
  <si>
    <t>HCAT</t>
  </si>
  <si>
    <t>WARRIOR MET COAL INC</t>
  </si>
  <si>
    <t>HCC</t>
  </si>
  <si>
    <t>HCI GROUP INC</t>
  </si>
  <si>
    <t>HCI</t>
  </si>
  <si>
    <t>HACKETT GROUP INC</t>
  </si>
  <si>
    <t>HCKT</t>
  </si>
  <si>
    <t>HUTCHMED (CHINA) LTD</t>
  </si>
  <si>
    <t>HCM</t>
  </si>
  <si>
    <t>HEALTHCARE SERVICES GROUP</t>
  </si>
  <si>
    <t>HCSG</t>
  </si>
  <si>
    <t>HOME DEPOT INC</t>
  </si>
  <si>
    <t>HD</t>
  </si>
  <si>
    <t>HDB</t>
  </si>
  <si>
    <t>HUDSON TECHNOLOGIES INC</t>
  </si>
  <si>
    <t>HDSN</t>
  </si>
  <si>
    <t>TURTLE BEACH CORP</t>
  </si>
  <si>
    <t>HEICO CORP</t>
  </si>
  <si>
    <t>HEI</t>
  </si>
  <si>
    <t>HELEN OF TROY LTD</t>
  </si>
  <si>
    <t>HELE</t>
  </si>
  <si>
    <t>HESS MIDSTREAM LP</t>
  </si>
  <si>
    <t>HESM</t>
  </si>
  <si>
    <t>HERITAGE FINANCIAL CORP</t>
  </si>
  <si>
    <t>HFWA</t>
  </si>
  <si>
    <t>HILTON GRAND VACATIONS</t>
  </si>
  <si>
    <t>HGV</t>
  </si>
  <si>
    <t>HILLENBRAND INC</t>
  </si>
  <si>
    <t>HI</t>
  </si>
  <si>
    <t>HINGHAM INSTN FOR SAVINGS</t>
  </si>
  <si>
    <t>HIFS</t>
  </si>
  <si>
    <t>HIG</t>
  </si>
  <si>
    <t>HUNTINGTON INGALLS IND INC</t>
  </si>
  <si>
    <t>HII</t>
  </si>
  <si>
    <t>HIMS &amp; HERS HEALTH INC</t>
  </si>
  <si>
    <t>HIMS</t>
  </si>
  <si>
    <t>HIPPO HOLDINGS INC</t>
  </si>
  <si>
    <t>HIPO</t>
  </si>
  <si>
    <t>HECLA MINING CO</t>
  </si>
  <si>
    <t>HL</t>
  </si>
  <si>
    <t>HLF</t>
  </si>
  <si>
    <t>HELIOS TECHNOLOGIES INC</t>
  </si>
  <si>
    <t>HLIO</t>
  </si>
  <si>
    <t>HARMONIC INC</t>
  </si>
  <si>
    <t>HLIT</t>
  </si>
  <si>
    <t>HOLLEY INC</t>
  </si>
  <si>
    <t>HLLY</t>
  </si>
  <si>
    <t>HILLMAN SOLUTIONS CORP</t>
  </si>
  <si>
    <t>HLMN</t>
  </si>
  <si>
    <t>HALEON PLC</t>
  </si>
  <si>
    <t>HLN</t>
  </si>
  <si>
    <t>HILTON WORLDWIDE HOLDINGS</t>
  </si>
  <si>
    <t>HLT</t>
  </si>
  <si>
    <t>HELIX ENERGY SOLUTIONS GROUP</t>
  </si>
  <si>
    <t>HLX</t>
  </si>
  <si>
    <t>HONDA MOTOR CO LTD</t>
  </si>
  <si>
    <t>HMC</t>
  </si>
  <si>
    <t>HORACE MANN EDUCATORS CORP</t>
  </si>
  <si>
    <t>HMN</t>
  </si>
  <si>
    <t>HARMONY GOLD MINING CO LTD</t>
  </si>
  <si>
    <t>HMY</t>
  </si>
  <si>
    <t>HNI CORP</t>
  </si>
  <si>
    <t>HNI</t>
  </si>
  <si>
    <t>HALLADOR ENERGY CO</t>
  </si>
  <si>
    <t>HNRG</t>
  </si>
  <si>
    <t>HARLEY-DAVIDSON INC</t>
  </si>
  <si>
    <t>HOG</t>
  </si>
  <si>
    <t>HOLOGIC INC</t>
  </si>
  <si>
    <t>HOLX</t>
  </si>
  <si>
    <t>HOME BANCSHARES INC</t>
  </si>
  <si>
    <t>HOMB</t>
  </si>
  <si>
    <t>HONEYWELL INTERNATIONAL INC</t>
  </si>
  <si>
    <t>HON</t>
  </si>
  <si>
    <t>HOPE BANCORP INC</t>
  </si>
  <si>
    <t>HOPE</t>
  </si>
  <si>
    <t>HOVNANIAN ENTRPRS INC  -CL A</t>
  </si>
  <si>
    <t>HOV</t>
  </si>
  <si>
    <t>HELMERICH &amp; PAYNE</t>
  </si>
  <si>
    <t>HP</t>
  </si>
  <si>
    <t>HEWLETT PACKARD ENTERPRISE</t>
  </si>
  <si>
    <t>HPE</t>
  </si>
  <si>
    <t>HIGHPEAK ENERGY INC</t>
  </si>
  <si>
    <t>HPK</t>
  </si>
  <si>
    <t>HP INC</t>
  </si>
  <si>
    <t>HPQ</t>
  </si>
  <si>
    <t>HIREQUEST INC</t>
  </si>
  <si>
    <t>HQI</t>
  </si>
  <si>
    <t>HEALTHEQUITY INC</t>
  </si>
  <si>
    <t>HQY</t>
  </si>
  <si>
    <t>BLOCK H &amp; R INC</t>
  </si>
  <si>
    <t>HRB</t>
  </si>
  <si>
    <t>HERC HOLDINGS INC</t>
  </si>
  <si>
    <t>HRI</t>
  </si>
  <si>
    <t>HORMEL FOODS CORP</t>
  </si>
  <si>
    <t>HRL</t>
  </si>
  <si>
    <t>HARMONY BIOSC HOLD INC</t>
  </si>
  <si>
    <t>HRMY</t>
  </si>
  <si>
    <t>HROW</t>
  </si>
  <si>
    <t>HSBC HLDGS PLC</t>
  </si>
  <si>
    <t>HSBC</t>
  </si>
  <si>
    <t>HENRY SCHEIN INC</t>
  </si>
  <si>
    <t>HSIC</t>
  </si>
  <si>
    <t>HEIDRICK &amp; STRUGGLES INTL</t>
  </si>
  <si>
    <t>HSII</t>
  </si>
  <si>
    <t>HEALTHSTREAM INC</t>
  </si>
  <si>
    <t>HSTM</t>
  </si>
  <si>
    <t>HERSHEY CO</t>
  </si>
  <si>
    <t>HSY</t>
  </si>
  <si>
    <t>HOMETRUST BANCSHARES INC</t>
  </si>
  <si>
    <t>HERITAGE COMMERCE CORP</t>
  </si>
  <si>
    <t>HTBK</t>
  </si>
  <si>
    <t>HILLTOP HOLDINGS INC</t>
  </si>
  <si>
    <t>HTH</t>
  </si>
  <si>
    <t>H WORLD GROUP LIMITED</t>
  </si>
  <si>
    <t>HTHT</t>
  </si>
  <si>
    <t>HEARTLAND EXPRESS INC</t>
  </si>
  <si>
    <t>HTLD</t>
  </si>
  <si>
    <t>HERTZ GLOBAL HOLDINGS INC</t>
  </si>
  <si>
    <t>HTZ</t>
  </si>
  <si>
    <t>HUBBELL INC</t>
  </si>
  <si>
    <t>HUBB</t>
  </si>
  <si>
    <t>HUB GROUP INC  -CL A</t>
  </si>
  <si>
    <t>HUBG</t>
  </si>
  <si>
    <t>HUBSPOT INC</t>
  </si>
  <si>
    <t>HUBS</t>
  </si>
  <si>
    <t>HUMANA INC</t>
  </si>
  <si>
    <t>HUM</t>
  </si>
  <si>
    <t>HUNTSMAN CORP</t>
  </si>
  <si>
    <t>HUN</t>
  </si>
  <si>
    <t>HURON CONSULTING GROUP INC</t>
  </si>
  <si>
    <t>HURN</t>
  </si>
  <si>
    <t>HUYA</t>
  </si>
  <si>
    <t>HAVERTY FURNITURE</t>
  </si>
  <si>
    <t>HVT</t>
  </si>
  <si>
    <t>HAWTHORN BANCSHARES INC</t>
  </si>
  <si>
    <t>HWBK</t>
  </si>
  <si>
    <t>HANCOCK WHITNEY CORP</t>
  </si>
  <si>
    <t>HWC</t>
  </si>
  <si>
    <t>HAWKINS INC</t>
  </si>
  <si>
    <t>HWKN</t>
  </si>
  <si>
    <t>HOWMET AEROSPACE INC</t>
  </si>
  <si>
    <t>HWM</t>
  </si>
  <si>
    <t>HEXCEL CORP</t>
  </si>
  <si>
    <t>HXL</t>
  </si>
  <si>
    <t>HY</t>
  </si>
  <si>
    <t>MARINEMAX INC</t>
  </si>
  <si>
    <t>HZO</t>
  </si>
  <si>
    <t>IAC INC</t>
  </si>
  <si>
    <t>IAC</t>
  </si>
  <si>
    <t>IAMGOLD CORP</t>
  </si>
  <si>
    <t>IAG</t>
  </si>
  <si>
    <t>INTEGRA LIFESCIENCES HOLDNGS</t>
  </si>
  <si>
    <t>IART</t>
  </si>
  <si>
    <t>INTEGRAL AD SCIENCE HOL CORP</t>
  </si>
  <si>
    <t>IAS</t>
  </si>
  <si>
    <t>INDEPENDENT BANK CORP/MI</t>
  </si>
  <si>
    <t>IBCP</t>
  </si>
  <si>
    <t>IBEX LTD</t>
  </si>
  <si>
    <t>IBEX</t>
  </si>
  <si>
    <t>INTL BUSINESS MACHINES CORP</t>
  </si>
  <si>
    <t>IBM</t>
  </si>
  <si>
    <t>ICICI BANK LTD</t>
  </si>
  <si>
    <t>IBN</t>
  </si>
  <si>
    <t>INTL BANCSHARES CORP</t>
  </si>
  <si>
    <t>IBOC</t>
  </si>
  <si>
    <t>INSTALLED BLDG PRODUCTS INC</t>
  </si>
  <si>
    <t>IBP</t>
  </si>
  <si>
    <t>ICF INTERNATIONAL INC</t>
  </si>
  <si>
    <t>ICFI</t>
  </si>
  <si>
    <t>ICHOR HOLDINGS LTD</t>
  </si>
  <si>
    <t>ICHR</t>
  </si>
  <si>
    <t>ICL GROUP LTD</t>
  </si>
  <si>
    <t>ICL</t>
  </si>
  <si>
    <t>ICLR</t>
  </si>
  <si>
    <t>ICU MEDICAL INC</t>
  </si>
  <si>
    <t>ICUI</t>
  </si>
  <si>
    <t>INTERDIGITAL INC</t>
  </si>
  <si>
    <t>IDCC</t>
  </si>
  <si>
    <t>IDT CORP</t>
  </si>
  <si>
    <t>IDT</t>
  </si>
  <si>
    <t>IDEXX LABS INC</t>
  </si>
  <si>
    <t>IDXX</t>
  </si>
  <si>
    <t>IDEAYA BIOSCIENCES INC</t>
  </si>
  <si>
    <t>IDYA</t>
  </si>
  <si>
    <t>IVANHOE ELECTRIC INC</t>
  </si>
  <si>
    <t>IE</t>
  </si>
  <si>
    <t>ICAHN ENTERPRISES LP</t>
  </si>
  <si>
    <t>IEP</t>
  </si>
  <si>
    <t>IES HOLDINGS INC</t>
  </si>
  <si>
    <t>IESC</t>
  </si>
  <si>
    <t>IDEX CORP</t>
  </si>
  <si>
    <t>IEX</t>
  </si>
  <si>
    <t>INTL FLAVORS &amp; FRAGRANCES</t>
  </si>
  <si>
    <t>IFF</t>
  </si>
  <si>
    <t>INTERCORP FINANCIAL SVCS INC</t>
  </si>
  <si>
    <t>IFS</t>
  </si>
  <si>
    <t>INTERNATIONAL GEN INS HL LTD</t>
  </si>
  <si>
    <t>IGIC</t>
  </si>
  <si>
    <t>INTERCONTINENTAL HOTELS GRP</t>
  </si>
  <si>
    <t>IHG</t>
  </si>
  <si>
    <t>IHS</t>
  </si>
  <si>
    <t>INFORMATION SERVICES GROUP</t>
  </si>
  <si>
    <t>III</t>
  </si>
  <si>
    <t>INSTEEL INDUSTRIES</t>
  </si>
  <si>
    <t>IIIN</t>
  </si>
  <si>
    <t>I3 VERTICALS INC</t>
  </si>
  <si>
    <t>IIIV</t>
  </si>
  <si>
    <t>ILLUMINA INC</t>
  </si>
  <si>
    <t>ILMN</t>
  </si>
  <si>
    <t>IMAX CORP</t>
  </si>
  <si>
    <t>IMAX</t>
  </si>
  <si>
    <t>IMCR</t>
  </si>
  <si>
    <t>INGLES MARKETS INC  -CL A</t>
  </si>
  <si>
    <t>IMKTA</t>
  </si>
  <si>
    <t>IMMERSION CORP</t>
  </si>
  <si>
    <t>IMMR</t>
  </si>
  <si>
    <t>IMPERIAL OIL LTD</t>
  </si>
  <si>
    <t>IMO</t>
  </si>
  <si>
    <t>CHIPMOS TECHNOLOGIES INC</t>
  </si>
  <si>
    <t>IMOS</t>
  </si>
  <si>
    <t>IMMATICS NV</t>
  </si>
  <si>
    <t>IMTX</t>
  </si>
  <si>
    <t>INTERNATIONAL MONEY EXPR INC</t>
  </si>
  <si>
    <t>IMXI</t>
  </si>
  <si>
    <t>FIRST INTERNET BANCORP</t>
  </si>
  <si>
    <t>INBK</t>
  </si>
  <si>
    <t>INCYTE CORP</t>
  </si>
  <si>
    <t>INCY</t>
  </si>
  <si>
    <t>INDEPENDENT BANK CORP/MA</t>
  </si>
  <si>
    <t>INDB</t>
  </si>
  <si>
    <t>INDIE SEMICONDUCTOR INC</t>
  </si>
  <si>
    <t>INDI</t>
  </si>
  <si>
    <t>INFUSYSTEM HOLDINGS INC</t>
  </si>
  <si>
    <t>INFU</t>
  </si>
  <si>
    <t>INFOSYS LTD</t>
  </si>
  <si>
    <t>INFY</t>
  </si>
  <si>
    <t>ING GROEP NV</t>
  </si>
  <si>
    <t>ING</t>
  </si>
  <si>
    <t>INOGEN INC</t>
  </si>
  <si>
    <t>INGN</t>
  </si>
  <si>
    <t>INGREDION INC</t>
  </si>
  <si>
    <t>INGR</t>
  </si>
  <si>
    <t>INNOVAGE HOLD CORP</t>
  </si>
  <si>
    <t>INNV</t>
  </si>
  <si>
    <t>INSPIRED ENTERTAINMENT</t>
  </si>
  <si>
    <t>INSE</t>
  </si>
  <si>
    <t>INSMED INC</t>
  </si>
  <si>
    <t>INSM</t>
  </si>
  <si>
    <t>INSPIRE MEDICAL SYSTEM</t>
  </si>
  <si>
    <t>INSP</t>
  </si>
  <si>
    <t>INTERNATIONAL SEAWAYS INC</t>
  </si>
  <si>
    <t>INSW</t>
  </si>
  <si>
    <t>INTAPP INC</t>
  </si>
  <si>
    <t>INTA</t>
  </si>
  <si>
    <t>INTEL CORP</t>
  </si>
  <si>
    <t>INTC</t>
  </si>
  <si>
    <t>INTUIT INC</t>
  </si>
  <si>
    <t>INTU</t>
  </si>
  <si>
    <t>INNOVIVA INC</t>
  </si>
  <si>
    <t>INVA</t>
  </si>
  <si>
    <t>IONQ INC</t>
  </si>
  <si>
    <t>IONQ</t>
  </si>
  <si>
    <t>IONIS PHARMACEUTICALS INC</t>
  </si>
  <si>
    <t>IONS</t>
  </si>
  <si>
    <t>INNOSPEC INC</t>
  </si>
  <si>
    <t>IOSP</t>
  </si>
  <si>
    <t>SAMSARA INC</t>
  </si>
  <si>
    <t>IOT</t>
  </si>
  <si>
    <t>INTL PAPER CO</t>
  </si>
  <si>
    <t>IP</t>
  </si>
  <si>
    <t>IPAR</t>
  </si>
  <si>
    <t>IPG PHOTONICS CORP</t>
  </si>
  <si>
    <t>IPGP</t>
  </si>
  <si>
    <t>INTREPID POTASH INC</t>
  </si>
  <si>
    <t>IPI</t>
  </si>
  <si>
    <t>IQVIA HOLDINGS INC</t>
  </si>
  <si>
    <t>IQV</t>
  </si>
  <si>
    <t>INGERSOLL RAND INC</t>
  </si>
  <si>
    <t>IR</t>
  </si>
  <si>
    <t>IRIDIUM COMMUNICATIONS INC</t>
  </si>
  <si>
    <t>IRDM</t>
  </si>
  <si>
    <t>IRADIMED CORP</t>
  </si>
  <si>
    <t>IRMD</t>
  </si>
  <si>
    <t>IRHYTHM TECHNOLOGIES INC</t>
  </si>
  <si>
    <t>IRTC</t>
  </si>
  <si>
    <t>INTUITIVE SURGICAL INC</t>
  </si>
  <si>
    <t>ISRG</t>
  </si>
  <si>
    <t>GARTNER INC</t>
  </si>
  <si>
    <t>IT</t>
  </si>
  <si>
    <t>INTEGER HOLDINGS CORP</t>
  </si>
  <si>
    <t>ITGR</t>
  </si>
  <si>
    <t>INVESTORS TITLE CO</t>
  </si>
  <si>
    <t>ITIC</t>
  </si>
  <si>
    <t>ITRON INC</t>
  </si>
  <si>
    <t>ITRI</t>
  </si>
  <si>
    <t>ITT INC</t>
  </si>
  <si>
    <t>ITT</t>
  </si>
  <si>
    <t>ILLINOIS TOOL WORKS</t>
  </si>
  <si>
    <t>ITW</t>
  </si>
  <si>
    <t>INVENTIVA SA</t>
  </si>
  <si>
    <t>IVA</t>
  </si>
  <si>
    <t>JACOBS SOLUTIONS INC</t>
  </si>
  <si>
    <t>J</t>
  </si>
  <si>
    <t>JACK IN THE BOX INC</t>
  </si>
  <si>
    <t>JACK</t>
  </si>
  <si>
    <t>JAKKS PACIFIC INC</t>
  </si>
  <si>
    <t>JAKK</t>
  </si>
  <si>
    <t>JAMF HOLDING CORP</t>
  </si>
  <si>
    <t>JAMF</t>
  </si>
  <si>
    <t>JANUX THERAPEUTICS INC</t>
  </si>
  <si>
    <t>JANX</t>
  </si>
  <si>
    <t>JAZZ PHARMACEUTICALS PLC</t>
  </si>
  <si>
    <t>JAZZ</t>
  </si>
  <si>
    <t>HUNT (JB) TRANSPRT SVCS INC</t>
  </si>
  <si>
    <t>JBHT</t>
  </si>
  <si>
    <t>JANUS INTERNATIONL GROUP INC</t>
  </si>
  <si>
    <t>JBI</t>
  </si>
  <si>
    <t>JABIL INC</t>
  </si>
  <si>
    <t>JBL</t>
  </si>
  <si>
    <t>JETBLUE AIRWAYS CORP</t>
  </si>
  <si>
    <t>JBLU</t>
  </si>
  <si>
    <t>SANFILIPPO JOHN B&amp;SON</t>
  </si>
  <si>
    <t>JBSS</t>
  </si>
  <si>
    <t>JOHNSON CONTROLS INTL PLC</t>
  </si>
  <si>
    <t>JCI</t>
  </si>
  <si>
    <t>JD.COM INC</t>
  </si>
  <si>
    <t>JD</t>
  </si>
  <si>
    <t>JELD-WEN HOLDING INC</t>
  </si>
  <si>
    <t>JELD</t>
  </si>
  <si>
    <t>JAMES HARDIE INDUSTRIES PLC</t>
  </si>
  <si>
    <t>J JILL INC</t>
  </si>
  <si>
    <t>JILL</t>
  </si>
  <si>
    <t>J &amp; J SNACK FOODS CORP</t>
  </si>
  <si>
    <t>JJSF</t>
  </si>
  <si>
    <t>HENRY (JACK) &amp; ASSOCIATES</t>
  </si>
  <si>
    <t>JKHY</t>
  </si>
  <si>
    <t>JOHN MARSHALL BANCORP INC</t>
  </si>
  <si>
    <t>JMSB</t>
  </si>
  <si>
    <t>JOHNSON &amp; JOHNSON</t>
  </si>
  <si>
    <t>JNJ</t>
  </si>
  <si>
    <t>JOHNSON OUTDOORS INC  -CL A</t>
  </si>
  <si>
    <t>JOUT</t>
  </si>
  <si>
    <t>JPMORGAN CHASE &amp; CO</t>
  </si>
  <si>
    <t>JPM</t>
  </si>
  <si>
    <t>JRVR</t>
  </si>
  <si>
    <t>JOINT CORP (THE)</t>
  </si>
  <si>
    <t>JYNT</t>
  </si>
  <si>
    <t>K</t>
  </si>
  <si>
    <t>KADANT INC</t>
  </si>
  <si>
    <t>KAI</t>
  </si>
  <si>
    <t>KAISER ALUMINUM CORP</t>
  </si>
  <si>
    <t>KALU</t>
  </si>
  <si>
    <t>KAR</t>
  </si>
  <si>
    <t>KB FINANCIAL GROUP</t>
  </si>
  <si>
    <t>KB</t>
  </si>
  <si>
    <t>KB HOME</t>
  </si>
  <si>
    <t>KBH</t>
  </si>
  <si>
    <t>KBR INC</t>
  </si>
  <si>
    <t>KBR</t>
  </si>
  <si>
    <t>KC</t>
  </si>
  <si>
    <t>KYNDRYL HOLDINGS INC</t>
  </si>
  <si>
    <t>KD</t>
  </si>
  <si>
    <t>KEURIG DR PEPPER INC</t>
  </si>
  <si>
    <t>KDP</t>
  </si>
  <si>
    <t>KIMBALL ELECTRONICS INC</t>
  </si>
  <si>
    <t>KE</t>
  </si>
  <si>
    <t>KELLY SERVICES INC  -CL A</t>
  </si>
  <si>
    <t>KELYA</t>
  </si>
  <si>
    <t>KIRBY CORP</t>
  </si>
  <si>
    <t>KEX</t>
  </si>
  <si>
    <t>KEYCORP</t>
  </si>
  <si>
    <t>KEY</t>
  </si>
  <si>
    <t>KEYSIGHT TECHNOLOGIES INC</t>
  </si>
  <si>
    <t>KEYS</t>
  </si>
  <si>
    <t>KFORCE INC</t>
  </si>
  <si>
    <t>KFRC</t>
  </si>
  <si>
    <t>KINGSWAY FINANCIAL SVCS INC</t>
  </si>
  <si>
    <t>KFS</t>
  </si>
  <si>
    <t>KORN FERRY</t>
  </si>
  <si>
    <t>KFY</t>
  </si>
  <si>
    <t>KINROSS GOLD CORP</t>
  </si>
  <si>
    <t>KGC</t>
  </si>
  <si>
    <t>KRAFT HEINZ CO</t>
  </si>
  <si>
    <t>KHC</t>
  </si>
  <si>
    <t>ORTHOPEDIATRICS CORP</t>
  </si>
  <si>
    <t>KIDS</t>
  </si>
  <si>
    <t>KLA CORP</t>
  </si>
  <si>
    <t>KLAC</t>
  </si>
  <si>
    <t>KULICKE &amp; SOFFA INDUSTRIES</t>
  </si>
  <si>
    <t>KLIC</t>
  </si>
  <si>
    <t>KIMBERLY-CLARK CORP</t>
  </si>
  <si>
    <t>KMB</t>
  </si>
  <si>
    <t>KAMADA LTD</t>
  </si>
  <si>
    <t>KMDA</t>
  </si>
  <si>
    <t>KINDER MORGAN INC</t>
  </si>
  <si>
    <t>KMI</t>
  </si>
  <si>
    <t>KEMPER CORP/DE</t>
  </si>
  <si>
    <t>KMPR</t>
  </si>
  <si>
    <t>KENNAMETAL INC</t>
  </si>
  <si>
    <t>KMT</t>
  </si>
  <si>
    <t>CARMAX INC</t>
  </si>
  <si>
    <t>KMX</t>
  </si>
  <si>
    <t>KNOWLES CORP</t>
  </si>
  <si>
    <t>KN</t>
  </si>
  <si>
    <t>KNOT OFFSHORE PRTNRS LP</t>
  </si>
  <si>
    <t>KNOP</t>
  </si>
  <si>
    <t>KNSA</t>
  </si>
  <si>
    <t>KINSALE CAPITAL GROUP INC</t>
  </si>
  <si>
    <t>KNSL</t>
  </si>
  <si>
    <t>KINETIK HOLDINGS INC</t>
  </si>
  <si>
    <t>KNTK</t>
  </si>
  <si>
    <t>KNIGHT-SWIFT TRPTN HLDGS INC</t>
  </si>
  <si>
    <t>KNX</t>
  </si>
  <si>
    <t>COCA-COLA CO</t>
  </si>
  <si>
    <t>KO</t>
  </si>
  <si>
    <t>EASTMAN KODAK CO</t>
  </si>
  <si>
    <t>KODK</t>
  </si>
  <si>
    <t>COCA-COLA FEMSA SAB DE CV</t>
  </si>
  <si>
    <t>KOF</t>
  </si>
  <si>
    <t>KOPPERS HOLDINGS INC</t>
  </si>
  <si>
    <t>KOP</t>
  </si>
  <si>
    <t>KROGER CO</t>
  </si>
  <si>
    <t>KR</t>
  </si>
  <si>
    <t>KORNIT DIGITAL LTD</t>
  </si>
  <si>
    <t>KRNT</t>
  </si>
  <si>
    <t>KEARNY FINANCIAL CORP</t>
  </si>
  <si>
    <t>KRNY</t>
  </si>
  <si>
    <t>KRONOS WORLDWIDE INC</t>
  </si>
  <si>
    <t>KRO</t>
  </si>
  <si>
    <t>KIMBELL ROYALTY PARTNERS LP</t>
  </si>
  <si>
    <t>KRP</t>
  </si>
  <si>
    <t>KARAT PACKAGING INC</t>
  </si>
  <si>
    <t>KRT</t>
  </si>
  <si>
    <t>KURA SUSHI USA INC</t>
  </si>
  <si>
    <t>KRUS</t>
  </si>
  <si>
    <t>KOHL'S CORP</t>
  </si>
  <si>
    <t>KSS</t>
  </si>
  <si>
    <t>KT</t>
  </si>
  <si>
    <t>KONTOOR BRANDS INC</t>
  </si>
  <si>
    <t>KTB</t>
  </si>
  <si>
    <t>KRATOS DEFENSE &amp; SECURITY</t>
  </si>
  <si>
    <t>KTOS</t>
  </si>
  <si>
    <t>QUAKER HOUGHTON</t>
  </si>
  <si>
    <t>KWR</t>
  </si>
  <si>
    <t>KYMERA THERAPEUTIC INC</t>
  </si>
  <si>
    <t>KYMR</t>
  </si>
  <si>
    <t>LOEWS CORP</t>
  </si>
  <si>
    <t>L</t>
  </si>
  <si>
    <t>LITHIA MOTORS INC  -CL A</t>
  </si>
  <si>
    <t>LAD</t>
  </si>
  <si>
    <t>NLIGHT INC</t>
  </si>
  <si>
    <t>LASR</t>
  </si>
  <si>
    <t>LAUREATE EDUCATION INC</t>
  </si>
  <si>
    <t>LAUR</t>
  </si>
  <si>
    <t>CS DISCO INC</t>
  </si>
  <si>
    <t>LAW</t>
  </si>
  <si>
    <t>LIBERTY BROADBAND CORP</t>
  </si>
  <si>
    <t>LBRDK</t>
  </si>
  <si>
    <t>LIBERTY ENERGY INC</t>
  </si>
  <si>
    <t>LBRT</t>
  </si>
  <si>
    <t>LBTYK</t>
  </si>
  <si>
    <t>LUCID GROUP INC</t>
  </si>
  <si>
    <t>LCID</t>
  </si>
  <si>
    <t>LCI INDUSTRIES</t>
  </si>
  <si>
    <t>LCII</t>
  </si>
  <si>
    <t>LCNB CORP</t>
  </si>
  <si>
    <t>LCNB</t>
  </si>
  <si>
    <t>LEIDOS HOLDINGS INC</t>
  </si>
  <si>
    <t>LDOS</t>
  </si>
  <si>
    <t>LANDS' END INC</t>
  </si>
  <si>
    <t>LE</t>
  </si>
  <si>
    <t>LEAR CORP</t>
  </si>
  <si>
    <t>LEA</t>
  </si>
  <si>
    <t>LINCOLN ELECTRIC HLDGS INC</t>
  </si>
  <si>
    <t>LECO</t>
  </si>
  <si>
    <t>LEGGETT &amp; PLATT INC</t>
  </si>
  <si>
    <t>LEG</t>
  </si>
  <si>
    <t>LEGACY HOUSING CORP</t>
  </si>
  <si>
    <t>LEGH</t>
  </si>
  <si>
    <t>LEGEND BIOTEC COR -ADR</t>
  </si>
  <si>
    <t>LEGN</t>
  </si>
  <si>
    <t>LENNAR CORP</t>
  </si>
  <si>
    <t>LEN</t>
  </si>
  <si>
    <t>CENTRUS ENERGY CORP</t>
  </si>
  <si>
    <t>LEU</t>
  </si>
  <si>
    <t>LEVI STRAUSS &amp; CO</t>
  </si>
  <si>
    <t>LEVI</t>
  </si>
  <si>
    <t>LIFECORE BIOMEDL INC</t>
  </si>
  <si>
    <t>LFCR</t>
  </si>
  <si>
    <t>LIFESTAN HLTH GRP INC</t>
  </si>
  <si>
    <t>LFST</t>
  </si>
  <si>
    <t>LITTELFUSE INC</t>
  </si>
  <si>
    <t>LFUS</t>
  </si>
  <si>
    <t>LGI HOMES INC</t>
  </si>
  <si>
    <t>LGIH</t>
  </si>
  <si>
    <t>LIGAND PHARMACEUTICAL INC</t>
  </si>
  <si>
    <t>LGND</t>
  </si>
  <si>
    <t>LH</t>
  </si>
  <si>
    <t>L3HARRIS TECHNOLOGIES INC</t>
  </si>
  <si>
    <t>LHX</t>
  </si>
  <si>
    <t>LI AUTO INC</t>
  </si>
  <si>
    <t>LI</t>
  </si>
  <si>
    <t>LENNOX INTERNATIONAL INC</t>
  </si>
  <si>
    <t>LII</t>
  </si>
  <si>
    <t>LIBERTY LATIN AMERICA LTD</t>
  </si>
  <si>
    <t>LILAK</t>
  </si>
  <si>
    <t>LINDE PLC</t>
  </si>
  <si>
    <t>LIN</t>
  </si>
  <si>
    <t>LINCOLN EDUCATIONAL SERVICES</t>
  </si>
  <si>
    <t>LINC</t>
  </si>
  <si>
    <t>LINDBLAD EXPEDITIONS HLDGS</t>
  </si>
  <si>
    <t>LIND</t>
  </si>
  <si>
    <t>LUMENTUM HOLDINGS INC</t>
  </si>
  <si>
    <t>LITE</t>
  </si>
  <si>
    <t>LIVANOVA PLC</t>
  </si>
  <si>
    <t>LIVN</t>
  </si>
  <si>
    <t>LAKELAND FINANCIAL CORP</t>
  </si>
  <si>
    <t>LKFN</t>
  </si>
  <si>
    <t>LKQ CORP</t>
  </si>
  <si>
    <t>LKQ</t>
  </si>
  <si>
    <t>LILLY (ELI) &amp; CO</t>
  </si>
  <si>
    <t>LLY</t>
  </si>
  <si>
    <t>LEMAITRE VASCULAR INC</t>
  </si>
  <si>
    <t>LMAT</t>
  </si>
  <si>
    <t>LEMONADE INC</t>
  </si>
  <si>
    <t>LMND</t>
  </si>
  <si>
    <t>LIMONEIRA CO</t>
  </si>
  <si>
    <t>LMNR</t>
  </si>
  <si>
    <t>LOCKHEED MARTIN CORP</t>
  </si>
  <si>
    <t>LMT</t>
  </si>
  <si>
    <t>LINCOLN NATIONAL CORP</t>
  </si>
  <si>
    <t>LNC</t>
  </si>
  <si>
    <t>BRASILAGRO CIA BRAS DE PROP</t>
  </si>
  <si>
    <t>LND</t>
  </si>
  <si>
    <t>CHENIERE ENERGY INC</t>
  </si>
  <si>
    <t>LNG</t>
  </si>
  <si>
    <t>LINDSAY CORP</t>
  </si>
  <si>
    <t>LNN</t>
  </si>
  <si>
    <t>LANTHEUS HOLDINGS INC</t>
  </si>
  <si>
    <t>LNTH</t>
  </si>
  <si>
    <t>LIVE OAK BANCSHARES INC</t>
  </si>
  <si>
    <t>LOB</t>
  </si>
  <si>
    <t>EL POLLO LOCO HOLDINGS INC</t>
  </si>
  <si>
    <t>LOCO</t>
  </si>
  <si>
    <t>LOGITECH INTERNATIONAL SA</t>
  </si>
  <si>
    <t>LOGI</t>
  </si>
  <si>
    <t>LOMA NEGRA C.I.A.S.A.</t>
  </si>
  <si>
    <t>LOMA</t>
  </si>
  <si>
    <t>GRAND CANYON EDUCATION INC</t>
  </si>
  <si>
    <t>LOPE</t>
  </si>
  <si>
    <t>LOVESAC CO (THE)</t>
  </si>
  <si>
    <t>LOVE</t>
  </si>
  <si>
    <t>LOWE'S COS INC</t>
  </si>
  <si>
    <t>LOW</t>
  </si>
  <si>
    <t>DORIAN LPG LTD</t>
  </si>
  <si>
    <t>LPG</t>
  </si>
  <si>
    <t>LG DISPLAY CO LTD</t>
  </si>
  <si>
    <t>LPL</t>
  </si>
  <si>
    <t>LOUISIANA-PACIFIC CORP</t>
  </si>
  <si>
    <t>LPX</t>
  </si>
  <si>
    <t>LIQUIDIA CORP</t>
  </si>
  <si>
    <t>LQDA</t>
  </si>
  <si>
    <t>LIQUIDITY SERVICES INC</t>
  </si>
  <si>
    <t>LQDT</t>
  </si>
  <si>
    <t>LAM RESEARCH CORP</t>
  </si>
  <si>
    <t>LRCX</t>
  </si>
  <si>
    <t>STRIDE INC</t>
  </si>
  <si>
    <t>LRN</t>
  </si>
  <si>
    <t>LESAKA TECHNOLOGIES INC</t>
  </si>
  <si>
    <t>LSAK</t>
  </si>
  <si>
    <t>LATTICE SEMICONDUCTOR CORP</t>
  </si>
  <si>
    <t>LSCC</t>
  </si>
  <si>
    <t>LANDSTAR SYSTEM INC</t>
  </si>
  <si>
    <t>LSTR</t>
  </si>
  <si>
    <t>LIFE TIME GRP HOLD INC</t>
  </si>
  <si>
    <t>LTH</t>
  </si>
  <si>
    <t>LULULEMON ATHLETICA INC</t>
  </si>
  <si>
    <t>LULU</t>
  </si>
  <si>
    <t>SOUTHWEST AIRLINES</t>
  </si>
  <si>
    <t>LUV</t>
  </si>
  <si>
    <t>LAS VEGAS SANDS CORP</t>
  </si>
  <si>
    <t>LVS</t>
  </si>
  <si>
    <t>LIVEWIRE GROUP INC</t>
  </si>
  <si>
    <t>LVWR</t>
  </si>
  <si>
    <t>LAMB WESTON HOLDINGS INC</t>
  </si>
  <si>
    <t>LW</t>
  </si>
  <si>
    <t>LUXFER HOLDINGS PLC</t>
  </si>
  <si>
    <t>LXFR</t>
  </si>
  <si>
    <t>LSB INDUSTRIES INC</t>
  </si>
  <si>
    <t>LXU</t>
  </si>
  <si>
    <t>LYONDELLBASELL INDUSTRIES NV</t>
  </si>
  <si>
    <t>LYB</t>
  </si>
  <si>
    <t>LYFT INC</t>
  </si>
  <si>
    <t>LYFT</t>
  </si>
  <si>
    <t>LLOYDS BANKING GROUP PLC</t>
  </si>
  <si>
    <t>LYG</t>
  </si>
  <si>
    <t>LSI INDUSTRIES INC</t>
  </si>
  <si>
    <t>LYTS</t>
  </si>
  <si>
    <t>LIVE NATION ENTERTAINMENT</t>
  </si>
  <si>
    <t>LYV</t>
  </si>
  <si>
    <t>LEGALZOOM.COM INC</t>
  </si>
  <si>
    <t>LZ</t>
  </si>
  <si>
    <t>LA-Z-BOY INC</t>
  </si>
  <si>
    <t>LZB</t>
  </si>
  <si>
    <t>MACY'S INC</t>
  </si>
  <si>
    <t>M</t>
  </si>
  <si>
    <t>MASTERCARD INC</t>
  </si>
  <si>
    <t>MA</t>
  </si>
  <si>
    <t>MANPOWERGROUP</t>
  </si>
  <si>
    <t>MAN</t>
  </si>
  <si>
    <t>MANHATTAN ASSOCIATES INC</t>
  </si>
  <si>
    <t>MANH</t>
  </si>
  <si>
    <t>MANCHESTER UNITED PLC</t>
  </si>
  <si>
    <t>MANU</t>
  </si>
  <si>
    <t>MARRIOTT INTL INC</t>
  </si>
  <si>
    <t>MAR</t>
  </si>
  <si>
    <t>MARA</t>
  </si>
  <si>
    <t>MASCO CORP</t>
  </si>
  <si>
    <t>MAS</t>
  </si>
  <si>
    <t>MASIMO CORP</t>
  </si>
  <si>
    <t>MASI</t>
  </si>
  <si>
    <t>MATTEL INC</t>
  </si>
  <si>
    <t>MAT</t>
  </si>
  <si>
    <t>MATIV HOLDINGS INC</t>
  </si>
  <si>
    <t>MATV</t>
  </si>
  <si>
    <t>MATTHEWS INTL CORP  -CL A</t>
  </si>
  <si>
    <t>MATW</t>
  </si>
  <si>
    <t>MATSON INC</t>
  </si>
  <si>
    <t>MATX</t>
  </si>
  <si>
    <t>MEDIAALPHA INC</t>
  </si>
  <si>
    <t>MAX</t>
  </si>
  <si>
    <t>MIDDLEFIELD BANC CORP</t>
  </si>
  <si>
    <t>MBCN</t>
  </si>
  <si>
    <t>MBIA INC</t>
  </si>
  <si>
    <t>MBI</t>
  </si>
  <si>
    <t>MERCHANTS BANCORP</t>
  </si>
  <si>
    <t>MBIN</t>
  </si>
  <si>
    <t>MOBILEYE GLOBAL INC</t>
  </si>
  <si>
    <t>MBLY</t>
  </si>
  <si>
    <t>MALIBU BOATS INC</t>
  </si>
  <si>
    <t>MBUU</t>
  </si>
  <si>
    <t>MERCANTILE BANK CORP</t>
  </si>
  <si>
    <t>MBWM</t>
  </si>
  <si>
    <t>METROPOLITAN BANK HLDNG</t>
  </si>
  <si>
    <t>MCB</t>
  </si>
  <si>
    <t>METROCITY BANKSHARES INC</t>
  </si>
  <si>
    <t>MCBS</t>
  </si>
  <si>
    <t>MCDONALD'S CORP</t>
  </si>
  <si>
    <t>MCD</t>
  </si>
  <si>
    <t>MASTERCRAFT BOAT HLDNGS IN</t>
  </si>
  <si>
    <t>MCFT</t>
  </si>
  <si>
    <t>MICROCHIP TECHNOLOGY INC</t>
  </si>
  <si>
    <t>MCHP</t>
  </si>
  <si>
    <t>MCKESSON CORP</t>
  </si>
  <si>
    <t>MCK</t>
  </si>
  <si>
    <t>MONARCH CASINO &amp; RESORT INC</t>
  </si>
  <si>
    <t>MCRI</t>
  </si>
  <si>
    <t>MARCUS CORP</t>
  </si>
  <si>
    <t>MCS</t>
  </si>
  <si>
    <t>MISTER CAR WASH INC</t>
  </si>
  <si>
    <t>MCW</t>
  </si>
  <si>
    <t>MERCURY GENERAL CORP</t>
  </si>
  <si>
    <t>MCY</t>
  </si>
  <si>
    <t>PEDIATRIX MEDICAL GROUP INC</t>
  </si>
  <si>
    <t>MD</t>
  </si>
  <si>
    <t>MONGODB INC</t>
  </si>
  <si>
    <t>MDB</t>
  </si>
  <si>
    <t>MONDELEZ INTERNATIONAL INC</t>
  </si>
  <si>
    <t>MDLZ</t>
  </si>
  <si>
    <t>MEDTRONIC PLC</t>
  </si>
  <si>
    <t>MDT</t>
  </si>
  <si>
    <t>MDU RESOURCES GROUP INC</t>
  </si>
  <si>
    <t>MDU</t>
  </si>
  <si>
    <t>MIMEDX GROUP INC</t>
  </si>
  <si>
    <t>MDXG</t>
  </si>
  <si>
    <t>MAYVILLE ENGNERING CMPNY INC</t>
  </si>
  <si>
    <t>MEC</t>
  </si>
  <si>
    <t>MEDIFAST INC</t>
  </si>
  <si>
    <t>MED</t>
  </si>
  <si>
    <t>MEDPACE HOLDINGS INC</t>
  </si>
  <si>
    <t>MEDP</t>
  </si>
  <si>
    <t>MONTROSE ENV GROUP INC</t>
  </si>
  <si>
    <t>MEG</t>
  </si>
  <si>
    <t>METHODE ELECTRONICS INC</t>
  </si>
  <si>
    <t>MEI</t>
  </si>
  <si>
    <t>MERCADOLIBRE INC</t>
  </si>
  <si>
    <t>MELI</t>
  </si>
  <si>
    <t>METHANEX CORP</t>
  </si>
  <si>
    <t>MEOH</t>
  </si>
  <si>
    <t>METLIFE INC</t>
  </si>
  <si>
    <t>MET</t>
  </si>
  <si>
    <t>META PLATFORMS INC</t>
  </si>
  <si>
    <t>META</t>
  </si>
  <si>
    <t>RAMACO RESOURCES INC</t>
  </si>
  <si>
    <t>METC</t>
  </si>
  <si>
    <t>MANULIFE FINANCIAL CORP</t>
  </si>
  <si>
    <t>MFC</t>
  </si>
  <si>
    <t>MIZUHO FINANCIAL GROUP INC</t>
  </si>
  <si>
    <t>MFG</t>
  </si>
  <si>
    <t>MISTRAS GROUP INC</t>
  </si>
  <si>
    <t>MG</t>
  </si>
  <si>
    <t>MAGNA INTERNATIONAL INC</t>
  </si>
  <si>
    <t>MGA</t>
  </si>
  <si>
    <t>MGM RESORTS INTERNATIONAL</t>
  </si>
  <si>
    <t>MGM</t>
  </si>
  <si>
    <t>MAGNITE INC</t>
  </si>
  <si>
    <t>MGNI</t>
  </si>
  <si>
    <t>MGP INGREDIENTS INC</t>
  </si>
  <si>
    <t>MGPI</t>
  </si>
  <si>
    <t>MCGRATH RENTCORP</t>
  </si>
  <si>
    <t>MGRC</t>
  </si>
  <si>
    <t>MEIRAGTX HOLDINGS</t>
  </si>
  <si>
    <t>MGTX</t>
  </si>
  <si>
    <t>MAGNOLIA OIL &amp; GAS CORP</t>
  </si>
  <si>
    <t>MGY</t>
  </si>
  <si>
    <t>MOHAWK INDUSTRIES INC</t>
  </si>
  <si>
    <t>MHK</t>
  </si>
  <si>
    <t>M/I HOMES INC</t>
  </si>
  <si>
    <t>MHO</t>
  </si>
  <si>
    <t>MIDDLEBY CORP</t>
  </si>
  <si>
    <t>MIDD</t>
  </si>
  <si>
    <t>MIRION TECHNOLOGIES INC</t>
  </si>
  <si>
    <t>MIR</t>
  </si>
  <si>
    <t>MIRUM PHARMACEUTICALS INC</t>
  </si>
  <si>
    <t>MIRM</t>
  </si>
  <si>
    <t>MITEK SYSTEMS INC</t>
  </si>
  <si>
    <t>MITK</t>
  </si>
  <si>
    <t>MCCORMICK &amp; CO INC</t>
  </si>
  <si>
    <t>MKC</t>
  </si>
  <si>
    <t>MKL</t>
  </si>
  <si>
    <t>MKSI</t>
  </si>
  <si>
    <t>MESA LABORATORIES INC</t>
  </si>
  <si>
    <t>MLAB</t>
  </si>
  <si>
    <t>MUELLER INDUSTRIES</t>
  </si>
  <si>
    <t>MLI</t>
  </si>
  <si>
    <t>MILLERKNOLL INC</t>
  </si>
  <si>
    <t>MLKN</t>
  </si>
  <si>
    <t>MARTIN MARIETTA MATERIALS</t>
  </si>
  <si>
    <t>MLM</t>
  </si>
  <si>
    <t>MILLER INDUSTRIES INC/TN</t>
  </si>
  <si>
    <t>MLR</t>
  </si>
  <si>
    <t>3M CO</t>
  </si>
  <si>
    <t>MMM</t>
  </si>
  <si>
    <t>MAXIMUS INC</t>
  </si>
  <si>
    <t>MMS</t>
  </si>
  <si>
    <t>MERIT MEDICAL SYSTEMS INC</t>
  </si>
  <si>
    <t>MMSI</t>
  </si>
  <si>
    <t>MAKEMYTRIP LTD</t>
  </si>
  <si>
    <t>MMYT</t>
  </si>
  <si>
    <t>MANNKIND CORP</t>
  </si>
  <si>
    <t>MNKD</t>
  </si>
  <si>
    <t>MONRO INC</t>
  </si>
  <si>
    <t>MNRO</t>
  </si>
  <si>
    <t>MAINSTREET BANCSHARES INC</t>
  </si>
  <si>
    <t>MNSB</t>
  </si>
  <si>
    <t>MINISO GROUP HOLDING LTD</t>
  </si>
  <si>
    <t>MNSO</t>
  </si>
  <si>
    <t>MONSTER BEVERAGE CORP</t>
  </si>
  <si>
    <t>MNST</t>
  </si>
  <si>
    <t>ALTRIA GROUP INC</t>
  </si>
  <si>
    <t>MO</t>
  </si>
  <si>
    <t>MODINE MANUFACTURING CO</t>
  </si>
  <si>
    <t>MOD</t>
  </si>
  <si>
    <t>TOPGOLF CALLAWAY BRANDS CORP</t>
  </si>
  <si>
    <t>MODG</t>
  </si>
  <si>
    <t>MIDWESTONE FINANCIAL GROUP</t>
  </si>
  <si>
    <t>MOFG</t>
  </si>
  <si>
    <t>MOOG INC  -CL A</t>
  </si>
  <si>
    <t>MOG.A</t>
  </si>
  <si>
    <t>MOLINA HEALTHCARE INC</t>
  </si>
  <si>
    <t>MOH</t>
  </si>
  <si>
    <t>MOLECULAR PARTNERS AG</t>
  </si>
  <si>
    <t>MOLN</t>
  </si>
  <si>
    <t>MOSAIC CO</t>
  </si>
  <si>
    <t>MOS</t>
  </si>
  <si>
    <t>MOVADO GROUP INC</t>
  </si>
  <si>
    <t>MOV</t>
  </si>
  <si>
    <t>MP MATERIALS CORP</t>
  </si>
  <si>
    <t>MP</t>
  </si>
  <si>
    <t>MID PENN BANCORP INC</t>
  </si>
  <si>
    <t>MPB</t>
  </si>
  <si>
    <t>MARATHON PETROLEUM CORP</t>
  </si>
  <si>
    <t>MPC</t>
  </si>
  <si>
    <t>MPLX LP</t>
  </si>
  <si>
    <t>MPLX</t>
  </si>
  <si>
    <t>MONOLITHIC POWER SYSTEMS INC</t>
  </si>
  <si>
    <t>MPWR</t>
  </si>
  <si>
    <t>MARINE PRODUCTS CORP</t>
  </si>
  <si>
    <t>MPX</t>
  </si>
  <si>
    <t>MARQETA INC</t>
  </si>
  <si>
    <t>MQ</t>
  </si>
  <si>
    <t>EVERSPIN TECHNOLOGIES INC</t>
  </si>
  <si>
    <t>MRAM</t>
  </si>
  <si>
    <t>MERCURY SYSTEMS INC</t>
  </si>
  <si>
    <t>MRCY</t>
  </si>
  <si>
    <t>MRK</t>
  </si>
  <si>
    <t>MODERNA INC</t>
  </si>
  <si>
    <t>MRNA</t>
  </si>
  <si>
    <t>MARTEN TRANSPORT LTD</t>
  </si>
  <si>
    <t>MRTN</t>
  </si>
  <si>
    <t>MERUS NV</t>
  </si>
  <si>
    <t>MRUS</t>
  </si>
  <si>
    <t>MRVI</t>
  </si>
  <si>
    <t>MARVELL TECHNOLOGY INC</t>
  </si>
  <si>
    <t>MRVL</t>
  </si>
  <si>
    <t>MSA SAFETY INC</t>
  </si>
  <si>
    <t>MSA</t>
  </si>
  <si>
    <t>MIDLAND STATES BANCORP INC</t>
  </si>
  <si>
    <t>MSBI</t>
  </si>
  <si>
    <t>MICROSOFT CORP</t>
  </si>
  <si>
    <t>MSFT</t>
  </si>
  <si>
    <t>MSGE</t>
  </si>
  <si>
    <t>MADISON SQUARE GARDEN SPORTS</t>
  </si>
  <si>
    <t>MSGS</t>
  </si>
  <si>
    <t>MOTOROLA SOLUTIONS INC</t>
  </si>
  <si>
    <t>MSI</t>
  </si>
  <si>
    <t>MSC INDUSTRIAL DIRECT  -CL A</t>
  </si>
  <si>
    <t>MSM</t>
  </si>
  <si>
    <t>MSTR</t>
  </si>
  <si>
    <t>ARCELORMITTAL</t>
  </si>
  <si>
    <t>MT</t>
  </si>
  <si>
    <t>METALLA RYLTY STRMNG LTD</t>
  </si>
  <si>
    <t>MTA</t>
  </si>
  <si>
    <t>MTB</t>
  </si>
  <si>
    <t>MATCH GROUP INC</t>
  </si>
  <si>
    <t>MTCH</t>
  </si>
  <si>
    <t>METTLER-TOLEDO INTL INC</t>
  </si>
  <si>
    <t>MTD</t>
  </si>
  <si>
    <t>MATADOR RESOURCES CO</t>
  </si>
  <si>
    <t>MTDR</t>
  </si>
  <si>
    <t>MERITAGE HOMES CORP</t>
  </si>
  <si>
    <t>MTH</t>
  </si>
  <si>
    <t>VAIL RESORTS INC</t>
  </si>
  <si>
    <t>MTN</t>
  </si>
  <si>
    <t>MATERION CORP</t>
  </si>
  <si>
    <t>MTRN</t>
  </si>
  <si>
    <t>MATRIX SERVICE CO</t>
  </si>
  <si>
    <t>MTRX</t>
  </si>
  <si>
    <t>MACOM TECHNLGY SOL HLDGS INC</t>
  </si>
  <si>
    <t>MTSI</t>
  </si>
  <si>
    <t>MANITOWOC CO</t>
  </si>
  <si>
    <t>MTW</t>
  </si>
  <si>
    <t>MINERALS TECHNOLOGIES INC</t>
  </si>
  <si>
    <t>MTX</t>
  </si>
  <si>
    <t>MASTEC INC</t>
  </si>
  <si>
    <t>MTZ</t>
  </si>
  <si>
    <t>MICRON TECHNOLOGY INC</t>
  </si>
  <si>
    <t>MU</t>
  </si>
  <si>
    <t>MITSUBISHI UFJ FINANCIAL GRP</t>
  </si>
  <si>
    <t>MUFG</t>
  </si>
  <si>
    <t>MURPHY OIL CORP</t>
  </si>
  <si>
    <t>MUR</t>
  </si>
  <si>
    <t>MURPHY USA INC</t>
  </si>
  <si>
    <t>MUSA</t>
  </si>
  <si>
    <t>MUX</t>
  </si>
  <si>
    <t>MVB FINANCIAL CORP</t>
  </si>
  <si>
    <t>MVBF</t>
  </si>
  <si>
    <t>MUELLER WATER PRODUCTS INC</t>
  </si>
  <si>
    <t>MWA</t>
  </si>
  <si>
    <t>MAXLINEAR INC</t>
  </si>
  <si>
    <t>MXL</t>
  </si>
  <si>
    <t>MYERS INDUSTRIES INC</t>
  </si>
  <si>
    <t>MYE</t>
  </si>
  <si>
    <t>FIRST WSTRN FINNCIL INC</t>
  </si>
  <si>
    <t>MYFW</t>
  </si>
  <si>
    <t>MYRIAD GENETICS INC</t>
  </si>
  <si>
    <t>MYGN</t>
  </si>
  <si>
    <t>MYR GROUP INC</t>
  </si>
  <si>
    <t>MYRG</t>
  </si>
  <si>
    <t>N-ABLE INC</t>
  </si>
  <si>
    <t>NABL</t>
  </si>
  <si>
    <t>NORDIC AMERICAN TANKERS LTD</t>
  </si>
  <si>
    <t>NAT</t>
  </si>
  <si>
    <t>NATHAN'S FAMOUS INC</t>
  </si>
  <si>
    <t>NATH</t>
  </si>
  <si>
    <t>NATURES SUNSHINE PRODS INC</t>
  </si>
  <si>
    <t>NATR</t>
  </si>
  <si>
    <t>NATIONAL BANK HLDGS CORP</t>
  </si>
  <si>
    <t>NBHC</t>
  </si>
  <si>
    <t>NEUROCRINE BIOSCIENCES INC</t>
  </si>
  <si>
    <t>NBIX</t>
  </si>
  <si>
    <t>NORTHEAST BANK</t>
  </si>
  <si>
    <t>NBN</t>
  </si>
  <si>
    <t>NABORS INDUSTRIES LTD</t>
  </si>
  <si>
    <t>NBR</t>
  </si>
  <si>
    <t>N B T BANCORP INC</t>
  </si>
  <si>
    <t>NBTB</t>
  </si>
  <si>
    <t>NANOBIOTIX SA</t>
  </si>
  <si>
    <t>NBTX</t>
  </si>
  <si>
    <t>NACCO INDUSTRIES  -CL A</t>
  </si>
  <si>
    <t>NC</t>
  </si>
  <si>
    <t>NORWEGIAN CRUISE LINE HLDGS</t>
  </si>
  <si>
    <t>NCLH</t>
  </si>
  <si>
    <t>NCINO INC</t>
  </si>
  <si>
    <t>NCNO</t>
  </si>
  <si>
    <t>NORDSON CORP</t>
  </si>
  <si>
    <t>NDSN</t>
  </si>
  <si>
    <t>NOBLE CORP PLC</t>
  </si>
  <si>
    <t>NE</t>
  </si>
  <si>
    <t>NORTHEAST COMMUNITY BANCORP</t>
  </si>
  <si>
    <t>NECB</t>
  </si>
  <si>
    <t>NEWMONT CORP</t>
  </si>
  <si>
    <t>NEM</t>
  </si>
  <si>
    <t>NEOGENOMICS INC</t>
  </si>
  <si>
    <t>NEO</t>
  </si>
  <si>
    <t>NEOGEN CORP</t>
  </si>
  <si>
    <t>NEOG</t>
  </si>
  <si>
    <t>CLOUDFLARE INC</t>
  </si>
  <si>
    <t>NET</t>
  </si>
  <si>
    <t>NEWMARKET CORP</t>
  </si>
  <si>
    <t>NEU</t>
  </si>
  <si>
    <t>NEXA RESOURCES SA</t>
  </si>
  <si>
    <t>NEXA</t>
  </si>
  <si>
    <t>NORTHFIELD BANCORP INC</t>
  </si>
  <si>
    <t>NFBK</t>
  </si>
  <si>
    <t>NETFLIX INC</t>
  </si>
  <si>
    <t>NFLX</t>
  </si>
  <si>
    <t>NATURAL GAS SERVICES GROUP</t>
  </si>
  <si>
    <t>NGS</t>
  </si>
  <si>
    <t>NATURAL GROCERS VITAMIN CTGE</t>
  </si>
  <si>
    <t>NGVC</t>
  </si>
  <si>
    <t>INGEVITY CORP</t>
  </si>
  <si>
    <t>NGVT</t>
  </si>
  <si>
    <t>NATIONAL HEALTHCARE CORP</t>
  </si>
  <si>
    <t>NHC</t>
  </si>
  <si>
    <t>NICOLET BANKSHARES INC</t>
  </si>
  <si>
    <t>NIC</t>
  </si>
  <si>
    <t>NIO INC</t>
  </si>
  <si>
    <t>NIO</t>
  </si>
  <si>
    <t>NIKE INC  -CL B</t>
  </si>
  <si>
    <t>NKE</t>
  </si>
  <si>
    <t>NATIONAL BANKSHARES INC VA</t>
  </si>
  <si>
    <t>NKSH</t>
  </si>
  <si>
    <t>NL INDUSTRIES</t>
  </si>
  <si>
    <t>NL</t>
  </si>
  <si>
    <t>NAVIOS MARITIME PARTNERS LP</t>
  </si>
  <si>
    <t>NMM</t>
  </si>
  <si>
    <t>NEXTNAV INC</t>
  </si>
  <si>
    <t>NN</t>
  </si>
  <si>
    <t>NORTH AMERICAN CONST GRP LTD</t>
  </si>
  <si>
    <t>NOA</t>
  </si>
  <si>
    <t>NORTHROP GRUMMAN CORP</t>
  </si>
  <si>
    <t>NOC</t>
  </si>
  <si>
    <t>NI HOLDINGS INC</t>
  </si>
  <si>
    <t>NODK</t>
  </si>
  <si>
    <t>NORTHERN OIL &amp; GAS INC</t>
  </si>
  <si>
    <t>NOG</t>
  </si>
  <si>
    <t>NOKIA OYJ</t>
  </si>
  <si>
    <t>NOK</t>
  </si>
  <si>
    <t>NOMAD FOODS LTD</t>
  </si>
  <si>
    <t>NOMD</t>
  </si>
  <si>
    <t>NOV INC</t>
  </si>
  <si>
    <t>NOV</t>
  </si>
  <si>
    <t>NOVANTA INC</t>
  </si>
  <si>
    <t>NOVT</t>
  </si>
  <si>
    <t>SERVICENOW INC</t>
  </si>
  <si>
    <t>NOW</t>
  </si>
  <si>
    <t>NATIONAL PRESTO INDS INC</t>
  </si>
  <si>
    <t>NPK</t>
  </si>
  <si>
    <t>NPO</t>
  </si>
  <si>
    <t>NATIONAL RESEARCH CORP</t>
  </si>
  <si>
    <t>NRC</t>
  </si>
  <si>
    <t>NORTHRIM BANCORP INC</t>
  </si>
  <si>
    <t>NRIM</t>
  </si>
  <si>
    <t>NURIX THERAPEUTICS INC</t>
  </si>
  <si>
    <t>NRIX</t>
  </si>
  <si>
    <t>NATURAL RESOURCE PARTNERS LP</t>
  </si>
  <si>
    <t>NRP</t>
  </si>
  <si>
    <t>NORFOLK SOUTHERN CORP</t>
  </si>
  <si>
    <t>NSC</t>
  </si>
  <si>
    <t>INSIGHT ENTERPRISES INC</t>
  </si>
  <si>
    <t>NSIT</t>
  </si>
  <si>
    <t>INSPERITY INC</t>
  </si>
  <si>
    <t>NSP</t>
  </si>
  <si>
    <t>NAPCO SECURITY TECH INC</t>
  </si>
  <si>
    <t>NSSC</t>
  </si>
  <si>
    <t>NETAPP INC</t>
  </si>
  <si>
    <t>NTAP</t>
  </si>
  <si>
    <t>BANK OF NT BUTTERFIELD &amp; SON</t>
  </si>
  <si>
    <t>NTB</t>
  </si>
  <si>
    <t>NETSCOUT SYSTEMS INC</t>
  </si>
  <si>
    <t>NTCT</t>
  </si>
  <si>
    <t>NETEASE INC</t>
  </si>
  <si>
    <t>NTES</t>
  </si>
  <si>
    <t>NETGEAR INC</t>
  </si>
  <si>
    <t>NTGR</t>
  </si>
  <si>
    <t>INTELLIA THERAPEUTICS INC</t>
  </si>
  <si>
    <t>NTLA</t>
  </si>
  <si>
    <t>NUTANIX INC</t>
  </si>
  <si>
    <t>NTNX</t>
  </si>
  <si>
    <t>NUTRIEN LTD</t>
  </si>
  <si>
    <t>NTR</t>
  </si>
  <si>
    <t>NATERA INC</t>
  </si>
  <si>
    <t>NTRA</t>
  </si>
  <si>
    <t>NORTHERN TRUST CORP</t>
  </si>
  <si>
    <t>NTRS</t>
  </si>
  <si>
    <t>NUCOR CORP</t>
  </si>
  <si>
    <t>NUE</t>
  </si>
  <si>
    <t>NU SKIN ENTERPRISES  -CL A</t>
  </si>
  <si>
    <t>NUS</t>
  </si>
  <si>
    <t>NOVAVAX INC</t>
  </si>
  <si>
    <t>NVAX</t>
  </si>
  <si>
    <t>NVCR</t>
  </si>
  <si>
    <t>NVIDIA CORP</t>
  </si>
  <si>
    <t>NVDA</t>
  </si>
  <si>
    <t>NVE CORP</t>
  </si>
  <si>
    <t>NVEC</t>
  </si>
  <si>
    <t>NAVIGATOR HOLDINGS LTD</t>
  </si>
  <si>
    <t>NVGS</t>
  </si>
  <si>
    <t>NOVO NORDISK A/S</t>
  </si>
  <si>
    <t>NVO</t>
  </si>
  <si>
    <t>NVR INC</t>
  </si>
  <si>
    <t>NVR</t>
  </si>
  <si>
    <t>NOVARTIS AG</t>
  </si>
  <si>
    <t>NVS</t>
  </si>
  <si>
    <t>ENVISTA HOLDINGS CORP</t>
  </si>
  <si>
    <t>NVST</t>
  </si>
  <si>
    <t>NVENT ELECTRIC PLC</t>
  </si>
  <si>
    <t>NVT</t>
  </si>
  <si>
    <t>NAVITAS SEMICONDUCTOR CORP</t>
  </si>
  <si>
    <t>NVTS</t>
  </si>
  <si>
    <t>NORTHWEST BANCSHARES INC</t>
  </si>
  <si>
    <t>NWBI</t>
  </si>
  <si>
    <t>NORWOOD FINANCIAL CORP</t>
  </si>
  <si>
    <t>NWFL</t>
  </si>
  <si>
    <t>NATWEST GROUP PLC</t>
  </si>
  <si>
    <t>NWG</t>
  </si>
  <si>
    <t>NEWELL BRANDS INC</t>
  </si>
  <si>
    <t>NWL</t>
  </si>
  <si>
    <t>NWPX</t>
  </si>
  <si>
    <t>NEWS CORP</t>
  </si>
  <si>
    <t>NWSA</t>
  </si>
  <si>
    <t>QUANEX BUILDING PRODUCTS</t>
  </si>
  <si>
    <t>NX</t>
  </si>
  <si>
    <t>NXP SEMICONDUCTORS NV</t>
  </si>
  <si>
    <t>NXPI</t>
  </si>
  <si>
    <t>NEXSTAR MEDIA GROUP</t>
  </si>
  <si>
    <t>NXST</t>
  </si>
  <si>
    <t>NAYAX LTD</t>
  </si>
  <si>
    <t>NYAX</t>
  </si>
  <si>
    <t>NEW YORK TIMES CO  -CL A</t>
  </si>
  <si>
    <t>NYT</t>
  </si>
  <si>
    <t>NYXOAH S A</t>
  </si>
  <si>
    <t>NYXH</t>
  </si>
  <si>
    <t>OBSIDIAN ENERGY LTD</t>
  </si>
  <si>
    <t>OBE</t>
  </si>
  <si>
    <t>ORIGIN BANCORP</t>
  </si>
  <si>
    <t>ORANGE COUNTY BANCORP INC</t>
  </si>
  <si>
    <t>OBT</t>
  </si>
  <si>
    <t>OWENS CORNING</t>
  </si>
  <si>
    <t>OC</t>
  </si>
  <si>
    <t>OCEANFIRST FINANCIAL CORP</t>
  </si>
  <si>
    <t>OCFC</t>
  </si>
  <si>
    <t>OCULAR THERAPEUTIX INC</t>
  </si>
  <si>
    <t>OCUL</t>
  </si>
  <si>
    <t>OIL DRI CORP AMERICA</t>
  </si>
  <si>
    <t>ODC</t>
  </si>
  <si>
    <t>OLD DOMINION FREIGHT</t>
  </si>
  <si>
    <t>ODFL</t>
  </si>
  <si>
    <t>ODP CORP</t>
  </si>
  <si>
    <t>ODP</t>
  </si>
  <si>
    <t>OEC</t>
  </si>
  <si>
    <t>OFG BANCORP</t>
  </si>
  <si>
    <t>OFG</t>
  </si>
  <si>
    <t>ORTHOFIX MEDICAL INC</t>
  </si>
  <si>
    <t>OFIX</t>
  </si>
  <si>
    <t>OMEGA FLEX INC</t>
  </si>
  <si>
    <t>OFLX</t>
  </si>
  <si>
    <t>ORGANON &amp; CO</t>
  </si>
  <si>
    <t>OGN</t>
  </si>
  <si>
    <t>O-I GLASS INC</t>
  </si>
  <si>
    <t>OI</t>
  </si>
  <si>
    <t>OCEANEERING INTERNATIONAL</t>
  </si>
  <si>
    <t>OII</t>
  </si>
  <si>
    <t>OIL STATES INTL INC</t>
  </si>
  <si>
    <t>OIS</t>
  </si>
  <si>
    <t>ONEOK INC</t>
  </si>
  <si>
    <t>OKE</t>
  </si>
  <si>
    <t>OKTA INC</t>
  </si>
  <si>
    <t>OKTA</t>
  </si>
  <si>
    <t>UNIVERSAL DISPLAY CORP</t>
  </si>
  <si>
    <t>OLED</t>
  </si>
  <si>
    <t>OLLIE'S BARGAIN OUTLET HLDGS</t>
  </si>
  <si>
    <t>OLLI</t>
  </si>
  <si>
    <t>OLIN CORP</t>
  </si>
  <si>
    <t>OLN</t>
  </si>
  <si>
    <t>GRUPO AEROPORTUARIO DEL CENT</t>
  </si>
  <si>
    <t>OMAB</t>
  </si>
  <si>
    <t>OMNICOM GROUP INC</t>
  </si>
  <si>
    <t>OMC</t>
  </si>
  <si>
    <t>OMNICELL INC</t>
  </si>
  <si>
    <t>OMCL</t>
  </si>
  <si>
    <t>OWENS &amp; MINOR INC</t>
  </si>
  <si>
    <t>OMI</t>
  </si>
  <si>
    <t>ON SEMICONDUCTOR CORP</t>
  </si>
  <si>
    <t>ON</t>
  </si>
  <si>
    <t>OLD NATIONAL BANCORP</t>
  </si>
  <si>
    <t>ONB</t>
  </si>
  <si>
    <t>ONEWATER MARINE INC</t>
  </si>
  <si>
    <t>ONEW</t>
  </si>
  <si>
    <t>ON HOLDING AG</t>
  </si>
  <si>
    <t>ONON</t>
  </si>
  <si>
    <t>ON24 INC</t>
  </si>
  <si>
    <t>ONTF</t>
  </si>
  <si>
    <t>ONTO INNOVATION INC</t>
  </si>
  <si>
    <t>ONTO</t>
  </si>
  <si>
    <t>OOMA INC</t>
  </si>
  <si>
    <t>OOMA</t>
  </si>
  <si>
    <t>OP BANCORP</t>
  </si>
  <si>
    <t>OPBK</t>
  </si>
  <si>
    <t>OPTION CARE HEALTH INC</t>
  </si>
  <si>
    <t>OPCH</t>
  </si>
  <si>
    <t>OR</t>
  </si>
  <si>
    <t>ORACLE CORP</t>
  </si>
  <si>
    <t>ORCL</t>
  </si>
  <si>
    <t>ORGANOGENESIS HOLDINGS INC</t>
  </si>
  <si>
    <t>ORGO</t>
  </si>
  <si>
    <t>OLD REPUBLIC INTL CORP</t>
  </si>
  <si>
    <t>ORI</t>
  </si>
  <si>
    <t>O'REILLY AUTOMOTIVE INC</t>
  </si>
  <si>
    <t>ORLY</t>
  </si>
  <si>
    <t>ORRSTOWN FINANCIAL SVCS INC</t>
  </si>
  <si>
    <t>ORRF</t>
  </si>
  <si>
    <t>OLD SECOND BANCORP INC/IL</t>
  </si>
  <si>
    <t>OSBC</t>
  </si>
  <si>
    <t>OSCAR HEALTH INC</t>
  </si>
  <si>
    <t>OSCR</t>
  </si>
  <si>
    <t>OSI SYSTEMS INC</t>
  </si>
  <si>
    <t>OSIS</t>
  </si>
  <si>
    <t>OSHKOSH CORP</t>
  </si>
  <si>
    <t>OSK</t>
  </si>
  <si>
    <t>ONESPAN INC</t>
  </si>
  <si>
    <t>OSPN</t>
  </si>
  <si>
    <t>ORASURE TECHNOLOGIES INC</t>
  </si>
  <si>
    <t>OSUR</t>
  </si>
  <si>
    <t>ONESPAWORLD HOLDINGS LTD</t>
  </si>
  <si>
    <t>OSW</t>
  </si>
  <si>
    <t>OPEN TEXT CORP</t>
  </si>
  <si>
    <t>OTEX</t>
  </si>
  <si>
    <t>OTIS WORLDWIDE CORP</t>
  </si>
  <si>
    <t>OTIS</t>
  </si>
  <si>
    <t>OAK VALLEY BANCORP</t>
  </si>
  <si>
    <t>OVLY</t>
  </si>
  <si>
    <t>OVINTIV INC</t>
  </si>
  <si>
    <t>OVV</t>
  </si>
  <si>
    <t>OXFORD INDUSTRIES INC</t>
  </si>
  <si>
    <t>OXM</t>
  </si>
  <si>
    <t>OCCIDENTAL PETROLEUM CORP</t>
  </si>
  <si>
    <t>OXY</t>
  </si>
  <si>
    <t>BANK OZK</t>
  </si>
  <si>
    <t>OZK</t>
  </si>
  <si>
    <t>PLAINS ALL AMER PIPELNE  -LP</t>
  </si>
  <si>
    <t>PAA</t>
  </si>
  <si>
    <t>PAN AMERICAN SILVER CORP</t>
  </si>
  <si>
    <t>PAAS</t>
  </si>
  <si>
    <t>GRUPO AEROPORTUARIO DEL PACI</t>
  </si>
  <si>
    <t>PAC</t>
  </si>
  <si>
    <t>RANPAK HOLDINGS CORP</t>
  </si>
  <si>
    <t>PACK</t>
  </si>
  <si>
    <t>PENSKE AUTOMOTIVE GROUP INC</t>
  </si>
  <si>
    <t>PAG</t>
  </si>
  <si>
    <t>PLAINS GP HOLDINGS LP</t>
  </si>
  <si>
    <t>PAGP</t>
  </si>
  <si>
    <t>PAGSEGURO DIGITAL LTD</t>
  </si>
  <si>
    <t>PAGS</t>
  </si>
  <si>
    <t>PHIBRO ANIMAL HEALTH CORP</t>
  </si>
  <si>
    <t>PAHC</t>
  </si>
  <si>
    <t>PANGAEA LOGISTICS SOLUTIONS</t>
  </si>
  <si>
    <t>PANL</t>
  </si>
  <si>
    <t>PALO ALTO NETWORKS INC</t>
  </si>
  <si>
    <t>PANW</t>
  </si>
  <si>
    <t>PAR TECHNOLOGY CORP</t>
  </si>
  <si>
    <t>PAR</t>
  </si>
  <si>
    <t>PAR PACIFIC HOLDINGS INC</t>
  </si>
  <si>
    <t>PARR</t>
  </si>
  <si>
    <t>UIPATH INC</t>
  </si>
  <si>
    <t>PATH</t>
  </si>
  <si>
    <t>PATRICK INDUSTRIES INC</t>
  </si>
  <si>
    <t>PATK</t>
  </si>
  <si>
    <t>PAYMENTUS HOLDINGS INC</t>
  </si>
  <si>
    <t>PAY</t>
  </si>
  <si>
    <t>PAYCOM SOFTWARE INC</t>
  </si>
  <si>
    <t>PAYC</t>
  </si>
  <si>
    <t>PAYONEER GLBL INC</t>
  </si>
  <si>
    <t>PAYO</t>
  </si>
  <si>
    <t>PAYCHEX INC</t>
  </si>
  <si>
    <t>PAYX</t>
  </si>
  <si>
    <t>PROSPERITY BANCSHARES INC</t>
  </si>
  <si>
    <t>PB</t>
  </si>
  <si>
    <t>PEMBINA PIPELINE CORP</t>
  </si>
  <si>
    <t>PBA</t>
  </si>
  <si>
    <t>PBF ENERGY INC</t>
  </si>
  <si>
    <t>PBF</t>
  </si>
  <si>
    <t>PIONEER BANCORP INC</t>
  </si>
  <si>
    <t>PBFS</t>
  </si>
  <si>
    <t>PRESTIGE CONSUMER HEALTHCARE</t>
  </si>
  <si>
    <t>PBH</t>
  </si>
  <si>
    <t>PITNEY BOWES INC</t>
  </si>
  <si>
    <t>PBI</t>
  </si>
  <si>
    <t>PETROLEO BRASILEIRO SA- PETR</t>
  </si>
  <si>
    <t>PBR</t>
  </si>
  <si>
    <t>PUMA BIOTECHNOLOGY INC</t>
  </si>
  <si>
    <t>PBYI</t>
  </si>
  <si>
    <t>PACCAR INC</t>
  </si>
  <si>
    <t>PCAR</t>
  </si>
  <si>
    <t>PCB BANCORP</t>
  </si>
  <si>
    <t>PCB</t>
  </si>
  <si>
    <t>PROCORE TECHNOLGY INC</t>
  </si>
  <si>
    <t>PCOR</t>
  </si>
  <si>
    <t>PACIRA BIOSCIENCES INC</t>
  </si>
  <si>
    <t>PCRX</t>
  </si>
  <si>
    <t>PAYLOCITY HOLDING CORP</t>
  </si>
  <si>
    <t>PCTY</t>
  </si>
  <si>
    <t>PAGERDUTY INC</t>
  </si>
  <si>
    <t>PD</t>
  </si>
  <si>
    <t>PDD</t>
  </si>
  <si>
    <t>PDF SOLUTIONS INC</t>
  </si>
  <si>
    <t>PDFS</t>
  </si>
  <si>
    <t>PONCE FINANCIAL GROUP INC</t>
  </si>
  <si>
    <t>PDLB</t>
  </si>
  <si>
    <t>PRECISION DRILLING CORP</t>
  </si>
  <si>
    <t>PDS</t>
  </si>
  <si>
    <t>PEOPLES BANCORP INC/OH</t>
  </si>
  <si>
    <t>PEBO</t>
  </si>
  <si>
    <t>PEGASYSTEMS INC</t>
  </si>
  <si>
    <t>PEGA</t>
  </si>
  <si>
    <t>PENUMBRA INC</t>
  </si>
  <si>
    <t>PEN</t>
  </si>
  <si>
    <t>PENN ENTERTAINMENT INC</t>
  </si>
  <si>
    <t>PENN</t>
  </si>
  <si>
    <t>PEPSICO INC</t>
  </si>
  <si>
    <t>PEP</t>
  </si>
  <si>
    <t>PERION NETWORK LTD</t>
  </si>
  <si>
    <t>PERI</t>
  </si>
  <si>
    <t>PREFERRED BANK LOS ANGELES</t>
  </si>
  <si>
    <t>PFBC</t>
  </si>
  <si>
    <t>PFIZER INC</t>
  </si>
  <si>
    <t>PFE</t>
  </si>
  <si>
    <t>PRINCIPAL FINANCIAL GRP INC</t>
  </si>
  <si>
    <t>PFG</t>
  </si>
  <si>
    <t>PERFORMANCE FOOD GROUP CO</t>
  </si>
  <si>
    <t>PFGC</t>
  </si>
  <si>
    <t>PEOPLES FINANCIAL SERVICES</t>
  </si>
  <si>
    <t>PFIS</t>
  </si>
  <si>
    <t>PROVIDENT FINANCIAL SVCS INC</t>
  </si>
  <si>
    <t>PFS</t>
  </si>
  <si>
    <t>PROCTER &amp; GAMBLE CO</t>
  </si>
  <si>
    <t>PG</t>
  </si>
  <si>
    <t>PEAPACK-GLADSTONE FINAN CORP</t>
  </si>
  <si>
    <t>PGC</t>
  </si>
  <si>
    <t>PROGYNY INC</t>
  </si>
  <si>
    <t>PGNY</t>
  </si>
  <si>
    <t>PROGRESSIVE CORP-OHIO</t>
  </si>
  <si>
    <t>PGR</t>
  </si>
  <si>
    <t>PARKER-HANNIFIN CORP</t>
  </si>
  <si>
    <t>PH</t>
  </si>
  <si>
    <t>PHARMING GROUP NV</t>
  </si>
  <si>
    <t>PHAR</t>
  </si>
  <si>
    <t>KONINKLIJKE PHILIPS NV</t>
  </si>
  <si>
    <t>PHG</t>
  </si>
  <si>
    <t>PLDT INC</t>
  </si>
  <si>
    <t>PHI</t>
  </si>
  <si>
    <t>PULTEGROUP INC</t>
  </si>
  <si>
    <t>PHM</t>
  </si>
  <si>
    <t>PHREESIA INC</t>
  </si>
  <si>
    <t>PHR</t>
  </si>
  <si>
    <t>IMPINJ INC</t>
  </si>
  <si>
    <t>PI</t>
  </si>
  <si>
    <t>POLARIS INC</t>
  </si>
  <si>
    <t>PII</t>
  </si>
  <si>
    <t>PINTEREST INC</t>
  </si>
  <si>
    <t>PINS</t>
  </si>
  <si>
    <t>PARKE BANCORP INC</t>
  </si>
  <si>
    <t>PKBK</t>
  </si>
  <si>
    <t>PARK AEROSPACE CORP</t>
  </si>
  <si>
    <t>PKE</t>
  </si>
  <si>
    <t>PACKAGING CORP OF AMERICA</t>
  </si>
  <si>
    <t>PKG</t>
  </si>
  <si>
    <t>PARK OHIO HOLDINGS CORP</t>
  </si>
  <si>
    <t>PKOH</t>
  </si>
  <si>
    <t>POSCO HOLDINGS INC</t>
  </si>
  <si>
    <t>PKX</t>
  </si>
  <si>
    <t>PLANET LABS PBC</t>
  </si>
  <si>
    <t>PL</t>
  </si>
  <si>
    <t>PHOTRONICS INC</t>
  </si>
  <si>
    <t>PLAB</t>
  </si>
  <si>
    <t>DAVE &amp; BUSTER'S ENTMT INC</t>
  </si>
  <si>
    <t>PLAY</t>
  </si>
  <si>
    <t>PLUMAS BANCORP</t>
  </si>
  <si>
    <t>PLBC</t>
  </si>
  <si>
    <t>PALOMAR HOLDINGS INC</t>
  </si>
  <si>
    <t>PLMR</t>
  </si>
  <si>
    <t>PLANET FITNESS INC</t>
  </si>
  <si>
    <t>PLNT</t>
  </si>
  <si>
    <t>DOUGLAS DYNAMICS INC</t>
  </si>
  <si>
    <t>PLOW</t>
  </si>
  <si>
    <t>PREFORMED LINE PRODUCTS CO</t>
  </si>
  <si>
    <t>PLPC</t>
  </si>
  <si>
    <t>PLAYTIKA HOLDING CORP</t>
  </si>
  <si>
    <t>PLTK</t>
  </si>
  <si>
    <t>PALANTIR TECHNOLOG INC</t>
  </si>
  <si>
    <t>PLTR</t>
  </si>
  <si>
    <t>EPLUS INC</t>
  </si>
  <si>
    <t>PLUS</t>
  </si>
  <si>
    <t>PLEXUS CORP</t>
  </si>
  <si>
    <t>PLXS</t>
  </si>
  <si>
    <t>PHILIP MORRIS INTERNATIONAL</t>
  </si>
  <si>
    <t>PM</t>
  </si>
  <si>
    <t>CPI CARD GROUP INC</t>
  </si>
  <si>
    <t>PMTS</t>
  </si>
  <si>
    <t>PNC FINANCIAL SVCS GROUP INC</t>
  </si>
  <si>
    <t>PNC</t>
  </si>
  <si>
    <t>PINNACLE FINL PARTNERS INC</t>
  </si>
  <si>
    <t>PNFP</t>
  </si>
  <si>
    <t>PENTAIR PLC</t>
  </si>
  <si>
    <t>PNR</t>
  </si>
  <si>
    <t>PRIMEENERGY RESOURCES CORP</t>
  </si>
  <si>
    <t>PNRG</t>
  </si>
  <si>
    <t>PENNANT GROUP INC (THE)</t>
  </si>
  <si>
    <t>PNTG</t>
  </si>
  <si>
    <t>INSULET CORP</t>
  </si>
  <si>
    <t>PODD</t>
  </si>
  <si>
    <t>POOL CORP</t>
  </si>
  <si>
    <t>POOL</t>
  </si>
  <si>
    <t>POST HOLDINGS INC</t>
  </si>
  <si>
    <t>POST</t>
  </si>
  <si>
    <t>POWER INTEGRATIONS INC</t>
  </si>
  <si>
    <t>POWI</t>
  </si>
  <si>
    <t>POWELL INDUSTRIES INC</t>
  </si>
  <si>
    <t>POWL</t>
  </si>
  <si>
    <t>PILGRIM'S PRIDE CORP</t>
  </si>
  <si>
    <t>PPC</t>
  </si>
  <si>
    <t>PPG INDUSTRIES INC</t>
  </si>
  <si>
    <t>PPG</t>
  </si>
  <si>
    <t>PERMIAN RESOURCES CORP</t>
  </si>
  <si>
    <t>PR</t>
  </si>
  <si>
    <t>PROASSURANCE CORP</t>
  </si>
  <si>
    <t>PRA</t>
  </si>
  <si>
    <t>PROCEPT BIOROBTCS CORP</t>
  </si>
  <si>
    <t>PRCT</t>
  </si>
  <si>
    <t>PERDOCEO EDUCATION CORP</t>
  </si>
  <si>
    <t>PRDO</t>
  </si>
  <si>
    <t>PERRIGO CO PLC</t>
  </si>
  <si>
    <t>PRGO</t>
  </si>
  <si>
    <t>PROGRESS SOFTWARE CORP</t>
  </si>
  <si>
    <t>PRGS</t>
  </si>
  <si>
    <t>PRIMERICA INC</t>
  </si>
  <si>
    <t>PRI</t>
  </si>
  <si>
    <t>PRIMORIS SERVICES CORP</t>
  </si>
  <si>
    <t>PRIM</t>
  </si>
  <si>
    <t>PARK NATIONAL CORP</t>
  </si>
  <si>
    <t>PRK</t>
  </si>
  <si>
    <t>PROTO LABS INC</t>
  </si>
  <si>
    <t>PRLB</t>
  </si>
  <si>
    <t>PRM</t>
  </si>
  <si>
    <t>PROS HOLDINGS INC</t>
  </si>
  <si>
    <t>PRO</t>
  </si>
  <si>
    <t>PRTA</t>
  </si>
  <si>
    <t>PURETECH HEALTH PLC</t>
  </si>
  <si>
    <t>PRTC</t>
  </si>
  <si>
    <t>PRIORITY TECHNLGY HLDNGS INC</t>
  </si>
  <si>
    <t>PRTH</t>
  </si>
  <si>
    <t>PRUDENTIAL FINANCIAL INC</t>
  </si>
  <si>
    <t>PRU</t>
  </si>
  <si>
    <t>PRIVIA HEALTH GROUP INC</t>
  </si>
  <si>
    <t>PRVA</t>
  </si>
  <si>
    <t>PRICESMART INC</t>
  </si>
  <si>
    <t>PSMT</t>
  </si>
  <si>
    <t>PARSONS CORP</t>
  </si>
  <si>
    <t>PSN</t>
  </si>
  <si>
    <t>PEARSON PLC</t>
  </si>
  <si>
    <t>PSO</t>
  </si>
  <si>
    <t>PURE STORAGE INC</t>
  </si>
  <si>
    <t>PSTG</t>
  </si>
  <si>
    <t>PHILLIPS 66</t>
  </si>
  <si>
    <t>PSX</t>
  </si>
  <si>
    <t>PTC INC</t>
  </si>
  <si>
    <t>PTC</t>
  </si>
  <si>
    <t>PTC THERAPEUTICS INC</t>
  </si>
  <si>
    <t>PTCT</t>
  </si>
  <si>
    <t>PATTERSON-UTI ENERGY INC</t>
  </si>
  <si>
    <t>PTEN</t>
  </si>
  <si>
    <t>PROTAGONIST THERAPEUTICS INC</t>
  </si>
  <si>
    <t>PTGX</t>
  </si>
  <si>
    <t>PORTILLO'S INC</t>
  </si>
  <si>
    <t>PTLO</t>
  </si>
  <si>
    <t>PELOTON INTERACTIVE INC</t>
  </si>
  <si>
    <t>PTON</t>
  </si>
  <si>
    <t>PUBMATIC INC</t>
  </si>
  <si>
    <t>PUBM</t>
  </si>
  <si>
    <t>PROPETRO HOLDING CORP</t>
  </si>
  <si>
    <t>PUMP</t>
  </si>
  <si>
    <t>PVH CORP</t>
  </si>
  <si>
    <t>PVH</t>
  </si>
  <si>
    <t>QUANTA SERVICES INC</t>
  </si>
  <si>
    <t>PWR</t>
  </si>
  <si>
    <t>PAYPAL HOLDINGS INC</t>
  </si>
  <si>
    <t>PYPL</t>
  </si>
  <si>
    <t>PAPA JOHNS INTERNATIONAL INC</t>
  </si>
  <si>
    <t>PZZA</t>
  </si>
  <si>
    <t>QUALCOMM INC</t>
  </si>
  <si>
    <t>QCOM</t>
  </si>
  <si>
    <t>QCR HOLDINGS INC</t>
  </si>
  <si>
    <t>QCRH</t>
  </si>
  <si>
    <t>QUIDELORTHO CORP</t>
  </si>
  <si>
    <t>QDEL</t>
  </si>
  <si>
    <t>QIAGEN NV</t>
  </si>
  <si>
    <t>QGEN</t>
  </si>
  <si>
    <t>QUALYS INC</t>
  </si>
  <si>
    <t>QLYS</t>
  </si>
  <si>
    <t>QUINSTREET INC</t>
  </si>
  <si>
    <t>QNST</t>
  </si>
  <si>
    <t>QORVO INC</t>
  </si>
  <si>
    <t>QRVO</t>
  </si>
  <si>
    <t>RESTAURANT BRANDS INTL INC</t>
  </si>
  <si>
    <t>QSR</t>
  </si>
  <si>
    <t>QUANTERIX CORP</t>
  </si>
  <si>
    <t>QTRX</t>
  </si>
  <si>
    <t>Q2 HOLDINGS INC</t>
  </si>
  <si>
    <t>QTWO</t>
  </si>
  <si>
    <t>QUAD/GRAPHICS INC</t>
  </si>
  <si>
    <t>QUAD</t>
  </si>
  <si>
    <t>UNIQURE NV</t>
  </si>
  <si>
    <t>QURE</t>
  </si>
  <si>
    <t>RYDER SYSTEM INC</t>
  </si>
  <si>
    <t>R</t>
  </si>
  <si>
    <t>FERRARI NV</t>
  </si>
  <si>
    <t>RACE</t>
  </si>
  <si>
    <t>LIVERAMP HOLDINGS INC</t>
  </si>
  <si>
    <t>RAMP</t>
  </si>
  <si>
    <t>ULTRAGENYX PHARMACEUTICAL</t>
  </si>
  <si>
    <t>RARE</t>
  </si>
  <si>
    <t>RBA</t>
  </si>
  <si>
    <t>RBB BANCORP</t>
  </si>
  <si>
    <t>RBB</t>
  </si>
  <si>
    <t>RIBBON COMMUNICATIONS INC</t>
  </si>
  <si>
    <t>RBBN</t>
  </si>
  <si>
    <t>RBC BEARINGS INC</t>
  </si>
  <si>
    <t>RBC</t>
  </si>
  <si>
    <t>REPUBLIC BANCORP INC/KY</t>
  </si>
  <si>
    <t>RBCAA</t>
  </si>
  <si>
    <t>ROBLOX CORP</t>
  </si>
  <si>
    <t>RBLX</t>
  </si>
  <si>
    <t>ROGERS COMMUNICATIONS  -CL B</t>
  </si>
  <si>
    <t>RCI</t>
  </si>
  <si>
    <t>ROCKY BRANDS INC</t>
  </si>
  <si>
    <t>RCKY</t>
  </si>
  <si>
    <t>ROYAL CARIBBEAN GROUP</t>
  </si>
  <si>
    <t>RCL</t>
  </si>
  <si>
    <t>ARCUS BIOSCIENCES INC</t>
  </si>
  <si>
    <t>RCUS</t>
  </si>
  <si>
    <t>RADNET INC</t>
  </si>
  <si>
    <t>RDNT</t>
  </si>
  <si>
    <t>RED VIOLET INC</t>
  </si>
  <si>
    <t>RDVT</t>
  </si>
  <si>
    <t>REDWIRE CORP</t>
  </si>
  <si>
    <t>RDW</t>
  </si>
  <si>
    <t>DR REDDY'S LABORATORIES LTD</t>
  </si>
  <si>
    <t>RDY</t>
  </si>
  <si>
    <t>REGENERON PHARMACEUTICALS</t>
  </si>
  <si>
    <t>REGN</t>
  </si>
  <si>
    <t>RICHARDSON ELECTRONICS LTD</t>
  </si>
  <si>
    <t>RELL</t>
  </si>
  <si>
    <t>RELX PLC</t>
  </si>
  <si>
    <t>RELX</t>
  </si>
  <si>
    <t>REMITLY GLOBAL INC</t>
  </si>
  <si>
    <t>RELY</t>
  </si>
  <si>
    <t>RILEY EXPL PERMIAN INC</t>
  </si>
  <si>
    <t>REPX</t>
  </si>
  <si>
    <t>RPC INC</t>
  </si>
  <si>
    <t>RES</t>
  </si>
  <si>
    <t>REV GROUP INC</t>
  </si>
  <si>
    <t>REVG</t>
  </si>
  <si>
    <t>REX AMERICAN RESOURCES CORP</t>
  </si>
  <si>
    <t>REX</t>
  </si>
  <si>
    <t>REYNOLDS CONSUMER PRODUCTS</t>
  </si>
  <si>
    <t>REYN</t>
  </si>
  <si>
    <t>RESIDEO TECHNOLOGIES</t>
  </si>
  <si>
    <t>REZI</t>
  </si>
  <si>
    <t>REGIONS FINANCIAL CORP</t>
  </si>
  <si>
    <t>RF</t>
  </si>
  <si>
    <t>REINSURANCE GROUP AMER INC</t>
  </si>
  <si>
    <t>RGA</t>
  </si>
  <si>
    <t>REPLIGEN CORP</t>
  </si>
  <si>
    <t>RGEN</t>
  </si>
  <si>
    <t>ROYAL GOLD INC</t>
  </si>
  <si>
    <t>RGLD</t>
  </si>
  <si>
    <t>REGENXBIO INC</t>
  </si>
  <si>
    <t>RGNX</t>
  </si>
  <si>
    <t>RESOURCES CONNECTION INC</t>
  </si>
  <si>
    <t>RGP</t>
  </si>
  <si>
    <t>STURM RUGER &amp; CO INC</t>
  </si>
  <si>
    <t>RGR</t>
  </si>
  <si>
    <t>RH</t>
  </si>
  <si>
    <t>RHI</t>
  </si>
  <si>
    <t>RCI HOSPITALITY HLDGS INC</t>
  </si>
  <si>
    <t>RICK</t>
  </si>
  <si>
    <t>TRANSOCEAN LTD</t>
  </si>
  <si>
    <t>RIG</t>
  </si>
  <si>
    <t>RIO TINTO GROUP</t>
  </si>
  <si>
    <t>RIO</t>
  </si>
  <si>
    <t>RIOT</t>
  </si>
  <si>
    <t>RIVIAN AUTOMOTIVE INC</t>
  </si>
  <si>
    <t>RIVN</t>
  </si>
  <si>
    <t>RKLB</t>
  </si>
  <si>
    <t>RALPH LAUREN CORP</t>
  </si>
  <si>
    <t>RL</t>
  </si>
  <si>
    <t>RELAY THERAPEUTICS INC</t>
  </si>
  <si>
    <t>RLAY</t>
  </si>
  <si>
    <t>RLI CORP</t>
  </si>
  <si>
    <t>RLI</t>
  </si>
  <si>
    <t>RICHMOND MUTUAL BANCO INC</t>
  </si>
  <si>
    <t>RMBI</t>
  </si>
  <si>
    <t>RAMBUS INC</t>
  </si>
  <si>
    <t>RMBS</t>
  </si>
  <si>
    <t>RESMED INC</t>
  </si>
  <si>
    <t>RMD</t>
  </si>
  <si>
    <t>AVIDITY BIOSCIENCE INC</t>
  </si>
  <si>
    <t>RNA</t>
  </si>
  <si>
    <t>RINGCENTRAL INC</t>
  </si>
  <si>
    <t>RNG</t>
  </si>
  <si>
    <t>RANGER ENERGY SERVICES</t>
  </si>
  <si>
    <t>RNGR</t>
  </si>
  <si>
    <t>RENAISSANCERE HOLDINGS LTD</t>
  </si>
  <si>
    <t>RNR</t>
  </si>
  <si>
    <t>RENASANT CORP</t>
  </si>
  <si>
    <t>RNST</t>
  </si>
  <si>
    <t>CONSTRUCTION PRTNR INC</t>
  </si>
  <si>
    <t>ROAD</t>
  </si>
  <si>
    <t>GIBRALTAR INDUSTRIES INC</t>
  </si>
  <si>
    <t>ROCK</t>
  </si>
  <si>
    <t>ROGERS CORP</t>
  </si>
  <si>
    <t>ROG</t>
  </si>
  <si>
    <t>ROIVANT SCIENCES LTD</t>
  </si>
  <si>
    <t>ROIV</t>
  </si>
  <si>
    <t>ROCKWELL AUTOMATION</t>
  </si>
  <si>
    <t>ROK</t>
  </si>
  <si>
    <t>ROKU INC</t>
  </si>
  <si>
    <t>ROKU</t>
  </si>
  <si>
    <t>ROLLINS INC</t>
  </si>
  <si>
    <t>ROL</t>
  </si>
  <si>
    <t>ROPER TECHNOLOGIES INC</t>
  </si>
  <si>
    <t>ROP</t>
  </si>
  <si>
    <t>ROSS STORES INC</t>
  </si>
  <si>
    <t>ROST</t>
  </si>
  <si>
    <t>REPAY HOLDINGS CORP</t>
  </si>
  <si>
    <t>RPAY</t>
  </si>
  <si>
    <t>RAPID7 INC</t>
  </si>
  <si>
    <t>RPD</t>
  </si>
  <si>
    <t>RPM INTERNATIONAL INC</t>
  </si>
  <si>
    <t>RPM</t>
  </si>
  <si>
    <t>ROYALTY PHARMA PLC</t>
  </si>
  <si>
    <t>RPRX</t>
  </si>
  <si>
    <t>RED RIVER BANCSHARES INC</t>
  </si>
  <si>
    <t>RRBI</t>
  </si>
  <si>
    <t>RANGE RESOURCES CORP</t>
  </si>
  <si>
    <t>RRC</t>
  </si>
  <si>
    <t>RED ROCK RESORTS INC</t>
  </si>
  <si>
    <t>RRR</t>
  </si>
  <si>
    <t>RRX</t>
  </si>
  <si>
    <t>RS</t>
  </si>
  <si>
    <t>REPUBLIC SERVICES INC</t>
  </si>
  <si>
    <t>RSG</t>
  </si>
  <si>
    <t>RUSH STREET INTERACTIVE INC</t>
  </si>
  <si>
    <t>RSI</t>
  </si>
  <si>
    <t>RESERVOIR MEDIA INC</t>
  </si>
  <si>
    <t>RSVR</t>
  </si>
  <si>
    <t>RENTOKIL INITIAL PLC</t>
  </si>
  <si>
    <t>RTO</t>
  </si>
  <si>
    <t>RTX</t>
  </si>
  <si>
    <t>RUMBLE INC</t>
  </si>
  <si>
    <t>RUM</t>
  </si>
  <si>
    <t>SUNRUN INC</t>
  </si>
  <si>
    <t>RUN</t>
  </si>
  <si>
    <t>RUSH ENTERPRISES INC</t>
  </si>
  <si>
    <t>RUSHA</t>
  </si>
  <si>
    <t>REVOLVE GROUP INC</t>
  </si>
  <si>
    <t>RVLV</t>
  </si>
  <si>
    <t>REVOLUTION MEDICINES INC</t>
  </si>
  <si>
    <t>RVMD</t>
  </si>
  <si>
    <t>RXO INC</t>
  </si>
  <si>
    <t>RXO</t>
  </si>
  <si>
    <t>RECURSION PHARMA INC</t>
  </si>
  <si>
    <t>RXRX</t>
  </si>
  <si>
    <t>RXSIGHT INC</t>
  </si>
  <si>
    <t>RXST</t>
  </si>
  <si>
    <t>ROYAL BANK OF CANADA</t>
  </si>
  <si>
    <t>RY</t>
  </si>
  <si>
    <t>RYANAIR HOLDINGS PLC</t>
  </si>
  <si>
    <t>RYAAY</t>
  </si>
  <si>
    <t>RAYONIER ADVANCED MATERIALS</t>
  </si>
  <si>
    <t>RYAM</t>
  </si>
  <si>
    <t>RYERSON HOLDING CORP</t>
  </si>
  <si>
    <t>RYI</t>
  </si>
  <si>
    <t>RHYTHM PHARMACEUTICLS</t>
  </si>
  <si>
    <t>RYTM</t>
  </si>
  <si>
    <t>SENTINELONE INC</t>
  </si>
  <si>
    <t>S</t>
  </si>
  <si>
    <t>SAFETY INSURANCE GROUP INC</t>
  </si>
  <si>
    <t>SAFT</t>
  </si>
  <si>
    <t>SONIC AUTOMOTIVE INC  -CL A</t>
  </si>
  <si>
    <t>SAH</t>
  </si>
  <si>
    <t>SAIA INC</t>
  </si>
  <si>
    <t>SAIA</t>
  </si>
  <si>
    <t>SCIENCE APPLICATIONS INTL CP</t>
  </si>
  <si>
    <t>SAIC</t>
  </si>
  <si>
    <t>BOSTON BEER INC  -CL A</t>
  </si>
  <si>
    <t>SAM</t>
  </si>
  <si>
    <t>BANCO SANTANDER SA</t>
  </si>
  <si>
    <t>SAN</t>
  </si>
  <si>
    <t>SANMINA CORP</t>
  </si>
  <si>
    <t>SANM</t>
  </si>
  <si>
    <t>SAP SE</t>
  </si>
  <si>
    <t>SAP</t>
  </si>
  <si>
    <t>ECHOSTAR CORP</t>
  </si>
  <si>
    <t>SATS</t>
  </si>
  <si>
    <t>SEACOAST BANKING CORP/FL</t>
  </si>
  <si>
    <t>SBCF</t>
  </si>
  <si>
    <t>SBGI</t>
  </si>
  <si>
    <t>SALLY BEAUTY HOLDINGS INC</t>
  </si>
  <si>
    <t>SBH</t>
  </si>
  <si>
    <t>STAR BULK CARRIERS CORP</t>
  </si>
  <si>
    <t>SBLK</t>
  </si>
  <si>
    <t>SOUTHSIDE BANCSHARES INC</t>
  </si>
  <si>
    <t>SBSI</t>
  </si>
  <si>
    <t>SIBANYE-STILLWATER LIMITED</t>
  </si>
  <si>
    <t>SBSW</t>
  </si>
  <si>
    <t>STARBUCKS CORP</t>
  </si>
  <si>
    <t>SBUX</t>
  </si>
  <si>
    <t>SOUTHERN COPPER CORP</t>
  </si>
  <si>
    <t>SCCO</t>
  </si>
  <si>
    <t>SCHOLASTIC CORP</t>
  </si>
  <si>
    <t>SCHL</t>
  </si>
  <si>
    <t>SERVICE CORP INTERNATIONAL</t>
  </si>
  <si>
    <t>SCI</t>
  </si>
  <si>
    <t>STEPAN CO</t>
  </si>
  <si>
    <t>SCL</t>
  </si>
  <si>
    <t>STEELCASE INC</t>
  </si>
  <si>
    <t>SCS</t>
  </si>
  <si>
    <t>SCANSOURCE INC</t>
  </si>
  <si>
    <t>SCSC</t>
  </si>
  <si>
    <t>SHOE CARNIVAL INC</t>
  </si>
  <si>
    <t>SCVL</t>
  </si>
  <si>
    <t>SANDRIDGE ENERGY INC</t>
  </si>
  <si>
    <t>SD</t>
  </si>
  <si>
    <t>SCHRODINGER INC</t>
  </si>
  <si>
    <t>SDGR</t>
  </si>
  <si>
    <t>SEADRILL LTD</t>
  </si>
  <si>
    <t>SDRL</t>
  </si>
  <si>
    <t>SEABOARD CORP</t>
  </si>
  <si>
    <t>SEB</t>
  </si>
  <si>
    <t>SOLAREDGE TECHNOLOGIES INC</t>
  </si>
  <si>
    <t>SEDG</t>
  </si>
  <si>
    <t>SEALED AIR CORP</t>
  </si>
  <si>
    <t>SEE</t>
  </si>
  <si>
    <t>SELECT MEDICAL HOLDINGS CORP</t>
  </si>
  <si>
    <t>SEM</t>
  </si>
  <si>
    <t>SEMRUSH HOLD INC</t>
  </si>
  <si>
    <t>SEMR</t>
  </si>
  <si>
    <t>SENECA FOODS CORP</t>
  </si>
  <si>
    <t>SENEA</t>
  </si>
  <si>
    <t>SERVISFIRST BANCSHARES INC</t>
  </si>
  <si>
    <t>SFBS</t>
  </si>
  <si>
    <t>STITCH FIX INC</t>
  </si>
  <si>
    <t>SFIX</t>
  </si>
  <si>
    <t>SFL CORP LTD</t>
  </si>
  <si>
    <t>SFL</t>
  </si>
  <si>
    <t>SPROUTS FARMERS MARKET</t>
  </si>
  <si>
    <t>SFM</t>
  </si>
  <si>
    <t>SIMMONS FIRST NATL CP  -CL A</t>
  </si>
  <si>
    <t>SFNC</t>
  </si>
  <si>
    <t>SOUTHERN FIRST BANKSHARES</t>
  </si>
  <si>
    <t>SFST</t>
  </si>
  <si>
    <t>SWEETGREEN INC</t>
  </si>
  <si>
    <t>SG</t>
  </si>
  <si>
    <t>SUPERIOR GROUP OF COS INC</t>
  </si>
  <si>
    <t>SGC</t>
  </si>
  <si>
    <t>SGHC</t>
  </si>
  <si>
    <t>SIGHT SCIENCES INC</t>
  </si>
  <si>
    <t>SGHT</t>
  </si>
  <si>
    <t>SURGERY PARTNERS INC</t>
  </si>
  <si>
    <t>SGRY</t>
  </si>
  <si>
    <t>SHAKE SHACK INC</t>
  </si>
  <si>
    <t>SHAK</t>
  </si>
  <si>
    <t>SHORE BANCSHARES INC</t>
  </si>
  <si>
    <t>SHBI</t>
  </si>
  <si>
    <t>SOTERA HEALTH CO</t>
  </si>
  <si>
    <t>SHC</t>
  </si>
  <si>
    <t>SHELL PLC</t>
  </si>
  <si>
    <t>SHEL</t>
  </si>
  <si>
    <t>SHENANDOAH TELECOMMUN CO</t>
  </si>
  <si>
    <t>SHEN</t>
  </si>
  <si>
    <t>SHINHAN FINANCIAL GROUP LTD</t>
  </si>
  <si>
    <t>SHG</t>
  </si>
  <si>
    <t>SHOALS TECHNOLOGIES GRP INC</t>
  </si>
  <si>
    <t>SHLS</t>
  </si>
  <si>
    <t>MADDEN STEVEN LTD</t>
  </si>
  <si>
    <t>SHOO</t>
  </si>
  <si>
    <t>SHOPIFY INC</t>
  </si>
  <si>
    <t>SHOP</t>
  </si>
  <si>
    <t>SHERWIN-WILLIAMS CO</t>
  </si>
  <si>
    <t>SHW</t>
  </si>
  <si>
    <t>SI-BONE INC</t>
  </si>
  <si>
    <t>SIBN</t>
  </si>
  <si>
    <t>SIGNET JEWELERS LTD</t>
  </si>
  <si>
    <t>SIG</t>
  </si>
  <si>
    <t>SIGA TECHNOLOGIES INC</t>
  </si>
  <si>
    <t>SIGA</t>
  </si>
  <si>
    <t>SELECTIVE INS GROUP INC</t>
  </si>
  <si>
    <t>SIGI</t>
  </si>
  <si>
    <t>GRUPO SIMEC SA DE CV</t>
  </si>
  <si>
    <t>SIM</t>
  </si>
  <si>
    <t>SIRIUS XM HOLDINGS INC</t>
  </si>
  <si>
    <t>SIRI</t>
  </si>
  <si>
    <t>SITEONE LANDSCAPE SUPPLY INC</t>
  </si>
  <si>
    <t>SITE</t>
  </si>
  <si>
    <t>SITIME CORP</t>
  </si>
  <si>
    <t>SITM</t>
  </si>
  <si>
    <t>SIX FLAGS ENTERTAINMENT CORP</t>
  </si>
  <si>
    <t>SMUCKER (JM) CO</t>
  </si>
  <si>
    <t>SJM</t>
  </si>
  <si>
    <t>SK TELECOM CO LTD</t>
  </si>
  <si>
    <t>SKM</t>
  </si>
  <si>
    <t>SKY</t>
  </si>
  <si>
    <t>SKYWATER TECH INC</t>
  </si>
  <si>
    <t>SKYT</t>
  </si>
  <si>
    <t>SKYWEST INC</t>
  </si>
  <si>
    <t>SKYW</t>
  </si>
  <si>
    <t>SILICON LABORATORIES INC</t>
  </si>
  <si>
    <t>SLAB</t>
  </si>
  <si>
    <t>SLB</t>
  </si>
  <si>
    <t>SUN LIFE FINANCIAL INC</t>
  </si>
  <si>
    <t>SLF</t>
  </si>
  <si>
    <t>SILGAN HOLDINGS INC</t>
  </si>
  <si>
    <t>SLGN</t>
  </si>
  <si>
    <t>SILENCE THERAPEUTICS PLC</t>
  </si>
  <si>
    <t>SLN</t>
  </si>
  <si>
    <t>SIMULATIONS PLUS INC</t>
  </si>
  <si>
    <t>SLP</t>
  </si>
  <si>
    <t>SYLVAMO CORP</t>
  </si>
  <si>
    <t>SLVM</t>
  </si>
  <si>
    <t>SM ENERGY CO</t>
  </si>
  <si>
    <t>SM</t>
  </si>
  <si>
    <t>SOUTHERN MISSOURI BANCP INC</t>
  </si>
  <si>
    <t>SMBC</t>
  </si>
  <si>
    <t>SMARTFINANCIAL INC</t>
  </si>
  <si>
    <t>SMBK</t>
  </si>
  <si>
    <t>SUPER MICRO COMPUTER INC</t>
  </si>
  <si>
    <t>SMCI</t>
  </si>
  <si>
    <t>SUMITOMO MITSUI FINANCIAL GR</t>
  </si>
  <si>
    <t>SMFG</t>
  </si>
  <si>
    <t>SCOTTS MIRACLE-GRO CO</t>
  </si>
  <si>
    <t>SMG</t>
  </si>
  <si>
    <t>SEACOR MARINE HLDGS INC</t>
  </si>
  <si>
    <t>SMHI</t>
  </si>
  <si>
    <t>SEMLER SCIENTIFIC INC</t>
  </si>
  <si>
    <t>SMLR</t>
  </si>
  <si>
    <t>STANDARD MOTOR PRODS</t>
  </si>
  <si>
    <t>SMP</t>
  </si>
  <si>
    <t>SIMPLY GOOD FOODS COMPANY</t>
  </si>
  <si>
    <t>SMPL</t>
  </si>
  <si>
    <t>NUSCALE POWER CORP</t>
  </si>
  <si>
    <t>SMR</t>
  </si>
  <si>
    <t>SEMTECH CORP</t>
  </si>
  <si>
    <t>SMTC</t>
  </si>
  <si>
    <t>SANARA MEDTECH INC</t>
  </si>
  <si>
    <t>SMTI</t>
  </si>
  <si>
    <t>SNAP-ON INC</t>
  </si>
  <si>
    <t>SNA</t>
  </si>
  <si>
    <t>SNAP INC</t>
  </si>
  <si>
    <t>SNAP</t>
  </si>
  <si>
    <t>SUN CONTY AIR HLD INC</t>
  </si>
  <si>
    <t>SNCY</t>
  </si>
  <si>
    <t>SCHNEIDER NATIONAL INC</t>
  </si>
  <si>
    <t>SNDR</t>
  </si>
  <si>
    <t>SMITH &amp; NEPHEW PLC</t>
  </si>
  <si>
    <t>SNN</t>
  </si>
  <si>
    <t>SNOWFLAKE INC</t>
  </si>
  <si>
    <t>SNOW</t>
  </si>
  <si>
    <t>SYNOPSYS INC</t>
  </si>
  <si>
    <t>SNPS</t>
  </si>
  <si>
    <t>SYNOVUS FINANCIAL CORP</t>
  </si>
  <si>
    <t>SNV</t>
  </si>
  <si>
    <t>SNX</t>
  </si>
  <si>
    <t>SANOFI</t>
  </si>
  <si>
    <t>SNY</t>
  </si>
  <si>
    <t>SONOCO PRODUCTS CO</t>
  </si>
  <si>
    <t>SON</t>
  </si>
  <si>
    <t>SONOS INC</t>
  </si>
  <si>
    <t>SONO</t>
  </si>
  <si>
    <t>SONY GROUP CORPORATION</t>
  </si>
  <si>
    <t>SONY</t>
  </si>
  <si>
    <t>SOPHIA GENETICS SA</t>
  </si>
  <si>
    <t>SOPH</t>
  </si>
  <si>
    <t>SPECTRUM BRND HLDG INC</t>
  </si>
  <si>
    <t>SPB</t>
  </si>
  <si>
    <t>SOUTH PLAINS FINANCIAL INC</t>
  </si>
  <si>
    <t>SPFI</t>
  </si>
  <si>
    <t>SIRIUSPOINT LTD</t>
  </si>
  <si>
    <t>SPNT</t>
  </si>
  <si>
    <t>SPOK HOLDINGS INC</t>
  </si>
  <si>
    <t>SPOK</t>
  </si>
  <si>
    <t>SPOTIFY TECHNOLOGY SA</t>
  </si>
  <si>
    <t>SPOT</t>
  </si>
  <si>
    <t>ARS PHARMACEUTICALS INC</t>
  </si>
  <si>
    <t>SPRY</t>
  </si>
  <si>
    <t>SPS COMMERCE INC</t>
  </si>
  <si>
    <t>SPSC</t>
  </si>
  <si>
    <t>SPROUT SOCIAL INC</t>
  </si>
  <si>
    <t>SPT</t>
  </si>
  <si>
    <t>SPX TECHNOLOGIES INC</t>
  </si>
  <si>
    <t>SPXC</t>
  </si>
  <si>
    <t>BLOCK INC</t>
  </si>
  <si>
    <t>SOC QUIMICA Y MINERA DE CHI</t>
  </si>
  <si>
    <t>SQM</t>
  </si>
  <si>
    <t>1ST SOURCE CORP</t>
  </si>
  <si>
    <t>SRCE</t>
  </si>
  <si>
    <t>STONERIDGE INC</t>
  </si>
  <si>
    <t>SRI</t>
  </si>
  <si>
    <t>SAREPTA THERAPEUTICS INC</t>
  </si>
  <si>
    <t>SRPT</t>
  </si>
  <si>
    <t>SSB</t>
  </si>
  <si>
    <t>SIMPSON MANUFACTURING INC</t>
  </si>
  <si>
    <t>SSD</t>
  </si>
  <si>
    <t>SASOL LTD</t>
  </si>
  <si>
    <t>SSL</t>
  </si>
  <si>
    <t>SS&amp;C TECHNOLOGIES HLDGS INC</t>
  </si>
  <si>
    <t>SSNC</t>
  </si>
  <si>
    <t>EW SCRIPPS  -CL A</t>
  </si>
  <si>
    <t>SSP</t>
  </si>
  <si>
    <t>SSR MINING INC</t>
  </si>
  <si>
    <t>SSRM</t>
  </si>
  <si>
    <t>SHUTTERSTOCK INC</t>
  </si>
  <si>
    <t>SSTK</t>
  </si>
  <si>
    <t>STRATASYS LTD</t>
  </si>
  <si>
    <t>SSYS</t>
  </si>
  <si>
    <t>SENSATA TECHNOLOGES HLDG PLC</t>
  </si>
  <si>
    <t>ST</t>
  </si>
  <si>
    <t>STAAR SURGICAL CO</t>
  </si>
  <si>
    <t>STAA</t>
  </si>
  <si>
    <t>S &amp; T BANCORP INC</t>
  </si>
  <si>
    <t>STBA</t>
  </si>
  <si>
    <t>STEWART INFORMATION SERVICES</t>
  </si>
  <si>
    <t>STC</t>
  </si>
  <si>
    <t>STERIS PLC</t>
  </si>
  <si>
    <t>STE</t>
  </si>
  <si>
    <t>STELLAR BANCORP INC</t>
  </si>
  <si>
    <t>STEL</t>
  </si>
  <si>
    <t>STAGWELL INC</t>
  </si>
  <si>
    <t>STGW</t>
  </si>
  <si>
    <t>SUNOPTA INC</t>
  </si>
  <si>
    <t>STKL</t>
  </si>
  <si>
    <t>STELLANTIS NV</t>
  </si>
  <si>
    <t>STLA</t>
  </si>
  <si>
    <t>STEEL DYNAMICS INC</t>
  </si>
  <si>
    <t>STLD</t>
  </si>
  <si>
    <t>STMICROELECTRONICS NV</t>
  </si>
  <si>
    <t>STM</t>
  </si>
  <si>
    <t>STANTEC INC</t>
  </si>
  <si>
    <t>STN</t>
  </si>
  <si>
    <t>STONECO LTD</t>
  </si>
  <si>
    <t>STNE</t>
  </si>
  <si>
    <t>SCORPIO TANKERS INC</t>
  </si>
  <si>
    <t>STNG</t>
  </si>
  <si>
    <t>STOKE THERAPEUTICS INC</t>
  </si>
  <si>
    <t>STOK</t>
  </si>
  <si>
    <t>STRATEGIC EDUCATION INC</t>
  </si>
  <si>
    <t>STRA</t>
  </si>
  <si>
    <t>STERLING INFRASTRUCTURE INC</t>
  </si>
  <si>
    <t>STRL</t>
  </si>
  <si>
    <t>STATE STREET CORP</t>
  </si>
  <si>
    <t>STT</t>
  </si>
  <si>
    <t>STVN</t>
  </si>
  <si>
    <t>SEAGATE TECHNOLOGY HOLDINGS</t>
  </si>
  <si>
    <t>STX</t>
  </si>
  <si>
    <t>CONSTELLATION BRANDS</t>
  </si>
  <si>
    <t>STZ</t>
  </si>
  <si>
    <t>SUNCOR ENERGY INC</t>
  </si>
  <si>
    <t>SU</t>
  </si>
  <si>
    <t>SUNOCO LP</t>
  </si>
  <si>
    <t>SUN</t>
  </si>
  <si>
    <t>SUPERNUS PHARMACEUTICALS INC</t>
  </si>
  <si>
    <t>SUPN</t>
  </si>
  <si>
    <t>SUZANO SA</t>
  </si>
  <si>
    <t>SUZ</t>
  </si>
  <si>
    <t>SILVERCORP METALS INC</t>
  </si>
  <si>
    <t>SVM</t>
  </si>
  <si>
    <t>SMITH &amp; WESSON BRANDS INC</t>
  </si>
  <si>
    <t>SWBI</t>
  </si>
  <si>
    <t>LATHAM GROUP INC</t>
  </si>
  <si>
    <t>SWIM</t>
  </si>
  <si>
    <t>STANLEY BLACK &amp; DECKER INC</t>
  </si>
  <si>
    <t>SWK</t>
  </si>
  <si>
    <t>SKYWORKS SOLUTIONS INC</t>
  </si>
  <si>
    <t>SWKS</t>
  </si>
  <si>
    <t>SUNCOKE ENERGY INC</t>
  </si>
  <si>
    <t>SXC</t>
  </si>
  <si>
    <t>STANDEX INTERNATIONAL CORP</t>
  </si>
  <si>
    <t>SXI</t>
  </si>
  <si>
    <t>SENSIENT TECHNOLOGIES CORP</t>
  </si>
  <si>
    <t>SXT</t>
  </si>
  <si>
    <t>STOCK YARDS BANCORP INC</t>
  </si>
  <si>
    <t>SYBT</t>
  </si>
  <si>
    <t>SYNCHRONY FINANCIAL</t>
  </si>
  <si>
    <t>SYF</t>
  </si>
  <si>
    <t>STRYKER CORP</t>
  </si>
  <si>
    <t>SYK</t>
  </si>
  <si>
    <t>SYMBOTIC INC</t>
  </si>
  <si>
    <t>SYM</t>
  </si>
  <si>
    <t>SYNAPTICS INC</t>
  </si>
  <si>
    <t>SYNA</t>
  </si>
  <si>
    <t>SYSCO CORP</t>
  </si>
  <si>
    <t>SYY</t>
  </si>
  <si>
    <t>AT&amp;T INC</t>
  </si>
  <si>
    <t>T</t>
  </si>
  <si>
    <t>TAKEDA PHARMACEUTICAL CO LTD</t>
  </si>
  <si>
    <t>TAK</t>
  </si>
  <si>
    <t>TAL EDUCATION GROUP</t>
  </si>
  <si>
    <t>TAL</t>
  </si>
  <si>
    <t>TALOS ENERGY INC</t>
  </si>
  <si>
    <t>TALO</t>
  </si>
  <si>
    <t>MOLSON COORS BEVERAGE CO</t>
  </si>
  <si>
    <t>TAP</t>
  </si>
  <si>
    <t>TARSUS PHARMACEUTI INC</t>
  </si>
  <si>
    <t>TARS</t>
  </si>
  <si>
    <t>TASKUS INC</t>
  </si>
  <si>
    <t>TASK</t>
  </si>
  <si>
    <t>BANCORP INC</t>
  </si>
  <si>
    <t>TBBK</t>
  </si>
  <si>
    <t>TRUEBLUE INC</t>
  </si>
  <si>
    <t>TBI</t>
  </si>
  <si>
    <t>TABOOLA.COM LTD</t>
  </si>
  <si>
    <t>TBLA</t>
  </si>
  <si>
    <t>THERAVANCE BIOPHARMA INC</t>
  </si>
  <si>
    <t>TBPH</t>
  </si>
  <si>
    <t>TEXAS CAPITAL BANCSHARES INC</t>
  </si>
  <si>
    <t>TCBI</t>
  </si>
  <si>
    <t>TRICO BANCSHARES</t>
  </si>
  <si>
    <t>TCBK</t>
  </si>
  <si>
    <t>THIRD COAST BANCSHARES INC</t>
  </si>
  <si>
    <t>TCBX</t>
  </si>
  <si>
    <t>TACTILE SYSTEMS TECHNOLOGY</t>
  </si>
  <si>
    <t>TCMD</t>
  </si>
  <si>
    <t>TRIP COM GROUP LTD</t>
  </si>
  <si>
    <t>TCOM</t>
  </si>
  <si>
    <t>TUCOWS INC</t>
  </si>
  <si>
    <t>TCX</t>
  </si>
  <si>
    <t>TORONTO DOMINION BANK</t>
  </si>
  <si>
    <t>TD</t>
  </si>
  <si>
    <t>TERADATA CORP</t>
  </si>
  <si>
    <t>TDC</t>
  </si>
  <si>
    <t>TRANSDIGM GROUP INC</t>
  </si>
  <si>
    <t>TDG</t>
  </si>
  <si>
    <t>TELADOC HEALTH INC</t>
  </si>
  <si>
    <t>TDOC</t>
  </si>
  <si>
    <t>TELEPHONE &amp; DATA SYSTEMS INC</t>
  </si>
  <si>
    <t>TDS</t>
  </si>
  <si>
    <t>TIDEWATER INC</t>
  </si>
  <si>
    <t>TDW</t>
  </si>
  <si>
    <t>TELEDYNE TECHNOLOGIES INC</t>
  </si>
  <si>
    <t>TDY</t>
  </si>
  <si>
    <t>ATLASSIAN CORP</t>
  </si>
  <si>
    <t>TEAM</t>
  </si>
  <si>
    <t>BIO-TECHNE CORP</t>
  </si>
  <si>
    <t>TECH</t>
  </si>
  <si>
    <t>TECK RESOURCES LTD</t>
  </si>
  <si>
    <t>TECK</t>
  </si>
  <si>
    <t>TELEFONICA SA</t>
  </si>
  <si>
    <t>TEF</t>
  </si>
  <si>
    <t>TEL</t>
  </si>
  <si>
    <t>TENABLE HOLDINGS INC</t>
  </si>
  <si>
    <t>TENB</t>
  </si>
  <si>
    <t>TELECOM ARGENTINA</t>
  </si>
  <si>
    <t>TEO</t>
  </si>
  <si>
    <t>TERADYNE INC</t>
  </si>
  <si>
    <t>TER</t>
  </si>
  <si>
    <t>TEVA PHARMACEUTICALS</t>
  </si>
  <si>
    <t>TEVA</t>
  </si>
  <si>
    <t>TEREX CORP</t>
  </si>
  <si>
    <t>TEX</t>
  </si>
  <si>
    <t>TRUIST FINANCIAL CORP</t>
  </si>
  <si>
    <t>TFC</t>
  </si>
  <si>
    <t>TFI INTERNATIONAL INC</t>
  </si>
  <si>
    <t>TFII</t>
  </si>
  <si>
    <t>TRIUMPH FINANCIAL INC</t>
  </si>
  <si>
    <t>TFIN</t>
  </si>
  <si>
    <t>TRIPLE FLAG PRECIOUS METALS</t>
  </si>
  <si>
    <t>TFPM</t>
  </si>
  <si>
    <t>TFS FINANCIAL CORP</t>
  </si>
  <si>
    <t>TFSL</t>
  </si>
  <si>
    <t>TELEFLEX INC</t>
  </si>
  <si>
    <t>TFX</t>
  </si>
  <si>
    <t>TREDEGAR CORP</t>
  </si>
  <si>
    <t>TG</t>
  </si>
  <si>
    <t>TECNOGLASS INC</t>
  </si>
  <si>
    <t>TGLS</t>
  </si>
  <si>
    <t>TEGNA INC</t>
  </si>
  <si>
    <t>TGNA</t>
  </si>
  <si>
    <t>TGS</t>
  </si>
  <si>
    <t>TARGET CORP</t>
  </si>
  <si>
    <t>TGT</t>
  </si>
  <si>
    <t>TG THERAPEUTICS INC</t>
  </si>
  <si>
    <t>TGTX</t>
  </si>
  <si>
    <t>TARGET HOSPITALITY CORP</t>
  </si>
  <si>
    <t>TH</t>
  </si>
  <si>
    <t>TENET HEALTHCARE CORP</t>
  </si>
  <si>
    <t>THC</t>
  </si>
  <si>
    <t>THFF</t>
  </si>
  <si>
    <t>HANOVER INSURANCE GROUP INC</t>
  </si>
  <si>
    <t>THG</t>
  </si>
  <si>
    <t>THOR INDUSTRIES INC</t>
  </si>
  <si>
    <t>THO</t>
  </si>
  <si>
    <t>THERMON GROUP HOLDINGS INC</t>
  </si>
  <si>
    <t>THR</t>
  </si>
  <si>
    <t>GENTHERM INC</t>
  </si>
  <si>
    <t>THRM</t>
  </si>
  <si>
    <t>THRYV HOLDINGS INC</t>
  </si>
  <si>
    <t>THRY</t>
  </si>
  <si>
    <t>TREEHOUSE FOODS INC</t>
  </si>
  <si>
    <t>THS</t>
  </si>
  <si>
    <t>MILLICOM INTL CELLULAR SA</t>
  </si>
  <si>
    <t>TIGO</t>
  </si>
  <si>
    <t>INTERFACE INC</t>
  </si>
  <si>
    <t>TILE</t>
  </si>
  <si>
    <t>TIM S.A.</t>
  </si>
  <si>
    <t>TIMB</t>
  </si>
  <si>
    <t>TIPTREE INC</t>
  </si>
  <si>
    <t>TIPT</t>
  </si>
  <si>
    <t>TITAN MACHINERY INC</t>
  </si>
  <si>
    <t>TITN</t>
  </si>
  <si>
    <t>TJX COS INC (THE)</t>
  </si>
  <si>
    <t>TJX</t>
  </si>
  <si>
    <t>TK</t>
  </si>
  <si>
    <t>TURKCELL ILETISIM HIZMET</t>
  </si>
  <si>
    <t>TKC</t>
  </si>
  <si>
    <t>TIMKEN CO</t>
  </si>
  <si>
    <t>TKR</t>
  </si>
  <si>
    <t>TLK</t>
  </si>
  <si>
    <t>TELOS CORP/MD</t>
  </si>
  <si>
    <t>TLS</t>
  </si>
  <si>
    <t>TOYOTA MOTOR CORP</t>
  </si>
  <si>
    <t>TM</t>
  </si>
  <si>
    <t>TREACE MEDIC CNCPTS INC</t>
  </si>
  <si>
    <t>TMCI</t>
  </si>
  <si>
    <t>TRANSMEDICS GROUP INC</t>
  </si>
  <si>
    <t>TMDX</t>
  </si>
  <si>
    <t>TENCENT MUSIC ENTERTAINMENT</t>
  </si>
  <si>
    <t>TME</t>
  </si>
  <si>
    <t>TAYLOR MORRISON HOME CORP</t>
  </si>
  <si>
    <t>TMHC</t>
  </si>
  <si>
    <t>THERMO FISHER SCIENTIFIC INC</t>
  </si>
  <si>
    <t>TMO</t>
  </si>
  <si>
    <t>TOMPKINS FINANCIAL CORP</t>
  </si>
  <si>
    <t>TMP</t>
  </si>
  <si>
    <t>T-MOBILE US INC</t>
  </si>
  <si>
    <t>TMUS</t>
  </si>
  <si>
    <t>TENNANT CO</t>
  </si>
  <si>
    <t>TNC</t>
  </si>
  <si>
    <t>TANDEM DIABETES CARE INC</t>
  </si>
  <si>
    <t>TNDM</t>
  </si>
  <si>
    <t>TRINET GROUP INC</t>
  </si>
  <si>
    <t>TNET</t>
  </si>
  <si>
    <t>TEEKAY TANKERS LTD</t>
  </si>
  <si>
    <t>TNK</t>
  </si>
  <si>
    <t>TRAVEL PLUS LEISURE CO</t>
  </si>
  <si>
    <t>TNL</t>
  </si>
  <si>
    <t>TSAKOS ENERGY NAVIGATION LTD</t>
  </si>
  <si>
    <t>TOLL BROTHERS INC</t>
  </si>
  <si>
    <t>TOL</t>
  </si>
  <si>
    <t>TOAST INC</t>
  </si>
  <si>
    <t>TOST</t>
  </si>
  <si>
    <t>TOWNEBANK</t>
  </si>
  <si>
    <t>TOWN</t>
  </si>
  <si>
    <t>TURNING POINT BRANDS INC</t>
  </si>
  <si>
    <t>TPB</t>
  </si>
  <si>
    <t>TUTOR PERINI CORP</t>
  </si>
  <si>
    <t>TPC</t>
  </si>
  <si>
    <t>TRI POINTE HOMES INC</t>
  </si>
  <si>
    <t>TPH</t>
  </si>
  <si>
    <t>TEXAS PACIFIC LAND CORP</t>
  </si>
  <si>
    <t>TPL</t>
  </si>
  <si>
    <t>TAPESTRY INC</t>
  </si>
  <si>
    <t>TPR</t>
  </si>
  <si>
    <t>TOOTSIE ROLL INDUSTRIES INC</t>
  </si>
  <si>
    <t>TR</t>
  </si>
  <si>
    <t>TREX CO INC</t>
  </si>
  <si>
    <t>TREX</t>
  </si>
  <si>
    <t>TARGA RESOURCES CORP</t>
  </si>
  <si>
    <t>TRGP</t>
  </si>
  <si>
    <t>THOMSON-REUTERS CORP</t>
  </si>
  <si>
    <t>TRI</t>
  </si>
  <si>
    <t>TRIPADVISOR INC</t>
  </si>
  <si>
    <t>TRIP</t>
  </si>
  <si>
    <t>TRIMBLE INC</t>
  </si>
  <si>
    <t>TRMB</t>
  </si>
  <si>
    <t>TORM PLC</t>
  </si>
  <si>
    <t>TRMD</t>
  </si>
  <si>
    <t>TRUSTMARK CORP</t>
  </si>
  <si>
    <t>TRMK</t>
  </si>
  <si>
    <t>TRINITY INDUSTRIES INC</t>
  </si>
  <si>
    <t>TRN</t>
  </si>
  <si>
    <t>TRANSCAT INC</t>
  </si>
  <si>
    <t>TRNS</t>
  </si>
  <si>
    <t>TRONOX HOLDINGS PLC</t>
  </si>
  <si>
    <t>TROX</t>
  </si>
  <si>
    <t>TC ENERGY CORP</t>
  </si>
  <si>
    <t>TRP</t>
  </si>
  <si>
    <t>TRIMAS CORP</t>
  </si>
  <si>
    <t>TRS</t>
  </si>
  <si>
    <t>TRUSTCO BANK CORP/NY</t>
  </si>
  <si>
    <t>TRST</t>
  </si>
  <si>
    <t>TRANSUNION</t>
  </si>
  <si>
    <t>TRU</t>
  </si>
  <si>
    <t>TRUPANION INC</t>
  </si>
  <si>
    <t>TRUP</t>
  </si>
  <si>
    <t>TRAVELERS COS INC</t>
  </si>
  <si>
    <t>TRV</t>
  </si>
  <si>
    <t>TENARIS SA</t>
  </si>
  <si>
    <t>TS</t>
  </si>
  <si>
    <t>TIMBERLAND BANCORP INC</t>
  </si>
  <si>
    <t>TSBK</t>
  </si>
  <si>
    <t>TRACTOR SUPPLY CO</t>
  </si>
  <si>
    <t>TSCO</t>
  </si>
  <si>
    <t>TOWER SEMICONDUCTOR LTD</t>
  </si>
  <si>
    <t>TSEM</t>
  </si>
  <si>
    <t>TESLA INC</t>
  </si>
  <si>
    <t>TSLA</t>
  </si>
  <si>
    <t>TAIWAN SEMICONDUCTOR MFG CO</t>
  </si>
  <si>
    <t>TSM</t>
  </si>
  <si>
    <t>TYSON FOODS INC  -CL A</t>
  </si>
  <si>
    <t>TSN</t>
  </si>
  <si>
    <t>TRANE TECHNOLOGIES PLC</t>
  </si>
  <si>
    <t>TT</t>
  </si>
  <si>
    <t>TORO CO</t>
  </si>
  <si>
    <t>TTC</t>
  </si>
  <si>
    <t>TRADE DESK INC</t>
  </si>
  <si>
    <t>TTD</t>
  </si>
  <si>
    <t>TOTALENERGIES SE</t>
  </si>
  <si>
    <t>TTEC HOLDINGS INC</t>
  </si>
  <si>
    <t>TTEC</t>
  </si>
  <si>
    <t>TETRA TECH INC</t>
  </si>
  <si>
    <t>TTEK</t>
  </si>
  <si>
    <t>TECHTARGET INC</t>
  </si>
  <si>
    <t>TTGT</t>
  </si>
  <si>
    <t>TETRA TECHNOLOGIES INC/DE</t>
  </si>
  <si>
    <t>TTI</t>
  </si>
  <si>
    <t>TTM TECHNOLOGIES INC</t>
  </si>
  <si>
    <t>TTMI</t>
  </si>
  <si>
    <t>TILE SHOP HOLDINGS INC</t>
  </si>
  <si>
    <t>TTSH</t>
  </si>
  <si>
    <t>TAKE-TWO INTERACTIVE SFTWR</t>
  </si>
  <si>
    <t>TTWO</t>
  </si>
  <si>
    <t>TELUS CORP</t>
  </si>
  <si>
    <t>TU</t>
  </si>
  <si>
    <t>TRAVERE THERAPEUTICS INC</t>
  </si>
  <si>
    <t>TVTX</t>
  </si>
  <si>
    <t>TITAN INTERNATIONAL INC</t>
  </si>
  <si>
    <t>TWI</t>
  </si>
  <si>
    <t>TWILIO INC</t>
  </si>
  <si>
    <t>TWLO</t>
  </si>
  <si>
    <t>TWIST BIOSCIENCE CORP</t>
  </si>
  <si>
    <t>TWST</t>
  </si>
  <si>
    <t>TX</t>
  </si>
  <si>
    <t>10X GENOMICS INC</t>
  </si>
  <si>
    <t>TXG</t>
  </si>
  <si>
    <t>TEXAS INSTRUMENTS INC</t>
  </si>
  <si>
    <t>TXN</t>
  </si>
  <si>
    <t>TEXAS ROADHOUSE INC</t>
  </si>
  <si>
    <t>TXRH</t>
  </si>
  <si>
    <t>TEXTRON INC</t>
  </si>
  <si>
    <t>TXT</t>
  </si>
  <si>
    <t>TYLER TECHNOLOGIES INC</t>
  </si>
  <si>
    <t>TYL</t>
  </si>
  <si>
    <t>UNITY SOFTWARE INC</t>
  </si>
  <si>
    <t>U</t>
  </si>
  <si>
    <t>UNDER ARMOUR INC</t>
  </si>
  <si>
    <t>UAA</t>
  </si>
  <si>
    <t>UNITED AIRLINES HOLDINGS INC</t>
  </si>
  <si>
    <t>UAL</t>
  </si>
  <si>
    <t>CVR PARTNERS LP</t>
  </si>
  <si>
    <t>UAN</t>
  </si>
  <si>
    <t>UBER TECHNOLOGIES INC</t>
  </si>
  <si>
    <t>UBER</t>
  </si>
  <si>
    <t>UBS GROUP AG</t>
  </si>
  <si>
    <t>UBS</t>
  </si>
  <si>
    <t>UNITED BANKSHARES INC/WV</t>
  </si>
  <si>
    <t>UBSI</t>
  </si>
  <si>
    <t>UNITED COMMUNITY BANKS INC</t>
  </si>
  <si>
    <t>ULTRA CLEAN HOLDINGS INC</t>
  </si>
  <si>
    <t>UCTT</t>
  </si>
  <si>
    <t>UDEMY INC</t>
  </si>
  <si>
    <t>UDMY</t>
  </si>
  <si>
    <t>URANIUM ENERGY CORP</t>
  </si>
  <si>
    <t>UEC</t>
  </si>
  <si>
    <t>UNITED FIRE GROUP INC</t>
  </si>
  <si>
    <t>UFCS</t>
  </si>
  <si>
    <t>UFP INDUSTRIES INC</t>
  </si>
  <si>
    <t>UFPI</t>
  </si>
  <si>
    <t>UFP TECHNOLOGIES INC</t>
  </si>
  <si>
    <t>UFPT</t>
  </si>
  <si>
    <t>ULTRAPAR PARTICIPACOES SA</t>
  </si>
  <si>
    <t>UGP</t>
  </si>
  <si>
    <t>UHAL</t>
  </si>
  <si>
    <t>UNIVERSAL HEALTH SVCS INC</t>
  </si>
  <si>
    <t>UHS</t>
  </si>
  <si>
    <t>UBIQUITI INC</t>
  </si>
  <si>
    <t>UI</t>
  </si>
  <si>
    <t>UNISYS CORP</t>
  </si>
  <si>
    <t>UIS</t>
  </si>
  <si>
    <t>UNILEVER PLC</t>
  </si>
  <si>
    <t>UL</t>
  </si>
  <si>
    <t>FRONTIER GRP HOLD INC</t>
  </si>
  <si>
    <t>ULCC</t>
  </si>
  <si>
    <t>UNIVERSAL LOGISTICS HLDGS</t>
  </si>
  <si>
    <t>ULH</t>
  </si>
  <si>
    <t>ULTA BEAUTY INC</t>
  </si>
  <si>
    <t>ULTA</t>
  </si>
  <si>
    <t>UMB FINANCIAL CORP</t>
  </si>
  <si>
    <t>UMBF</t>
  </si>
  <si>
    <t>UNITED MICROELECTRONICS CORP</t>
  </si>
  <si>
    <t>UMC</t>
  </si>
  <si>
    <t>UNIFIRST CORP</t>
  </si>
  <si>
    <t>UNF</t>
  </si>
  <si>
    <t>UNITED NATURAL FOODS INC</t>
  </si>
  <si>
    <t>UNFI</t>
  </si>
  <si>
    <t>UNITEDHEALTH GROUP INC</t>
  </si>
  <si>
    <t>UNH</t>
  </si>
  <si>
    <t>UNUM GROUP</t>
  </si>
  <si>
    <t>UNM</t>
  </si>
  <si>
    <t>UNION PACIFIC CORP</t>
  </si>
  <si>
    <t>UNP</t>
  </si>
  <si>
    <t>UNITY BANCORP INC</t>
  </si>
  <si>
    <t>UNTY</t>
  </si>
  <si>
    <t>UNITED PARCEL SERVICE INC</t>
  </si>
  <si>
    <t>UPS</t>
  </si>
  <si>
    <t>UPWORK INC</t>
  </si>
  <si>
    <t>UPWK</t>
  </si>
  <si>
    <t>URBAN OUTFITTERS INC</t>
  </si>
  <si>
    <t>URBN</t>
  </si>
  <si>
    <t>UROGEN PHARMA LTD</t>
  </si>
  <si>
    <t>URGN</t>
  </si>
  <si>
    <t>UNITED RENTALS INC</t>
  </si>
  <si>
    <t>URI</t>
  </si>
  <si>
    <t>USA COMPRESSION PRTNRS LP</t>
  </si>
  <si>
    <t>USAC</t>
  </si>
  <si>
    <t>US BANCORP</t>
  </si>
  <si>
    <t>USB</t>
  </si>
  <si>
    <t>USCB FINANCIAL HOLDINGS INC</t>
  </si>
  <si>
    <t>USCB</t>
  </si>
  <si>
    <t>US FOODS HOLDING CORP</t>
  </si>
  <si>
    <t>USFD</t>
  </si>
  <si>
    <t>U S LIME &amp; MINERALS</t>
  </si>
  <si>
    <t>USLM</t>
  </si>
  <si>
    <t>USANA HEALTH SCIENCES INC</t>
  </si>
  <si>
    <t>USNA</t>
  </si>
  <si>
    <t>USPH</t>
  </si>
  <si>
    <t>UNITED THERAPEUTICS CORP</t>
  </si>
  <si>
    <t>UTHR</t>
  </si>
  <si>
    <t>UNIVERSAL TECHNICAL INST</t>
  </si>
  <si>
    <t>UTI</t>
  </si>
  <si>
    <t>UTAH MEDICAL PRODUCTS INC</t>
  </si>
  <si>
    <t>UTMD</t>
  </si>
  <si>
    <t>UTZ BRANDS INC</t>
  </si>
  <si>
    <t>UTZ</t>
  </si>
  <si>
    <t>ENERGY FUELS INC</t>
  </si>
  <si>
    <t>UUUU</t>
  </si>
  <si>
    <t>UNIVERSAL INSURANCE HLDGS</t>
  </si>
  <si>
    <t>UVE</t>
  </si>
  <si>
    <t>UNIVEST FINANCIAL CORP</t>
  </si>
  <si>
    <t>UVSP</t>
  </si>
  <si>
    <t>UNIVERSAL CORP/VA</t>
  </si>
  <si>
    <t>UVV</t>
  </si>
  <si>
    <t>VISA INC</t>
  </si>
  <si>
    <t>V</t>
  </si>
  <si>
    <t>VIRGINIA NATIONAL BANKSHARES</t>
  </si>
  <si>
    <t>VABK</t>
  </si>
  <si>
    <t>MARRIOTT VACATIONS WORLDWIDE</t>
  </si>
  <si>
    <t>VAC</t>
  </si>
  <si>
    <t>VAL</t>
  </si>
  <si>
    <t>VALE SA</t>
  </si>
  <si>
    <t>VALE</t>
  </si>
  <si>
    <t>VISTEON CORP</t>
  </si>
  <si>
    <t>VC</t>
  </si>
  <si>
    <t>VERICEL CORP</t>
  </si>
  <si>
    <t>VCEL</t>
  </si>
  <si>
    <t>VERACYTE INC</t>
  </si>
  <si>
    <t>VCYT</t>
  </si>
  <si>
    <t>VEECO INSTRUMENTS INC</t>
  </si>
  <si>
    <t>VECO</t>
  </si>
  <si>
    <t>VEEVA SYSTEMS INC</t>
  </si>
  <si>
    <t>VEEV</t>
  </si>
  <si>
    <t>VERTEX INC</t>
  </si>
  <si>
    <t>VERX</t>
  </si>
  <si>
    <t>VERMILION ENERGY INC</t>
  </si>
  <si>
    <t>VET</t>
  </si>
  <si>
    <t>VF CORP</t>
  </si>
  <si>
    <t>VFC</t>
  </si>
  <si>
    <t>VALHI INC</t>
  </si>
  <si>
    <t>VHI</t>
  </si>
  <si>
    <t>VIAVI SOLUTIONS INC</t>
  </si>
  <si>
    <t>VIAV</t>
  </si>
  <si>
    <t>VICOR CORP</t>
  </si>
  <si>
    <t>VICR</t>
  </si>
  <si>
    <t>VIPSHOP HOLDINGS LTD</t>
  </si>
  <si>
    <t>VIPS</t>
  </si>
  <si>
    <t>VIR BIOTECHNOLOGY INC</t>
  </si>
  <si>
    <t>VIR</t>
  </si>
  <si>
    <t>VISTA ENERGY SAB DE CV</t>
  </si>
  <si>
    <t>VIST</t>
  </si>
  <si>
    <t>VITAL FARMS INC</t>
  </si>
  <si>
    <t>VITL</t>
  </si>
  <si>
    <t>TELEFONICA BRASIL SA</t>
  </si>
  <si>
    <t>VIV</t>
  </si>
  <si>
    <t>VILLAGE SUPER MARKET  -CL A</t>
  </si>
  <si>
    <t>VLGEA</t>
  </si>
  <si>
    <t>VALERO ENERGY CORP</t>
  </si>
  <si>
    <t>VLO</t>
  </si>
  <si>
    <t>CONTROLADORA VUELA COMPANIA</t>
  </si>
  <si>
    <t>VLRS</t>
  </si>
  <si>
    <t>VALLEY NATIONAL BANCORP</t>
  </si>
  <si>
    <t>VLY</t>
  </si>
  <si>
    <t>VULCAN MATERIALS CO</t>
  </si>
  <si>
    <t>VMC</t>
  </si>
  <si>
    <t>VIEMED HEALTHCARE</t>
  </si>
  <si>
    <t>VMD</t>
  </si>
  <si>
    <t>VALMONT INDUSTRIES INC</t>
  </si>
  <si>
    <t>VMI</t>
  </si>
  <si>
    <t>VANDA PHARMACEUTICALS INC</t>
  </si>
  <si>
    <t>VNDA</t>
  </si>
  <si>
    <t>VNOM</t>
  </si>
  <si>
    <t>VONTIER CORP</t>
  </si>
  <si>
    <t>VNT</t>
  </si>
  <si>
    <t>VODAFONE GROUP PUBLIC LTD</t>
  </si>
  <si>
    <t>VOD</t>
  </si>
  <si>
    <t>VISHAY PRECISION GROUP INC</t>
  </si>
  <si>
    <t>VPG</t>
  </si>
  <si>
    <t>VIRIDIAN THERAPEUTICS INC</t>
  </si>
  <si>
    <t>VRDN</t>
  </si>
  <si>
    <t>VAREX IMAGING CORP</t>
  </si>
  <si>
    <t>VREX</t>
  </si>
  <si>
    <t>VARONIS SYSTEMS INC</t>
  </si>
  <si>
    <t>VRNS</t>
  </si>
  <si>
    <t>VERRA MOBILITY CORP</t>
  </si>
  <si>
    <t>VRRM</t>
  </si>
  <si>
    <t>VERISK ANALYTICS INC</t>
  </si>
  <si>
    <t>VRSK</t>
  </si>
  <si>
    <t>VERISIGN INC</t>
  </si>
  <si>
    <t>VRSN</t>
  </si>
  <si>
    <t>VERTIV HOLDINGS CO</t>
  </si>
  <si>
    <t>VRT</t>
  </si>
  <si>
    <t>VERTEX PHARMACEUTICALS INC</t>
  </si>
  <si>
    <t>VRTX</t>
  </si>
  <si>
    <t>VIASAT INC</t>
  </si>
  <si>
    <t>VSAT</t>
  </si>
  <si>
    <t>VICTORIAS SECRET AND CO</t>
  </si>
  <si>
    <t>VSCO</t>
  </si>
  <si>
    <t>VSE CORP</t>
  </si>
  <si>
    <t>VSEC</t>
  </si>
  <si>
    <t>VISHAY INTERTECHNOLOGY INC</t>
  </si>
  <si>
    <t>VSH</t>
  </si>
  <si>
    <t>VASTA PLATFORM LTD</t>
  </si>
  <si>
    <t>VSTA</t>
  </si>
  <si>
    <t>VTEX</t>
  </si>
  <si>
    <t>BRISTOW GROUP INC</t>
  </si>
  <si>
    <t>VTOL</t>
  </si>
  <si>
    <t>VIATRIS INC</t>
  </si>
  <si>
    <t>VTRS</t>
  </si>
  <si>
    <t>VALVOLINE INC</t>
  </si>
  <si>
    <t>VVV</t>
  </si>
  <si>
    <t>V2X INC</t>
  </si>
  <si>
    <t>VVX</t>
  </si>
  <si>
    <t>VOYAGER THERAPEUTICS INC</t>
  </si>
  <si>
    <t>VYGR</t>
  </si>
  <si>
    <t>VERIZON COMMUNICATIONS INC</t>
  </si>
  <si>
    <t>VZ</t>
  </si>
  <si>
    <t>WAYFAIR INC</t>
  </si>
  <si>
    <t>W</t>
  </si>
  <si>
    <t>WABTEC CORP</t>
  </si>
  <si>
    <t>WAB</t>
  </si>
  <si>
    <t>WESTAMERICA BANCORPORATION</t>
  </si>
  <si>
    <t>WABC</t>
  </si>
  <si>
    <t>WAFD</t>
  </si>
  <si>
    <t>WESTERN ALLIANCE BANCORP</t>
  </si>
  <si>
    <t>WAL</t>
  </si>
  <si>
    <t>WASHINGTON TR BANCORP INC</t>
  </si>
  <si>
    <t>WASH</t>
  </si>
  <si>
    <t>WATERS CORP</t>
  </si>
  <si>
    <t>WAT</t>
  </si>
  <si>
    <t>WEIBO CORP</t>
  </si>
  <si>
    <t>WB</t>
  </si>
  <si>
    <t>WARNER BROS DISCOVERY INC</t>
  </si>
  <si>
    <t>WBD</t>
  </si>
  <si>
    <t>WEBSTER FINANCIAL CORP</t>
  </si>
  <si>
    <t>WBS</t>
  </si>
  <si>
    <t>WESCO INTL INC</t>
  </si>
  <si>
    <t>WCC</t>
  </si>
  <si>
    <t>WASTE CONNECTIONS INC</t>
  </si>
  <si>
    <t>WCN</t>
  </si>
  <si>
    <t>WORKDAY INC</t>
  </si>
  <si>
    <t>WDAY</t>
  </si>
  <si>
    <t>WESTERN DIGITAL CORP</t>
  </si>
  <si>
    <t>WDC</t>
  </si>
  <si>
    <t>WD-40 CO</t>
  </si>
  <si>
    <t>WDFC</t>
  </si>
  <si>
    <t>WOODSIDE ENERGY GROUP LTD</t>
  </si>
  <si>
    <t>WDS</t>
  </si>
  <si>
    <t>WEAVE COMMUNICATI INC</t>
  </si>
  <si>
    <t>WEAV</t>
  </si>
  <si>
    <t>WENDY'S CO</t>
  </si>
  <si>
    <t>WEN</t>
  </si>
  <si>
    <t>WERNER ENTERPRISES INC</t>
  </si>
  <si>
    <t>WERN</t>
  </si>
  <si>
    <t>WESTERN MIDSTRM PRTNRS LP</t>
  </si>
  <si>
    <t>WES</t>
  </si>
  <si>
    <t>WESTROCK COFFEE CO</t>
  </si>
  <si>
    <t>WEST</t>
  </si>
  <si>
    <t>WEX INC</t>
  </si>
  <si>
    <t>WEX</t>
  </si>
  <si>
    <t>WEYCO GROUP INC</t>
  </si>
  <si>
    <t>WEYS</t>
  </si>
  <si>
    <t>WOORI FINANCIAL GROUP INC</t>
  </si>
  <si>
    <t>WF</t>
  </si>
  <si>
    <t>WELLS FARGO &amp; CO</t>
  </si>
  <si>
    <t>WFC</t>
  </si>
  <si>
    <t>WEST FRSER TMBR CO LTD</t>
  </si>
  <si>
    <t>WFG</t>
  </si>
  <si>
    <t>WEATHERFORD INTL PLC</t>
  </si>
  <si>
    <t>WFRD</t>
  </si>
  <si>
    <t>WINNEBAGO INDUSTRIES</t>
  </si>
  <si>
    <t>WGO</t>
  </si>
  <si>
    <t>WYNDHAM HOTELS &amp; RESRTS</t>
  </si>
  <si>
    <t>WH</t>
  </si>
  <si>
    <t>CACTUS INC</t>
  </si>
  <si>
    <t>WHD</t>
  </si>
  <si>
    <t>WHIRLPOOL CORP</t>
  </si>
  <si>
    <t>WHR</t>
  </si>
  <si>
    <t>WINMARK CORP</t>
  </si>
  <si>
    <t>WINA</t>
  </si>
  <si>
    <t>WINGSTOP INC</t>
  </si>
  <si>
    <t>WING</t>
  </si>
  <si>
    <t>WIPRO LTD</t>
  </si>
  <si>
    <t>WIT</t>
  </si>
  <si>
    <t>WORKIVA INC</t>
  </si>
  <si>
    <t>WK</t>
  </si>
  <si>
    <t>WILLDAN GROUP INC</t>
  </si>
  <si>
    <t>WLDN</t>
  </si>
  <si>
    <t>WILLIS LEASE FINANCE CORP</t>
  </si>
  <si>
    <t>WLFC</t>
  </si>
  <si>
    <t>WESTLAKE CORP</t>
  </si>
  <si>
    <t>WLK</t>
  </si>
  <si>
    <t>WESTLAKE CHEMICAL PRTNRS LP</t>
  </si>
  <si>
    <t>WLKP</t>
  </si>
  <si>
    <t>WILEY (JOHN) &amp; SONS  -CL A</t>
  </si>
  <si>
    <t>WLY</t>
  </si>
  <si>
    <t>WASTE MANAGEMENT INC</t>
  </si>
  <si>
    <t>WM</t>
  </si>
  <si>
    <t>WILLIAMS COS INC</t>
  </si>
  <si>
    <t>WMB</t>
  </si>
  <si>
    <t>WARNER MUSIC GROUP CORP</t>
  </si>
  <si>
    <t>WMG</t>
  </si>
  <si>
    <t>WEIS MARKETS INC</t>
  </si>
  <si>
    <t>WMK</t>
  </si>
  <si>
    <t>ADVANCED DRAINAGE SYSTEMS</t>
  </si>
  <si>
    <t>WMS</t>
  </si>
  <si>
    <t>WALMART INC</t>
  </si>
  <si>
    <t>WMT</t>
  </si>
  <si>
    <t>WABASH NATIONAL CORP</t>
  </si>
  <si>
    <t>WNC</t>
  </si>
  <si>
    <t>WESTERN NEW ENG BANCORP INC</t>
  </si>
  <si>
    <t>WNEB</t>
  </si>
  <si>
    <t>WOOF</t>
  </si>
  <si>
    <t>WOR</t>
  </si>
  <si>
    <t>WIDEOPENWEST INC</t>
  </si>
  <si>
    <t>WOW</t>
  </si>
  <si>
    <t>WHEATON PRECIOUS METALS CORP</t>
  </si>
  <si>
    <t>WPM</t>
  </si>
  <si>
    <t>WPP PLC</t>
  </si>
  <si>
    <t>WPP</t>
  </si>
  <si>
    <t>BERKLEY (W R) CORP</t>
  </si>
  <si>
    <t>WRB</t>
  </si>
  <si>
    <t>WARBY PARKER INC</t>
  </si>
  <si>
    <t>WRBY</t>
  </si>
  <si>
    <t>WESBANCO INC</t>
  </si>
  <si>
    <t>WSBC</t>
  </si>
  <si>
    <t>WATERSTONE FINANCIAL INC</t>
  </si>
  <si>
    <t>WSBF</t>
  </si>
  <si>
    <t>WSC</t>
  </si>
  <si>
    <t>WSFS FINANCIAL CORP</t>
  </si>
  <si>
    <t>WSFS</t>
  </si>
  <si>
    <t>WILLIAMS-SONOMA INC</t>
  </si>
  <si>
    <t>WSM</t>
  </si>
  <si>
    <t>WATSCO INC</t>
  </si>
  <si>
    <t>WSO</t>
  </si>
  <si>
    <t>WEST PHARMACEUTICAL SVSC INC</t>
  </si>
  <si>
    <t>WST</t>
  </si>
  <si>
    <t>WEST BANCORPORATION INC</t>
  </si>
  <si>
    <t>WTBA</t>
  </si>
  <si>
    <t>WINTRUST FINANCIAL CORP</t>
  </si>
  <si>
    <t>WTFC</t>
  </si>
  <si>
    <t>WHITE MTNS INS GROUP LTD</t>
  </si>
  <si>
    <t>WTM</t>
  </si>
  <si>
    <t>WATTS WATER TECHNOLOGIES INC</t>
  </si>
  <si>
    <t>WTS</t>
  </si>
  <si>
    <t>WTTR</t>
  </si>
  <si>
    <t>WESTERN UNION CO</t>
  </si>
  <si>
    <t>WU</t>
  </si>
  <si>
    <t>WAVE LIFE SCIENCES LTD</t>
  </si>
  <si>
    <t>WVE</t>
  </si>
  <si>
    <t>WOODWARD INC</t>
  </si>
  <si>
    <t>WWD</t>
  </si>
  <si>
    <t>WOLVERINE WORLD WIDE</t>
  </si>
  <si>
    <t>WWW</t>
  </si>
  <si>
    <t>WYNN RESORTS LTD</t>
  </si>
  <si>
    <t>WYNN</t>
  </si>
  <si>
    <t>XENON PHARMACEUTICALS INC</t>
  </si>
  <si>
    <t>XENE</t>
  </si>
  <si>
    <t>XOMETRY INC</t>
  </si>
  <si>
    <t>XMTR</t>
  </si>
  <si>
    <t>XENCOR INC</t>
  </si>
  <si>
    <t>XNCR</t>
  </si>
  <si>
    <t>EXXON MOBIL CORP</t>
  </si>
  <si>
    <t>XOM</t>
  </si>
  <si>
    <t>XOMA</t>
  </si>
  <si>
    <t>XPEL INC</t>
  </si>
  <si>
    <t>XPEL</t>
  </si>
  <si>
    <t>XPER</t>
  </si>
  <si>
    <t>XPENG INC</t>
  </si>
  <si>
    <t>XPEV</t>
  </si>
  <si>
    <t>XPO</t>
  </si>
  <si>
    <t>XPONENTIAL FITNESS INC</t>
  </si>
  <si>
    <t>XPOF</t>
  </si>
  <si>
    <t>EXPRO GROUP HOLDINGS N V</t>
  </si>
  <si>
    <t>XPRO</t>
  </si>
  <si>
    <t>DENTSPLY SIRONA INC</t>
  </si>
  <si>
    <t>XRAY</t>
  </si>
  <si>
    <t>XEROX HOLDINGS CORP</t>
  </si>
  <si>
    <t>XRX</t>
  </si>
  <si>
    <t>XYLEM INC</t>
  </si>
  <si>
    <t>XYL</t>
  </si>
  <si>
    <t>YELP INC</t>
  </si>
  <si>
    <t>YELP</t>
  </si>
  <si>
    <t>YETI HOLDINGS INC</t>
  </si>
  <si>
    <t>YETI</t>
  </si>
  <si>
    <t>YEXT INC</t>
  </si>
  <si>
    <t>YEXT</t>
  </si>
  <si>
    <t>YMM</t>
  </si>
  <si>
    <t>CLEAR SECURE INC</t>
  </si>
  <si>
    <t>YOU</t>
  </si>
  <si>
    <t>YACIMIENTOS PETE FISCALES SA</t>
  </si>
  <si>
    <t>YPF</t>
  </si>
  <si>
    <t>YUM BRANDS INC</t>
  </si>
  <si>
    <t>YUM</t>
  </si>
  <si>
    <t>YUM CHINA HOLDINGS INC</t>
  </si>
  <si>
    <t>YUMC</t>
  </si>
  <si>
    <t>ZIMMER BIOMET HOLDINGS INC</t>
  </si>
  <si>
    <t>ZBH</t>
  </si>
  <si>
    <t>ZEBRA TECHNOLOGIES CP  -CL A</t>
  </si>
  <si>
    <t>ZBRA</t>
  </si>
  <si>
    <t>ZIFF DAVIS INC</t>
  </si>
  <si>
    <t>ZD</t>
  </si>
  <si>
    <t>ZETA GLOBAL HOLDINGS CORP</t>
  </si>
  <si>
    <t>ZETA</t>
  </si>
  <si>
    <t>OLYMPIC STEEL INC</t>
  </si>
  <si>
    <t>ZEUS</t>
  </si>
  <si>
    <t>ERMENEGILDO ZEGNA N V</t>
  </si>
  <si>
    <t>ZGN</t>
  </si>
  <si>
    <t>ZOOMINFO TECHNO INC</t>
  </si>
  <si>
    <t>ZIM</t>
  </si>
  <si>
    <t>ZIONS BANCORPORATION NA</t>
  </si>
  <si>
    <t>ZION</t>
  </si>
  <si>
    <t>ZIPRECRUITER INC</t>
  </si>
  <si>
    <t>ZIP</t>
  </si>
  <si>
    <t>ZAI LAB LTD</t>
  </si>
  <si>
    <t>ZLAB</t>
  </si>
  <si>
    <t>ZM</t>
  </si>
  <si>
    <t>ZSCALER INC</t>
  </si>
  <si>
    <t>ZS</t>
  </si>
  <si>
    <t>ZTO EXPRESS CAYMAN INC</t>
  </si>
  <si>
    <t>ZTO</t>
  </si>
  <si>
    <t>ZOETIS INC</t>
  </si>
  <si>
    <t>ZTS</t>
  </si>
  <si>
    <t>ZUMIEZ INC</t>
  </si>
  <si>
    <t>ZUMZ</t>
  </si>
  <si>
    <t>ZURN ELKAY WATER SOLUTI CORP</t>
  </si>
  <si>
    <t>ZWS</t>
  </si>
  <si>
    <t>ZYMEWORKS INC</t>
  </si>
  <si>
    <t>ZYME</t>
  </si>
  <si>
    <t>Earnings Quality Rank (version 2)</t>
  </si>
  <si>
    <t>Strategic Valuation Rank</t>
  </si>
  <si>
    <t>Aggregate Price Momentum Rank</t>
  </si>
  <si>
    <t>Strategic Growth Rank</t>
  </si>
  <si>
    <t>GQR</t>
  </si>
  <si>
    <t>GARP</t>
  </si>
  <si>
    <t>Growth Quality Rank</t>
  </si>
  <si>
    <t>Growth At Reasonable Price</t>
  </si>
  <si>
    <t>Relative strength during strong markets</t>
  </si>
  <si>
    <t>EQR</t>
  </si>
  <si>
    <t>COMPANY NAME</t>
  </si>
  <si>
    <t>TICKER</t>
  </si>
  <si>
    <t>BEAR</t>
  </si>
  <si>
    <t xml:space="preserve">EQR </t>
  </si>
  <si>
    <t xml:space="preserve">SVR </t>
  </si>
  <si>
    <t xml:space="preserve">AMR </t>
  </si>
  <si>
    <t>BULL</t>
  </si>
  <si>
    <t xml:space="preserve">GARP </t>
  </si>
  <si>
    <t>DATE</t>
  </si>
  <si>
    <t>Data as of:</t>
  </si>
  <si>
    <t>MARKET CAP ($M)</t>
  </si>
  <si>
    <t xml:space="preserve">Weightings: </t>
  </si>
  <si>
    <t>Relative strength during weak markets</t>
  </si>
  <si>
    <t>.</t>
  </si>
  <si>
    <t>SVR utilizes trailing and forward factors related to income statement, balance sheet, and statement of cash flows. It employs a relative-scoring engine to compare each company against its peers in similar industries, and then rolls up those industry-level rankings into a universe-wide aggregate rank.</t>
  </si>
  <si>
    <t xml:space="preserve">AMR applies price trend factors to a wide array of time periods to develop a holistic assessment of price momentum. Employs relative-scoring engine to compare each company against its peers in similar industries, and then rolls up those rankings into a universe-wide aggregate rank. </t>
  </si>
  <si>
    <t>GQR employs relative-scoring engine to compare the consistency and reliability of a company’s earnings growth, history of earnings surprises, and the likelihood of meeting consensus earnings estimates versus industry peers. As an added factor to the GARP model, it allows for some higher-P/E secular growth companies to be competitive in the rankings with lower-P/E cyclical growth companies that the GARP model tends to favor, thus improving all-weather performance and reducing relative volatility versus market benchmarks.</t>
  </si>
  <si>
    <t>WEIGHTED</t>
  </si>
  <si>
    <t>DIV</t>
  </si>
  <si>
    <t xml:space="preserve">Weightings:   </t>
  </si>
  <si>
    <t>Dividend Rank</t>
  </si>
  <si>
    <t>Full Stock Universe</t>
  </si>
  <si>
    <t>AAT</t>
  </si>
  <si>
    <t>AMERICAN ASSETS TRUST INC</t>
  </si>
  <si>
    <t>AB</t>
  </si>
  <si>
    <t>ALLIANCEBERNSTEIN HOLDING LP</t>
  </si>
  <si>
    <t>ABR</t>
  </si>
  <si>
    <t>ARBOR REALTY TRUST INC</t>
  </si>
  <si>
    <t>ACHR</t>
  </si>
  <si>
    <t>ARCHER AVIATION INC</t>
  </si>
  <si>
    <t>ACLX</t>
  </si>
  <si>
    <t>ARCELLX INC</t>
  </si>
  <si>
    <t>ACRE</t>
  </si>
  <si>
    <t>ARES COMMERCIAL REAL ESTATE</t>
  </si>
  <si>
    <t>ACT</t>
  </si>
  <si>
    <t>ENACT HOLDINGS INC</t>
  </si>
  <si>
    <t>ACTG</t>
  </si>
  <si>
    <t>ACACIA RESEARCH CORP</t>
  </si>
  <si>
    <t>ADC</t>
  </si>
  <si>
    <t>AGREE REALTY CORP</t>
  </si>
  <si>
    <t>AEE</t>
  </si>
  <si>
    <t>AMEREN CORP</t>
  </si>
  <si>
    <t>AEG</t>
  </si>
  <si>
    <t>AEP</t>
  </si>
  <si>
    <t>AMERICAN ELECTRIC POWER CO</t>
  </si>
  <si>
    <t>AES</t>
  </si>
  <si>
    <t>AES CORP (THE)</t>
  </si>
  <si>
    <t>AGM</t>
  </si>
  <si>
    <t>FEDERAL AGRICULTURE MTG CP</t>
  </si>
  <si>
    <t>AGNC</t>
  </si>
  <si>
    <t>AGNC INVESTMENT CORP</t>
  </si>
  <si>
    <t>AHH</t>
  </si>
  <si>
    <t>ARMADA HOFFLER PROPERTIES</t>
  </si>
  <si>
    <t>AIV</t>
  </si>
  <si>
    <t>APARTMENT INVST &amp; MGMT CO</t>
  </si>
  <si>
    <t>AJG</t>
  </si>
  <si>
    <t>ARTHUR J GALLAGHER &amp; CO</t>
  </si>
  <si>
    <t>AKR</t>
  </si>
  <si>
    <t>ACADIA REALTY TRUST</t>
  </si>
  <si>
    <t>AKRO</t>
  </si>
  <si>
    <t>AKERO THERAPEUTICS INC</t>
  </si>
  <si>
    <t>ALDX</t>
  </si>
  <si>
    <t>ALDEYRA THERAPEUTICS INC</t>
  </si>
  <si>
    <t>ALE</t>
  </si>
  <si>
    <t>ALLETE INC</t>
  </si>
  <si>
    <t>ALEX</t>
  </si>
  <si>
    <t>ALEXANDER &amp; BALDWIN INC</t>
  </si>
  <si>
    <t>ALTI</t>
  </si>
  <si>
    <t>ALX</t>
  </si>
  <si>
    <t>ALEXANDER'S INC</t>
  </si>
  <si>
    <t>AMG</t>
  </si>
  <si>
    <t>AFFILIATED MANAGERS GRP INC</t>
  </si>
  <si>
    <t>AMH</t>
  </si>
  <si>
    <t>AMERICAN HOMES 4 RENT</t>
  </si>
  <si>
    <t>AMP</t>
  </si>
  <si>
    <t>AMERIPRISE FINANCIAL INC</t>
  </si>
  <si>
    <t>AMT</t>
  </si>
  <si>
    <t>AMERICAN TOWER CORP</t>
  </si>
  <si>
    <t>ANNX</t>
  </si>
  <si>
    <t>ANNEXON INC</t>
  </si>
  <si>
    <t>AOMR</t>
  </si>
  <si>
    <t>AON</t>
  </si>
  <si>
    <t>AON PLC</t>
  </si>
  <si>
    <t>APAM</t>
  </si>
  <si>
    <t>ARTISAN PARTNERS ASSET MGMT</t>
  </si>
  <si>
    <t>APLE</t>
  </si>
  <si>
    <t>APPLE HOSPITALITY REIT INC</t>
  </si>
  <si>
    <t>APO</t>
  </si>
  <si>
    <t>APOLLO GLOBAL MGMT INC</t>
  </si>
  <si>
    <t>AQN</t>
  </si>
  <si>
    <t>ALGONQUIN POWER &amp; UTIL CORP</t>
  </si>
  <si>
    <t>ARCC</t>
  </si>
  <si>
    <t>ARES CAPITAL CORP</t>
  </si>
  <si>
    <t>ARE</t>
  </si>
  <si>
    <t>ALEXANDRIA R E EQUITIES INC</t>
  </si>
  <si>
    <t>ARES</t>
  </si>
  <si>
    <t>ARES MANAGEMENT CORP</t>
  </si>
  <si>
    <t>ARI</t>
  </si>
  <si>
    <t>APOLLO COMMERCIAL RE FIN INC</t>
  </si>
  <si>
    <t>ARL</t>
  </si>
  <si>
    <t>AMERICAN REALTY INVESTORS</t>
  </si>
  <si>
    <t>ARR</t>
  </si>
  <si>
    <t>ARMOUR RESIDENTIAL REIT INC</t>
  </si>
  <si>
    <t>ARTNA</t>
  </si>
  <si>
    <t>ARTESIAN RESOURCES  -CL A</t>
  </si>
  <si>
    <t>ATAT</t>
  </si>
  <si>
    <t>ATOUR LIFESTYLE HLD LTD -ADS</t>
  </si>
  <si>
    <t>ATLC</t>
  </si>
  <si>
    <t>ATLANTICUS HOLDINGS CORP</t>
  </si>
  <si>
    <t>ATO</t>
  </si>
  <si>
    <t>ATMOS ENERGY CORP</t>
  </si>
  <si>
    <t>ATXS</t>
  </si>
  <si>
    <t>ASTRIA THERAPEUTICS INC</t>
  </si>
  <si>
    <t>AUDC</t>
  </si>
  <si>
    <t>AUDIOCODES LTD</t>
  </si>
  <si>
    <t>AURA</t>
  </si>
  <si>
    <t>AURA BIOSCIENCES INC</t>
  </si>
  <si>
    <t>AVA</t>
  </si>
  <si>
    <t>AVISTA CORP</t>
  </si>
  <si>
    <t>AVB</t>
  </si>
  <si>
    <t>AVALONBAY COMMUNITIES INC</t>
  </si>
  <si>
    <t>AVIR</t>
  </si>
  <si>
    <t>ATEA PHARMACEUTICALS INC</t>
  </si>
  <si>
    <t>AVXL</t>
  </si>
  <si>
    <t>ANAVEX LIFE SCIENCES CORP</t>
  </si>
  <si>
    <t>AWK</t>
  </si>
  <si>
    <t>AMERICAN WATER WORKS CO INC</t>
  </si>
  <si>
    <t>AWR</t>
  </si>
  <si>
    <t>AMERICAN STATES WATER CO</t>
  </si>
  <si>
    <t>AXP</t>
  </si>
  <si>
    <t>AMERICAN EXPRESS CO</t>
  </si>
  <si>
    <t>BAM</t>
  </si>
  <si>
    <t>BROOKFIELD ASSET MANAG LTD</t>
  </si>
  <si>
    <t>BATRK</t>
  </si>
  <si>
    <t>BBDC</t>
  </si>
  <si>
    <t>BARINGS BDC INC</t>
  </si>
  <si>
    <t>BCSF</t>
  </si>
  <si>
    <t>BAIN CAP SPECIALTY FIN INC</t>
  </si>
  <si>
    <t>BDN</t>
  </si>
  <si>
    <t>BRANDYWINE REALTY TRUST</t>
  </si>
  <si>
    <t>BEKE</t>
  </si>
  <si>
    <t>KE HOLDINGS INC</t>
  </si>
  <si>
    <t>BEN</t>
  </si>
  <si>
    <t>FRANKLIN RESOURCES INC</t>
  </si>
  <si>
    <t>BEP</t>
  </si>
  <si>
    <t>BROOKFIELD RENEWABLE PRTS LP</t>
  </si>
  <si>
    <t>BEPC</t>
  </si>
  <si>
    <t>BROOKFIELD RENEWABLE CORP</t>
  </si>
  <si>
    <t>BFH</t>
  </si>
  <si>
    <t>BREAD FINANCIAL HOLDINGS INC</t>
  </si>
  <si>
    <t>BFS</t>
  </si>
  <si>
    <t>SAUL CENTERS INC</t>
  </si>
  <si>
    <t>BHR</t>
  </si>
  <si>
    <t>BRAEMAR HOTELS &amp; RESORTS INC</t>
  </si>
  <si>
    <t>BHVN</t>
  </si>
  <si>
    <t>BIOHAVEN LTD</t>
  </si>
  <si>
    <t>BIP</t>
  </si>
  <si>
    <t>BROOKFIELD INFRS PTRS LP</t>
  </si>
  <si>
    <t>BIPC</t>
  </si>
  <si>
    <t>BROOKFIELD INFRASTRCTR</t>
  </si>
  <si>
    <t>BKH</t>
  </si>
  <si>
    <t>BLACK HILLS CORP</t>
  </si>
  <si>
    <t>BLK</t>
  </si>
  <si>
    <t>BLACKROCK INC</t>
  </si>
  <si>
    <t>BLTE</t>
  </si>
  <si>
    <t>BELITE BIO INC -ADR</t>
  </si>
  <si>
    <t>BN</t>
  </si>
  <si>
    <t>BROOKFIELD CORP</t>
  </si>
  <si>
    <t>BNL</t>
  </si>
  <si>
    <t>BROADSTONE NET LEASE INC</t>
  </si>
  <si>
    <t>PRINCETON BANCORP INC</t>
  </si>
  <si>
    <t>BRK.B</t>
  </si>
  <si>
    <t>BERKSHIRE HATHAWAY</t>
  </si>
  <si>
    <t>BRO</t>
  </si>
  <si>
    <t>BROWN &amp; BROWN INC</t>
  </si>
  <si>
    <t>BRSP</t>
  </si>
  <si>
    <t>BRIGHTSPIRE CAPITAL INC</t>
  </si>
  <si>
    <t>BRT</t>
  </si>
  <si>
    <t>BRT APARTMENTS CORP</t>
  </si>
  <si>
    <t>BRX</t>
  </si>
  <si>
    <t>BRIXMOR PROPERTY GROUP INC</t>
  </si>
  <si>
    <t>BUR</t>
  </si>
  <si>
    <t>BX</t>
  </si>
  <si>
    <t>BLACKSTONE INC</t>
  </si>
  <si>
    <t>BXMT</t>
  </si>
  <si>
    <t>BLACKSTONE MORTGAGE TR INC</t>
  </si>
  <si>
    <t>BXP</t>
  </si>
  <si>
    <t>BXSL</t>
  </si>
  <si>
    <t>BLACKSTONE SECURED LENDING F</t>
  </si>
  <si>
    <t>KANZHUN LIMITED</t>
  </si>
  <si>
    <t>CACC</t>
  </si>
  <si>
    <t>CREDIT ACCEPTANCE CORP</t>
  </si>
  <si>
    <t>CBL</t>
  </si>
  <si>
    <t>CBL &amp; ASSOCIATES PPTYS INC</t>
  </si>
  <si>
    <t>CBRE</t>
  </si>
  <si>
    <t>CBRE GROUP INC</t>
  </si>
  <si>
    <t>CCAP</t>
  </si>
  <si>
    <t>CRESCENT CAPITAL BDC INC</t>
  </si>
  <si>
    <t>CCI</t>
  </si>
  <si>
    <t>CROWN CASTLE INC</t>
  </si>
  <si>
    <t>CDZI</t>
  </si>
  <si>
    <t>CADIZ INC</t>
  </si>
  <si>
    <t>CEG</t>
  </si>
  <si>
    <t>CONSTELLATION ENE CORP</t>
  </si>
  <si>
    <t>CELC</t>
  </si>
  <si>
    <t>CELCUITY INC</t>
  </si>
  <si>
    <t>CEPU</t>
  </si>
  <si>
    <t>CENTRAL PUERTO SA</t>
  </si>
  <si>
    <t>CG</t>
  </si>
  <si>
    <t>CARLYLE GROUP INC</t>
  </si>
  <si>
    <t>CGBD</t>
  </si>
  <si>
    <t>CARLYLE SECURED LENDING INC</t>
  </si>
  <si>
    <t>CGEM</t>
  </si>
  <si>
    <t>CGNT</t>
  </si>
  <si>
    <t>COGNYTE SOFTWARE LTD</t>
  </si>
  <si>
    <t>CHCT</t>
  </si>
  <si>
    <t>COMMUNITY HEALTHCARE TRUST</t>
  </si>
  <si>
    <t>CHKP</t>
  </si>
  <si>
    <t>CHECK POINT SOFTWARE TECHN</t>
  </si>
  <si>
    <t>CIGI</t>
  </si>
  <si>
    <t>COLLIERS INTL GROUP INC</t>
  </si>
  <si>
    <t>CIM</t>
  </si>
  <si>
    <t>CHIMERA INVESTMENT CORP</t>
  </si>
  <si>
    <t>CIO</t>
  </si>
  <si>
    <t>CITY OFFICE REIT INC</t>
  </si>
  <si>
    <t>CION</t>
  </si>
  <si>
    <t>CION INVESTMENT CORP</t>
  </si>
  <si>
    <t>CLDT</t>
  </si>
  <si>
    <t>CHATHAM LODGING TRUST</t>
  </si>
  <si>
    <t>CME</t>
  </si>
  <si>
    <t>CME GROUP INC</t>
  </si>
  <si>
    <t>CMPS</t>
  </si>
  <si>
    <t>CMS</t>
  </si>
  <si>
    <t>CMS ENERGY CORP</t>
  </si>
  <si>
    <t>CMTG</t>
  </si>
  <si>
    <t>CLAROS MORTGAGE TRUST INC</t>
  </si>
  <si>
    <t>CNNE</t>
  </si>
  <si>
    <t>CANNAE HOLDINGS INC</t>
  </si>
  <si>
    <t>CNP</t>
  </si>
  <si>
    <t>CENTERPOINT ENERGY INC</t>
  </si>
  <si>
    <t>CNS</t>
  </si>
  <si>
    <t>COHEN &amp; STEERS INC</t>
  </si>
  <si>
    <t>CNTA</t>
  </si>
  <si>
    <t>CODI</t>
  </si>
  <si>
    <t>COMPASS DIVERSIFIED HOLDINGS</t>
  </si>
  <si>
    <t>COGT</t>
  </si>
  <si>
    <t>COGENT BIOSCIENCES INC</t>
  </si>
  <si>
    <t>COIN</t>
  </si>
  <si>
    <t>COINBASE GLOBAL INC</t>
  </si>
  <si>
    <t>COLD</t>
  </si>
  <si>
    <t>AMERICOLD REALTY TRUST</t>
  </si>
  <si>
    <t>COMP</t>
  </si>
  <si>
    <t>COMPASS INC</t>
  </si>
  <si>
    <t>CPA</t>
  </si>
  <si>
    <t>COPA HOLDINGS SA</t>
  </si>
  <si>
    <t>CPK</t>
  </si>
  <si>
    <t>CHESAPEAKE UTILITIES CORP</t>
  </si>
  <si>
    <t>CPSS</t>
  </si>
  <si>
    <t>CONSUMER PORTFOLIO SVCS INC</t>
  </si>
  <si>
    <t>CPT</t>
  </si>
  <si>
    <t>CAMDEN PROPERTY TRUST</t>
  </si>
  <si>
    <t>CRBG</t>
  </si>
  <si>
    <t>COREBRIDGE FINANCIAL INC</t>
  </si>
  <si>
    <t>CRD.A</t>
  </si>
  <si>
    <t>CRAWFORD &amp; CO</t>
  </si>
  <si>
    <t>CSIQ</t>
  </si>
  <si>
    <t>CANADIAN SOLAR INC</t>
  </si>
  <si>
    <t>CSR</t>
  </si>
  <si>
    <t>CENTRESPACE</t>
  </si>
  <si>
    <t>CSWC</t>
  </si>
  <si>
    <t>CAPITAL SOUTHWEST CORP</t>
  </si>
  <si>
    <t>CTGO</t>
  </si>
  <si>
    <t>CONTANGO ORE INC</t>
  </si>
  <si>
    <t>CTO</t>
  </si>
  <si>
    <t>CTO REALTY GROWTH INC</t>
  </si>
  <si>
    <t>CTRE</t>
  </si>
  <si>
    <t>CARETRUST REIT INC</t>
  </si>
  <si>
    <t>CUBE</t>
  </si>
  <si>
    <t>CUBESMART</t>
  </si>
  <si>
    <t>CUZ</t>
  </si>
  <si>
    <t>COUSINS PROPERTIES INC</t>
  </si>
  <si>
    <t>CWCO</t>
  </si>
  <si>
    <t>CONSOLIDATED WATER CO INC</t>
  </si>
  <si>
    <t>CWEN</t>
  </si>
  <si>
    <t>CLEARWAY ENERGY INC</t>
  </si>
  <si>
    <t>CWK</t>
  </si>
  <si>
    <t>CUSHMAN &amp; WAKEFIELD</t>
  </si>
  <si>
    <t>CWT</t>
  </si>
  <si>
    <t>CALIFORNIA WATER SERVICE GP</t>
  </si>
  <si>
    <t>CYBR</t>
  </si>
  <si>
    <t>CYBERARK SOFTWARE LTD</t>
  </si>
  <si>
    <t>CYD</t>
  </si>
  <si>
    <t>CHINA YUCHAI INTERNATIONAL</t>
  </si>
  <si>
    <t>D</t>
  </si>
  <si>
    <t>DOMINION ENERGY INC</t>
  </si>
  <si>
    <t>DAWN</t>
  </si>
  <si>
    <t>DAY ONE BIOPHARMACEUTCLS INC</t>
  </si>
  <si>
    <t>DBRG</t>
  </si>
  <si>
    <t>DIGITALBRIDGE GROUP INC</t>
  </si>
  <si>
    <t>DC</t>
  </si>
  <si>
    <t>DAKOTA GOLD CORP</t>
  </si>
  <si>
    <t>DEA</t>
  </si>
  <si>
    <t>EASTERLY GOVERNMENT PPTYS</t>
  </si>
  <si>
    <t>DEI</t>
  </si>
  <si>
    <t>DOUGLAS EMMETT INC</t>
  </si>
  <si>
    <t>DFIN</t>
  </si>
  <si>
    <t>DONNELLEY FINANCIAL SOLTNS</t>
  </si>
  <si>
    <t>DHIL</t>
  </si>
  <si>
    <t>DIAMOND HILL INVESTMENT GRP</t>
  </si>
  <si>
    <t>DLR</t>
  </si>
  <si>
    <t>DIGITAL REALTY TRUST INC</t>
  </si>
  <si>
    <t>DOC</t>
  </si>
  <si>
    <t>DRH</t>
  </si>
  <si>
    <t>DIAMONDROCK HOSPITALITY CO</t>
  </si>
  <si>
    <t>DRS</t>
  </si>
  <si>
    <t>LEONARDO DRS INC</t>
  </si>
  <si>
    <t>DRTS</t>
  </si>
  <si>
    <t>ALPHA TAU MEDICAL LTD</t>
  </si>
  <si>
    <t>DSGN</t>
  </si>
  <si>
    <t>DESIGN THERAPEUTIS INC</t>
  </si>
  <si>
    <t>DTE</t>
  </si>
  <si>
    <t>DTE ENERGY CO</t>
  </si>
  <si>
    <t>DUK</t>
  </si>
  <si>
    <t>DUKE ENERGY CORP</t>
  </si>
  <si>
    <t>DX</t>
  </si>
  <si>
    <t>DYNEX CAPITAL INC</t>
  </si>
  <si>
    <t>DYN</t>
  </si>
  <si>
    <t>DYNE THERAPEUTICS INC</t>
  </si>
  <si>
    <t>ECPG</t>
  </si>
  <si>
    <t>ENCORE CAPITAL GROUP INC</t>
  </si>
  <si>
    <t>ED</t>
  </si>
  <si>
    <t>CONSOLIDATED EDISON INC</t>
  </si>
  <si>
    <t>EDN</t>
  </si>
  <si>
    <t>EMPRESA DISTRIBUIDORA Y COM</t>
  </si>
  <si>
    <t>EFC</t>
  </si>
  <si>
    <t>ELLINGTON FINANCIAL INC</t>
  </si>
  <si>
    <t>EGP</t>
  </si>
  <si>
    <t>EASTGROUP PROPERTIES</t>
  </si>
  <si>
    <t>EH</t>
  </si>
  <si>
    <t>EHTH</t>
  </si>
  <si>
    <t>EHEALTH INC</t>
  </si>
  <si>
    <t>EIX</t>
  </si>
  <si>
    <t>EDISON INTERNATIONAL</t>
  </si>
  <si>
    <t>ELLO</t>
  </si>
  <si>
    <t>ELLOMAY CAPITAL LTD</t>
  </si>
  <si>
    <t>ELME</t>
  </si>
  <si>
    <t>ELME COMMUNITIES</t>
  </si>
  <si>
    <t>ELS</t>
  </si>
  <si>
    <t>EQUITY LIFESTYLE PPTYS INC</t>
  </si>
  <si>
    <t>ENIC</t>
  </si>
  <si>
    <t>ENEL CHILE SA</t>
  </si>
  <si>
    <t>ENVA</t>
  </si>
  <si>
    <t>ENOVA INTERNATIONAL INC</t>
  </si>
  <si>
    <t>EPR</t>
  </si>
  <si>
    <t>EPR PROPERTIES</t>
  </si>
  <si>
    <t>EPRT</t>
  </si>
  <si>
    <t>ESSENTIAL PPT RLTY TST</t>
  </si>
  <si>
    <t>EQH</t>
  </si>
  <si>
    <t>EQUITABLE HOLDINGS INC</t>
  </si>
  <si>
    <t>EQIX</t>
  </si>
  <si>
    <t>EQUINIX INC</t>
  </si>
  <si>
    <t>EQUITY RESIDENTIAL</t>
  </si>
  <si>
    <t>ERIE</t>
  </si>
  <si>
    <t>ERIE INDEMNITY CO</t>
  </si>
  <si>
    <t>ES</t>
  </si>
  <si>
    <t>EVERSOURCE ENERGY</t>
  </si>
  <si>
    <t>ESLT</t>
  </si>
  <si>
    <t>ELBIT SYSTEMS LTD</t>
  </si>
  <si>
    <t>ESNT</t>
  </si>
  <si>
    <t>ESSENT GROUP LTD</t>
  </si>
  <si>
    <t>ESRT</t>
  </si>
  <si>
    <t>EMPIRE STATE REALTY TR INC</t>
  </si>
  <si>
    <t>ESS</t>
  </si>
  <si>
    <t>ESSEX PROPERTY TRUST</t>
  </si>
  <si>
    <t>ETR</t>
  </si>
  <si>
    <t>ENTERGY CORP</t>
  </si>
  <si>
    <t>EVEX</t>
  </si>
  <si>
    <t>EVE HOLDING INC</t>
  </si>
  <si>
    <t>EVR</t>
  </si>
  <si>
    <t>EVERCORE INC</t>
  </si>
  <si>
    <t>EVRG</t>
  </si>
  <si>
    <t>EVERGY INC</t>
  </si>
  <si>
    <t>EWTX</t>
  </si>
  <si>
    <t>EDGEWISE THERA INC</t>
  </si>
  <si>
    <t>EXC</t>
  </si>
  <si>
    <t>EXELON CORP</t>
  </si>
  <si>
    <t>EXPI</t>
  </si>
  <si>
    <t>EXP WORLD HOLDINGS INC</t>
  </si>
  <si>
    <t>EXR</t>
  </si>
  <si>
    <t>EXTRA SPACE STORAGE INC</t>
  </si>
  <si>
    <t>EZPW</t>
  </si>
  <si>
    <t>EZCORP INC  -CL A</t>
  </si>
  <si>
    <t>FBIN</t>
  </si>
  <si>
    <t>FORTUNE BRANDS INNOVATNS INC</t>
  </si>
  <si>
    <t>FBRT</t>
  </si>
  <si>
    <t>FRANKLIN BSP REALTY TRUST IN</t>
  </si>
  <si>
    <t>FCFS</t>
  </si>
  <si>
    <t>FIRSTCASH HOLDINGS INC</t>
  </si>
  <si>
    <t>FCPT</t>
  </si>
  <si>
    <t>FOUR CORNERS PROPERTY TR INC</t>
  </si>
  <si>
    <t>FDS</t>
  </si>
  <si>
    <t>FACTSET RESEARCH SYSTEMS INC</t>
  </si>
  <si>
    <t>FDUS</t>
  </si>
  <si>
    <t>FIDUS INVESTMENT CORP</t>
  </si>
  <si>
    <t>FE</t>
  </si>
  <si>
    <t>FIRSTENERGY CORP</t>
  </si>
  <si>
    <t>FENC</t>
  </si>
  <si>
    <t>FENNEC PHARMACEUTICALS INC</t>
  </si>
  <si>
    <t>FG</t>
  </si>
  <si>
    <t>F&amp;G ANNUITIES &amp; LIFE INC</t>
  </si>
  <si>
    <t>FHI</t>
  </si>
  <si>
    <t>FEDERATED HERMES INC</t>
  </si>
  <si>
    <t>FINV</t>
  </si>
  <si>
    <t>FOR</t>
  </si>
  <si>
    <t>FORESTAR GROUP INC</t>
  </si>
  <si>
    <t>FORTY</t>
  </si>
  <si>
    <t>FORMULA SYSTEMS (1985) LTD</t>
  </si>
  <si>
    <t>FPH</t>
  </si>
  <si>
    <t>FIVE POINT HOLDINGS LLC</t>
  </si>
  <si>
    <t>FPI</t>
  </si>
  <si>
    <t>FARMLAND PARTNERS INC</t>
  </si>
  <si>
    <t>FR</t>
  </si>
  <si>
    <t>FIRST INDL REALTY TRUST INC</t>
  </si>
  <si>
    <t>FRHC</t>
  </si>
  <si>
    <t>FREEDOM HOLDING CORP</t>
  </si>
  <si>
    <t>FRONTLINE PLC</t>
  </si>
  <si>
    <t>FRPH</t>
  </si>
  <si>
    <t>FRP HOLDINGS INC</t>
  </si>
  <si>
    <t>FRT</t>
  </si>
  <si>
    <t>FEDERAL REALTY INVESTMENT TR</t>
  </si>
  <si>
    <t>FSK</t>
  </si>
  <si>
    <t>FS KKR CAPITAL CORP</t>
  </si>
  <si>
    <t>FSV</t>
  </si>
  <si>
    <t>FIRSTSERVICE CORP</t>
  </si>
  <si>
    <t>FTS</t>
  </si>
  <si>
    <t>FORTIS INC</t>
  </si>
  <si>
    <t>FUTU</t>
  </si>
  <si>
    <t>FUTU HOLDINGS LIMITED</t>
  </si>
  <si>
    <t>FVRR</t>
  </si>
  <si>
    <t>FIVERR INTERNATIONAL LTD</t>
  </si>
  <si>
    <t>GAIN</t>
  </si>
  <si>
    <t>GLADSTONE INVESTMENT CORP/DE</t>
  </si>
  <si>
    <t>GBDC</t>
  </si>
  <si>
    <t>GOLUB CAPITAL BDC INC</t>
  </si>
  <si>
    <t>GCMG</t>
  </si>
  <si>
    <t>GCM GROSVENOR INC</t>
  </si>
  <si>
    <t>GEHC</t>
  </si>
  <si>
    <t>GE HEALTHCARE TECHNOLOGI INC</t>
  </si>
  <si>
    <t>GHI</t>
  </si>
  <si>
    <t>GREYSTONE HSG IMPT INVTS LP</t>
  </si>
  <si>
    <t>GHRS</t>
  </si>
  <si>
    <t>GH RESEARCH PLC</t>
  </si>
  <si>
    <t>GLAD</t>
  </si>
  <si>
    <t>GLADSTONE CAPITAL CORP</t>
  </si>
  <si>
    <t>GLBE</t>
  </si>
  <si>
    <t>GLOBAL-E ONLINE LTD</t>
  </si>
  <si>
    <t>GLPI</t>
  </si>
  <si>
    <t>GAMING &amp; LEISURE PPTYS</t>
  </si>
  <si>
    <t>GLRE</t>
  </si>
  <si>
    <t>GREENLIGHT CAPITAL RE LTD</t>
  </si>
  <si>
    <t>GLUE</t>
  </si>
  <si>
    <t>MONTE ROSA THERAPEUTICS INC</t>
  </si>
  <si>
    <t>GMRE</t>
  </si>
  <si>
    <t>GLOBAL MEDICAL REIT</t>
  </si>
  <si>
    <t>GNE</t>
  </si>
  <si>
    <t>GENIE ENERGY LTD</t>
  </si>
  <si>
    <t>GNL</t>
  </si>
  <si>
    <t>GLOBAL NET LEASE INC</t>
  </si>
  <si>
    <t>GOOD</t>
  </si>
  <si>
    <t>GLADSTONE COMMERCIAL CORP</t>
  </si>
  <si>
    <t>GOTU</t>
  </si>
  <si>
    <t>GRND</t>
  </si>
  <si>
    <t>GRVY</t>
  </si>
  <si>
    <t>GRAVITY CO LTD -ADR</t>
  </si>
  <si>
    <t>GS</t>
  </si>
  <si>
    <t>GOLDMAN SACHS GROUP INC</t>
  </si>
  <si>
    <t>GSBD</t>
  </si>
  <si>
    <t>GOLDMAN SACHS BDC INC</t>
  </si>
  <si>
    <t>GSHD</t>
  </si>
  <si>
    <t>GOOSEHEAD INSURANCE</t>
  </si>
  <si>
    <t>GSM</t>
  </si>
  <si>
    <t>FERROGLOBE PLC</t>
  </si>
  <si>
    <t>GTY</t>
  </si>
  <si>
    <t>GETTY REALTY CORP</t>
  </si>
  <si>
    <t>GWRS</t>
  </si>
  <si>
    <t>GLOBAL WATER RESOURCES INC</t>
  </si>
  <si>
    <t>HASI</t>
  </si>
  <si>
    <t>HE</t>
  </si>
  <si>
    <t>HAWAIIAN ELECTRIC INDS</t>
  </si>
  <si>
    <t>HFFG</t>
  </si>
  <si>
    <t>HF FOODS GROUP INC</t>
  </si>
  <si>
    <t>HGTY</t>
  </si>
  <si>
    <t>HAGERTY INC</t>
  </si>
  <si>
    <t>HIMX</t>
  </si>
  <si>
    <t>HIMAX TECHNOLOGIES INC</t>
  </si>
  <si>
    <t>HIW</t>
  </si>
  <si>
    <t>HIGHWOODS PROPERTIES INC</t>
  </si>
  <si>
    <t>HLI</t>
  </si>
  <si>
    <t>HOULIHAN LOKEY INC</t>
  </si>
  <si>
    <t>HLNE</t>
  </si>
  <si>
    <t>HAMILTON LANE INC</t>
  </si>
  <si>
    <t>HOOD</t>
  </si>
  <si>
    <t>ROBINHOOD MARKETS INC</t>
  </si>
  <si>
    <t>HOUS</t>
  </si>
  <si>
    <t>ANYWHERE REAL ESTATE INC</t>
  </si>
  <si>
    <t>HPP</t>
  </si>
  <si>
    <t>HUDSON PACIFIC PPTYS INC</t>
  </si>
  <si>
    <t>HR</t>
  </si>
  <si>
    <t>HEALTHCARE REALTY TRUST INC</t>
  </si>
  <si>
    <t>HRZN</t>
  </si>
  <si>
    <t>HORIZON TECHNOLOGY FINANCE</t>
  </si>
  <si>
    <t>HST</t>
  </si>
  <si>
    <t>HOST HOTELS &amp; RESORTS INC</t>
  </si>
  <si>
    <t>HTGC</t>
  </si>
  <si>
    <t>HERCULES CAPITAL INC</t>
  </si>
  <si>
    <t>IBKR</t>
  </si>
  <si>
    <t>INTERACTIVE BROKERS GROUP</t>
  </si>
  <si>
    <t>ICE</t>
  </si>
  <si>
    <t>INTERCONTINENTAL EXCHANGE</t>
  </si>
  <si>
    <t>IDA</t>
  </si>
  <si>
    <t>IDACORP INC</t>
  </si>
  <si>
    <t>IIPR</t>
  </si>
  <si>
    <t>INNOVATIVE INDUSTRIAL PPTYS</t>
  </si>
  <si>
    <t>ILPT</t>
  </si>
  <si>
    <t>INDSTRL LGST PRPT TRST</t>
  </si>
  <si>
    <t>IMVT</t>
  </si>
  <si>
    <t>IMMUNOVANT INC</t>
  </si>
  <si>
    <t>INMD</t>
  </si>
  <si>
    <t>INMODE LTD</t>
  </si>
  <si>
    <t>INN</t>
  </si>
  <si>
    <t>SUMMIT HOTEL PROPERTIES INC</t>
  </si>
  <si>
    <t>INVH</t>
  </si>
  <si>
    <t>INVITATION HOMES INC</t>
  </si>
  <si>
    <t>IONR</t>
  </si>
  <si>
    <t>IONEER LTD</t>
  </si>
  <si>
    <t>IOVA</t>
  </si>
  <si>
    <t>IOVANCE BIOTHERAPEUTICS INC</t>
  </si>
  <si>
    <t>IRM</t>
  </si>
  <si>
    <t>IRON MOUNTAIN INC</t>
  </si>
  <si>
    <t>IRS</t>
  </si>
  <si>
    <t>IRT</t>
  </si>
  <si>
    <t>INDEPENDENCE REALTY TRUST</t>
  </si>
  <si>
    <t>ITRN</t>
  </si>
  <si>
    <t>ITURAN LOCATION &amp; CONTROL</t>
  </si>
  <si>
    <t>IVR</t>
  </si>
  <si>
    <t>INVESCO MORTGAGE CAPITAL INC</t>
  </si>
  <si>
    <t>IVT</t>
  </si>
  <si>
    <t>INVENTRUST PROPERTIES CORP</t>
  </si>
  <si>
    <t>IVZ</t>
  </si>
  <si>
    <t>INVESCO LTD</t>
  </si>
  <si>
    <t>IX</t>
  </si>
  <si>
    <t>ORIX CORP</t>
  </si>
  <si>
    <t>JBGS</t>
  </si>
  <si>
    <t>JBG SMITH PPTYS</t>
  </si>
  <si>
    <t>JEF</t>
  </si>
  <si>
    <t>JEFFERIES FINANCIAL GRP INC</t>
  </si>
  <si>
    <t>JHG</t>
  </si>
  <si>
    <t>JANUS HENDERSON GROUP PLC</t>
  </si>
  <si>
    <t>JKS</t>
  </si>
  <si>
    <t>JINKOSOLAR HOLDING CO</t>
  </si>
  <si>
    <t>JLL</t>
  </si>
  <si>
    <t>JONES LANG LASALLE INC</t>
  </si>
  <si>
    <t>JMIA</t>
  </si>
  <si>
    <t>JOBY</t>
  </si>
  <si>
    <t>JOBY AVIATION INC</t>
  </si>
  <si>
    <t>JOE</t>
  </si>
  <si>
    <t>ST JOE CO</t>
  </si>
  <si>
    <t>JXN</t>
  </si>
  <si>
    <t>JACKSON FINANCIAL INC</t>
  </si>
  <si>
    <t>KALV</t>
  </si>
  <si>
    <t>KALVISTA PHARMACEUTICALS</t>
  </si>
  <si>
    <t>KARO</t>
  </si>
  <si>
    <t>KAROOOOO LTD</t>
  </si>
  <si>
    <t>KEN</t>
  </si>
  <si>
    <t>KENON HOLDINGS LTD</t>
  </si>
  <si>
    <t>KEP</t>
  </si>
  <si>
    <t>KEPCO-KOREA ELEC POWER CORP</t>
  </si>
  <si>
    <t>KIM</t>
  </si>
  <si>
    <t>KIMCO REALTY CORP</t>
  </si>
  <si>
    <t>KKR</t>
  </si>
  <si>
    <t>KKR &amp; CO INC</t>
  </si>
  <si>
    <t>KRC</t>
  </si>
  <si>
    <t>KILROY REALTY CORP</t>
  </si>
  <si>
    <t>KREF</t>
  </si>
  <si>
    <t>KKR REAL ESTATE FIN TR INC</t>
  </si>
  <si>
    <t>KRG</t>
  </si>
  <si>
    <t>KITE REALTY GROUP TRUST</t>
  </si>
  <si>
    <t>KROS</t>
  </si>
  <si>
    <t>KEROS THERAPEUTICS INC</t>
  </si>
  <si>
    <t>KRYS</t>
  </si>
  <si>
    <t>KRYSTAL BIOTECH INC</t>
  </si>
  <si>
    <t>KURA</t>
  </si>
  <si>
    <t>KURA ONCOLOGY INC</t>
  </si>
  <si>
    <t>KW</t>
  </si>
  <si>
    <t>KENNEDY-WILSON HOLDINGS INC</t>
  </si>
  <si>
    <t>LADR</t>
  </si>
  <si>
    <t>LADDER CAPITAL CORP</t>
  </si>
  <si>
    <t>LAMR</t>
  </si>
  <si>
    <t>LAMAR ADVERTISING CO  -CL A</t>
  </si>
  <si>
    <t>LAND</t>
  </si>
  <si>
    <t>GLADSTONE LAND CORP</t>
  </si>
  <si>
    <t>LAZ</t>
  </si>
  <si>
    <t>LC</t>
  </si>
  <si>
    <t>LENDINGCLUB CORP</t>
  </si>
  <si>
    <t>LMB</t>
  </si>
  <si>
    <t>LIMBACH HOLDINGS INC</t>
  </si>
  <si>
    <t>LNT</t>
  </si>
  <si>
    <t>ALLIANT ENERGY CORP</t>
  </si>
  <si>
    <t>LPLA</t>
  </si>
  <si>
    <t>LPL FINANCIAL HOLDINGS INC</t>
  </si>
  <si>
    <t>LRMR</t>
  </si>
  <si>
    <t>LARIMAR THERAPEUTICS INC</t>
  </si>
  <si>
    <t>LTC</t>
  </si>
  <si>
    <t>LTC PROPERTIES INC</t>
  </si>
  <si>
    <t>LXP</t>
  </si>
  <si>
    <t>LXP INDUSTRIAL TRUST</t>
  </si>
  <si>
    <t>MAA</t>
  </si>
  <si>
    <t>MID-AMERICA APT CMNTYS INC</t>
  </si>
  <si>
    <t>MAC</t>
  </si>
  <si>
    <t>MACERICH CO</t>
  </si>
  <si>
    <t>MAIN</t>
  </si>
  <si>
    <t>MAIN STREET CAPITAL CORP</t>
  </si>
  <si>
    <t>MBC</t>
  </si>
  <si>
    <t>MASTERBRAND INC</t>
  </si>
  <si>
    <t>MC</t>
  </si>
  <si>
    <t>MOELIS &amp; CO</t>
  </si>
  <si>
    <t>MCO</t>
  </si>
  <si>
    <t>MOODY'S CORP</t>
  </si>
  <si>
    <t>MDGL</t>
  </si>
  <si>
    <t>MADRIGAL PHARMACEUTICALS INC</t>
  </si>
  <si>
    <t>MFA</t>
  </si>
  <si>
    <t>MFA FINANCIAL INC</t>
  </si>
  <si>
    <t>MFIC</t>
  </si>
  <si>
    <t>MIDCAP FINANCIAL INVSMT CORP</t>
  </si>
  <si>
    <t>MFIN</t>
  </si>
  <si>
    <t>MEDALLION FINANCIAL CORP</t>
  </si>
  <si>
    <t>MGEE</t>
  </si>
  <si>
    <t>MGE ENERGY INC</t>
  </si>
  <si>
    <t>MGIC</t>
  </si>
  <si>
    <t>MAGIC SOFTWARE ENTERPRISES</t>
  </si>
  <si>
    <t>MKTX</t>
  </si>
  <si>
    <t>MARKETAXESS HOLDINGS INC</t>
  </si>
  <si>
    <t>MLCO</t>
  </si>
  <si>
    <t>MELCO RESORTS &amp; ENTERTAINMEN</t>
  </si>
  <si>
    <t>MLP</t>
  </si>
  <si>
    <t>MAUI LAND &amp; PINEAPPLE CO</t>
  </si>
  <si>
    <t>MLTX</t>
  </si>
  <si>
    <t>MOONLAKE IMMUNOTHERAPEUTICS</t>
  </si>
  <si>
    <t>MMC</t>
  </si>
  <si>
    <t>MARSH &amp; MCLENNAN COS</t>
  </si>
  <si>
    <t>MMI</t>
  </si>
  <si>
    <t>MARCUS &amp; MILLICHAP INC</t>
  </si>
  <si>
    <t>MNDY</t>
  </si>
  <si>
    <t>MOMO</t>
  </si>
  <si>
    <t>MORN</t>
  </si>
  <si>
    <t>MORNINGSTAR INC</t>
  </si>
  <si>
    <t>MPW</t>
  </si>
  <si>
    <t>MEDICAL PROPERTIES TRUST</t>
  </si>
  <si>
    <t>MRCC</t>
  </si>
  <si>
    <t>MONROE CAPITAL CORP</t>
  </si>
  <si>
    <t>MS</t>
  </si>
  <si>
    <t>MORGAN STANLEY</t>
  </si>
  <si>
    <t>MSB</t>
  </si>
  <si>
    <t>MESABI TRUST</t>
  </si>
  <si>
    <t>MSC</t>
  </si>
  <si>
    <t>STUDIO CTY INT HDGS LTD-ADR</t>
  </si>
  <si>
    <t>MSCI</t>
  </si>
  <si>
    <t>MSCI INC</t>
  </si>
  <si>
    <t>MSEX</t>
  </si>
  <si>
    <t>MIDDLESEX WATER CO</t>
  </si>
  <si>
    <t>MTG</t>
  </si>
  <si>
    <t>MGIC INVESTMENT CORP/WI</t>
  </si>
  <si>
    <t>MTLS</t>
  </si>
  <si>
    <t>NAMS</t>
  </si>
  <si>
    <t>NAVI</t>
  </si>
  <si>
    <t>NAVIENT CORP</t>
  </si>
  <si>
    <t>NDAQ</t>
  </si>
  <si>
    <t>NASDAQ INC</t>
  </si>
  <si>
    <t>NEE</t>
  </si>
  <si>
    <t>NEXTERA ENERGY INC</t>
  </si>
  <si>
    <t>NEN</t>
  </si>
  <si>
    <t>NEW ENGLAND REALTY ASSC  -LP</t>
  </si>
  <si>
    <t>NEWT</t>
  </si>
  <si>
    <t>NEXT</t>
  </si>
  <si>
    <t>NEXTDECADE CORP</t>
  </si>
  <si>
    <t>NFG</t>
  </si>
  <si>
    <t>NATIONAL FUEL GAS CO</t>
  </si>
  <si>
    <t>NG</t>
  </si>
  <si>
    <t>NOVAGOLD RESOURCES LTD</t>
  </si>
  <si>
    <t>NGG</t>
  </si>
  <si>
    <t>NATIONAL GRID</t>
  </si>
  <si>
    <t>NHI</t>
  </si>
  <si>
    <t>NATIONAL HEALTH INVESTORS</t>
  </si>
  <si>
    <t>NI</t>
  </si>
  <si>
    <t>NISOURCE INC</t>
  </si>
  <si>
    <t>NICE</t>
  </si>
  <si>
    <t>NICE LTD</t>
  </si>
  <si>
    <t>NJR</t>
  </si>
  <si>
    <t>NEW JERSEY RESOURCES CORP</t>
  </si>
  <si>
    <t>NLY</t>
  </si>
  <si>
    <t>ANNALY CAPITAL MANAGEMENT</t>
  </si>
  <si>
    <t>NMFC</t>
  </si>
  <si>
    <t>NEW MOUNTAIN FINANCE CORP</t>
  </si>
  <si>
    <t>NMIH</t>
  </si>
  <si>
    <t>NMI HOLDINGS INC</t>
  </si>
  <si>
    <t>NMR</t>
  </si>
  <si>
    <t>NOMURA HOLDINGS INC</t>
  </si>
  <si>
    <t>NMRK</t>
  </si>
  <si>
    <t>NEWMARK GROUP INC</t>
  </si>
  <si>
    <t>NNI</t>
  </si>
  <si>
    <t>NELNET INC</t>
  </si>
  <si>
    <t>NNN</t>
  </si>
  <si>
    <t>NNOX</t>
  </si>
  <si>
    <t>NANO X IMAGING LTD</t>
  </si>
  <si>
    <t>NOAH</t>
  </si>
  <si>
    <t>NOAH HOLDINGS LIMITED</t>
  </si>
  <si>
    <t>NRDS</t>
  </si>
  <si>
    <t>NERDWALLET INC</t>
  </si>
  <si>
    <t>NREF</t>
  </si>
  <si>
    <t>NEXPOINT REAL EST FIN</t>
  </si>
  <si>
    <t>NRG</t>
  </si>
  <si>
    <t>NRG ENERGY INC</t>
  </si>
  <si>
    <t>NSA</t>
  </si>
  <si>
    <t>NATIONAL STORAGE AFFILIATES</t>
  </si>
  <si>
    <t>NTST</t>
  </si>
  <si>
    <t>NETSTREIT CORP</t>
  </si>
  <si>
    <t>NU</t>
  </si>
  <si>
    <t>NU HOLDINGS LTD</t>
  </si>
  <si>
    <t>NUVL</t>
  </si>
  <si>
    <t>NUVALENT INC</t>
  </si>
  <si>
    <t>NVMI</t>
  </si>
  <si>
    <t>NOVA LTD</t>
  </si>
  <si>
    <t>NWE</t>
  </si>
  <si>
    <t>NWN</t>
  </si>
  <si>
    <t>NORTHWEST NATURAL HLDNG CO</t>
  </si>
  <si>
    <t>NXE</t>
  </si>
  <si>
    <t>NEXGEN ENERGY LTD</t>
  </si>
  <si>
    <t>NXRT</t>
  </si>
  <si>
    <t>NEXPOINT RESIDENTIAL TR INC</t>
  </si>
  <si>
    <t>O</t>
  </si>
  <si>
    <t>REALTY INCOME CORP</t>
  </si>
  <si>
    <t>OCSL</t>
  </si>
  <si>
    <t>OAKTREE SPECIALTY LENDING CP</t>
  </si>
  <si>
    <t>OGE</t>
  </si>
  <si>
    <t>OGE ENERGY CORP</t>
  </si>
  <si>
    <t>OGS</t>
  </si>
  <si>
    <t>ONE GAS INC</t>
  </si>
  <si>
    <t>OHI</t>
  </si>
  <si>
    <t>OMEGA HEALTHCARE INVS INC</t>
  </si>
  <si>
    <t>OLMA</t>
  </si>
  <si>
    <t>OLEMA PHARMACEUTICALS INC</t>
  </si>
  <si>
    <t>OLP</t>
  </si>
  <si>
    <t>ONE LIBERTY PROPERTIES INC</t>
  </si>
  <si>
    <t>OMER</t>
  </si>
  <si>
    <t>OMEROS CORP</t>
  </si>
  <si>
    <t>OMF</t>
  </si>
  <si>
    <t>ONEMAIN HOLDINGS INC</t>
  </si>
  <si>
    <t>OPRA</t>
  </si>
  <si>
    <t>OPY</t>
  </si>
  <si>
    <t>OPPENHEIMER HOLDINGS INC</t>
  </si>
  <si>
    <t>ORA</t>
  </si>
  <si>
    <t>ORMAT TECHNOLOGIES INC</t>
  </si>
  <si>
    <t>ORC</t>
  </si>
  <si>
    <t>ORCHID ISLAND CAPITAL INC</t>
  </si>
  <si>
    <t>ORIC</t>
  </si>
  <si>
    <t>ORIC PHARMACEUTICALS</t>
  </si>
  <si>
    <t>OTTR</t>
  </si>
  <si>
    <t>OTTER TAIL CORP</t>
  </si>
  <si>
    <t>OUT</t>
  </si>
  <si>
    <t>OUTFRONT MEDIA INC</t>
  </si>
  <si>
    <t>OWL</t>
  </si>
  <si>
    <t>BLUE OWL CAPITAL INC</t>
  </si>
  <si>
    <t>PAM</t>
  </si>
  <si>
    <t>PAMPA ENERGIA SA</t>
  </si>
  <si>
    <t>PAX</t>
  </si>
  <si>
    <t>PATRIA INVESTMENTS LTD</t>
  </si>
  <si>
    <t>PBT</t>
  </si>
  <si>
    <t>PERMIAN BASIN ROYALTY TRUST</t>
  </si>
  <si>
    <t>PCG</t>
  </si>
  <si>
    <t>PG&amp;E CORP</t>
  </si>
  <si>
    <t>PCH</t>
  </si>
  <si>
    <t>POTLATCHDELTIC CORP</t>
  </si>
  <si>
    <t>PCT</t>
  </si>
  <si>
    <t>PURECYCLE TECHNOLOGIES INC</t>
  </si>
  <si>
    <t>PCVX</t>
  </si>
  <si>
    <t>VAXCYTE INC</t>
  </si>
  <si>
    <t>PCYO</t>
  </si>
  <si>
    <t>PURE CYCLE CORP</t>
  </si>
  <si>
    <t>PDM</t>
  </si>
  <si>
    <t>PIEDMONT OFFICE REALTY TRUST</t>
  </si>
  <si>
    <t>HEALTHPEAK PROPERTIES INC</t>
  </si>
  <si>
    <t>PEB</t>
  </si>
  <si>
    <t>PEBBLEBROOK HOTEL TRUST</t>
  </si>
  <si>
    <t>PECO</t>
  </si>
  <si>
    <t>PHILLIPS EDISON &amp; CO INC</t>
  </si>
  <si>
    <t>PEG</t>
  </si>
  <si>
    <t>PUBLIC SERVICE ENTRP GRP INC</t>
  </si>
  <si>
    <t>PFLT</t>
  </si>
  <si>
    <t>PENNANTPARK FLOATING RT CAP</t>
  </si>
  <si>
    <t>PFSI</t>
  </si>
  <si>
    <t>PENNYMAC FINANCIAL SERVICES</t>
  </si>
  <si>
    <t>PGRE</t>
  </si>
  <si>
    <t>PARAMOUNT GROUP INC</t>
  </si>
  <si>
    <t>PHAT</t>
  </si>
  <si>
    <t>PHATHOM PHARMA INC</t>
  </si>
  <si>
    <t>PHVS</t>
  </si>
  <si>
    <t>PINE</t>
  </si>
  <si>
    <t>ALPINE INCOME PROPERTY TRUST</t>
  </si>
  <si>
    <t>PIPR</t>
  </si>
  <si>
    <t>PIPER SANDLER COS</t>
  </si>
  <si>
    <t>PJT</t>
  </si>
  <si>
    <t>PJT PARTNERS INC</t>
  </si>
  <si>
    <t>PK</t>
  </si>
  <si>
    <t>PARK HOTELS &amp; RESORTS</t>
  </si>
  <si>
    <t>PLD</t>
  </si>
  <si>
    <t>PROLOGIS INC</t>
  </si>
  <si>
    <t>PLYM</t>
  </si>
  <si>
    <t>PLYMOUTH INDL REIT INC</t>
  </si>
  <si>
    <t>PMT</t>
  </si>
  <si>
    <t>PENNYMAC MORTGAGE INVEST TR</t>
  </si>
  <si>
    <t>PNNT</t>
  </si>
  <si>
    <t>PENNANTPARK INVESTMENT CORP</t>
  </si>
  <si>
    <t>PNW</t>
  </si>
  <si>
    <t>PINNACLE WEST CAPITAL CORP</t>
  </si>
  <si>
    <t>POR</t>
  </si>
  <si>
    <t>PORTLAND GENERAL ELECTRIC CO</t>
  </si>
  <si>
    <t>PPL</t>
  </si>
  <si>
    <t>PPL CORP</t>
  </si>
  <si>
    <t>PRAA</t>
  </si>
  <si>
    <t>PRA GROUP INC</t>
  </si>
  <si>
    <t>PRG</t>
  </si>
  <si>
    <t>PROG HOLDINGS INC</t>
  </si>
  <si>
    <t>PROF</t>
  </si>
  <si>
    <t>PROFOUND MEDICAL CORP</t>
  </si>
  <si>
    <t>PSA</t>
  </si>
  <si>
    <t>PUBLIC STORAGE</t>
  </si>
  <si>
    <t>PSEC</t>
  </si>
  <si>
    <t>PROSPECT CAPITAL CORP</t>
  </si>
  <si>
    <t>PSFE</t>
  </si>
  <si>
    <t>PSTL</t>
  </si>
  <si>
    <t>POSTAL REALTY TRUST INC</t>
  </si>
  <si>
    <t>PUK</t>
  </si>
  <si>
    <t>PRUDENTIAL PLC</t>
  </si>
  <si>
    <t>PWP</t>
  </si>
  <si>
    <t>PERELLA WEINBERG PARTNERS</t>
  </si>
  <si>
    <t>PX</t>
  </si>
  <si>
    <t>P10 INC</t>
  </si>
  <si>
    <t>QFIN</t>
  </si>
  <si>
    <t>QS</t>
  </si>
  <si>
    <t>QUANTUMSCAPE CORP</t>
  </si>
  <si>
    <t>RC</t>
  </si>
  <si>
    <t>READY CAPITAL CORP</t>
  </si>
  <si>
    <t>RCKT</t>
  </si>
  <si>
    <t>ROCKET PHARMACEUTICALS INC</t>
  </si>
  <si>
    <t>RDCM</t>
  </si>
  <si>
    <t>RADCOM</t>
  </si>
  <si>
    <t>RDN</t>
  </si>
  <si>
    <t>RADIAN GROUP INC</t>
  </si>
  <si>
    <t>RDWR</t>
  </si>
  <si>
    <t>RADWARE LTD</t>
  </si>
  <si>
    <t>REFI</t>
  </si>
  <si>
    <t>CHICAGO ATLANTIC REA E F INC</t>
  </si>
  <si>
    <t>REG</t>
  </si>
  <si>
    <t>REGENCY CENTERS CORP</t>
  </si>
  <si>
    <t>REPL</t>
  </si>
  <si>
    <t>REPLIMUNE GROUP INC</t>
  </si>
  <si>
    <t>REXR</t>
  </si>
  <si>
    <t>REXFORD INDUS REALTY</t>
  </si>
  <si>
    <t>RGCO</t>
  </si>
  <si>
    <t>RGC RESOURCES INC</t>
  </si>
  <si>
    <t>RHP</t>
  </si>
  <si>
    <t>RYMAN HOSPITALITY PPTYS INC</t>
  </si>
  <si>
    <t>RIOT PLATFORMS INC</t>
  </si>
  <si>
    <t>RITM</t>
  </si>
  <si>
    <t>RITHM CAPITAL CORP</t>
  </si>
  <si>
    <t>RJF</t>
  </si>
  <si>
    <t>RAYMOND JAMES FINANCIAL INC</t>
  </si>
  <si>
    <t>RKT</t>
  </si>
  <si>
    <t>ROCKET COS INC</t>
  </si>
  <si>
    <t>RLGT</t>
  </si>
  <si>
    <t>RADIANT LOGISTICS INC</t>
  </si>
  <si>
    <t>RLJ</t>
  </si>
  <si>
    <t>RLJ LODGING TRUST</t>
  </si>
  <si>
    <t>RM</t>
  </si>
  <si>
    <t>REGIONAL MANAGEMENT CORP</t>
  </si>
  <si>
    <t>RMAX</t>
  </si>
  <si>
    <t>RE/MAX HOLDINGS INC</t>
  </si>
  <si>
    <t>RMR</t>
  </si>
  <si>
    <t>RMR GROUP INC</t>
  </si>
  <si>
    <t>RNW</t>
  </si>
  <si>
    <t>RENEW ENERGY GLOBAL PLC</t>
  </si>
  <si>
    <t>RSKD</t>
  </si>
  <si>
    <t>RISKIFIED LTD</t>
  </si>
  <si>
    <t>RWAY</t>
  </si>
  <si>
    <t>RUNWAY GROWTH FINANCE CORP</t>
  </si>
  <si>
    <t>RWT</t>
  </si>
  <si>
    <t>REDWOOD TRUST INC</t>
  </si>
  <si>
    <t>RYAN</t>
  </si>
  <si>
    <t>RYAN SPECIALTY HOLDINGS INC</t>
  </si>
  <si>
    <t>RYN</t>
  </si>
  <si>
    <t>RAYONIER INC</t>
  </si>
  <si>
    <t>SA</t>
  </si>
  <si>
    <t>SEABRIDGE GOLD INC</t>
  </si>
  <si>
    <t>SAFE</t>
  </si>
  <si>
    <t>SAFEHOLD INC</t>
  </si>
  <si>
    <t>SAR</t>
  </si>
  <si>
    <t>SARATOGA INVESTMENT CORP</t>
  </si>
  <si>
    <t>SB</t>
  </si>
  <si>
    <t>SAFE BULKERS INC</t>
  </si>
  <si>
    <t>SBAC</t>
  </si>
  <si>
    <t>SBA COMMUNICATIONS CORP</t>
  </si>
  <si>
    <t>SBR</t>
  </si>
  <si>
    <t>SABINE ROYALTY TRUST</t>
  </si>
  <si>
    <t>SBRA</t>
  </si>
  <si>
    <t>SABRA HEALTH CARE REIT INC</t>
  </si>
  <si>
    <t>SBS</t>
  </si>
  <si>
    <t>COMPANHIA DE SANEAMENTO</t>
  </si>
  <si>
    <t>SCHW</t>
  </si>
  <si>
    <t>SCHWAB (CHARLES) CORP</t>
  </si>
  <si>
    <t>SCM</t>
  </si>
  <si>
    <t>STELLUS CAPITAL INVESTMENT</t>
  </si>
  <si>
    <t>SE</t>
  </si>
  <si>
    <t>SEA LIMITED</t>
  </si>
  <si>
    <t>SEIC</t>
  </si>
  <si>
    <t>SEI INVESTMENTS CO</t>
  </si>
  <si>
    <t>SEVN</t>
  </si>
  <si>
    <t>SEVEN HILLS REALTY TRUST</t>
  </si>
  <si>
    <t>SF</t>
  </si>
  <si>
    <t>STIFEL FINANCIAL CORP</t>
  </si>
  <si>
    <t>SGU</t>
  </si>
  <si>
    <t>STAR GROUP LP</t>
  </si>
  <si>
    <t>SHO</t>
  </si>
  <si>
    <t>SUNSTONE HOTEL INVESTORS INC</t>
  </si>
  <si>
    <t>SIMO</t>
  </si>
  <si>
    <t>SILICON MOTION TECH -ADR</t>
  </si>
  <si>
    <t>SITC</t>
  </si>
  <si>
    <t>SITE CENTERS CORP</t>
  </si>
  <si>
    <t>SJT</t>
  </si>
  <si>
    <t>SAN JUAN BASIN ROYALTY TR</t>
  </si>
  <si>
    <t>SKE</t>
  </si>
  <si>
    <t>SKEENA RESOURCES LTD</t>
  </si>
  <si>
    <t>SKT</t>
  </si>
  <si>
    <t>SLG</t>
  </si>
  <si>
    <t>SL GREEN REALTY CORP</t>
  </si>
  <si>
    <t>SLM</t>
  </si>
  <si>
    <t>SLM CORP</t>
  </si>
  <si>
    <t>SLRC</t>
  </si>
  <si>
    <t>SLR INVESTMENT CORP</t>
  </si>
  <si>
    <t>SMWB</t>
  </si>
  <si>
    <t>SIMILARWEB LTD</t>
  </si>
  <si>
    <t>SNDX</t>
  </si>
  <si>
    <t>SYNDAX PHARMACEUTICALS INC</t>
  </si>
  <si>
    <t>SNEX</t>
  </si>
  <si>
    <t>STONEX GROUP INC</t>
  </si>
  <si>
    <t>SNFCA</t>
  </si>
  <si>
    <t>SECURITY NATL FINL CP  -CL A</t>
  </si>
  <si>
    <t>SO</t>
  </si>
  <si>
    <t>SOUTHERN CO</t>
  </si>
  <si>
    <t>SOFI</t>
  </si>
  <si>
    <t>SOFI TECHNOLOGIES INC</t>
  </si>
  <si>
    <t>SOHU</t>
  </si>
  <si>
    <t>SPG</t>
  </si>
  <si>
    <t>SIMON PROPERTY GROUP INC</t>
  </si>
  <si>
    <t>SPGI</t>
  </si>
  <si>
    <t>S&amp;P GLOBAL INC</t>
  </si>
  <si>
    <t>SPH</t>
  </si>
  <si>
    <t>SUBURBAN PROPANE PRTNRS  -LP</t>
  </si>
  <si>
    <t>SPNS</t>
  </si>
  <si>
    <t>SAPIENS INTERNATIONAL CORP</t>
  </si>
  <si>
    <t>SR</t>
  </si>
  <si>
    <t>SPIRE INC</t>
  </si>
  <si>
    <t>SRAD</t>
  </si>
  <si>
    <t>SPORTRADAR GROUP AG</t>
  </si>
  <si>
    <t>SRE</t>
  </si>
  <si>
    <t>SEMPRA ENERGY</t>
  </si>
  <si>
    <t>SRG</t>
  </si>
  <si>
    <t>SERITAGE GROWTH PROPERTIES</t>
  </si>
  <si>
    <t>SRRK</t>
  </si>
  <si>
    <t>SCHOLAR ROCK HOLDNG CRP</t>
  </si>
  <si>
    <t>STAG</t>
  </si>
  <si>
    <t>STAG INDUSTRIAL INC</t>
  </si>
  <si>
    <t>STEP</t>
  </si>
  <si>
    <t>STEPSTONE GROUP INC</t>
  </si>
  <si>
    <t>STRS</t>
  </si>
  <si>
    <t>STRATUS PROPERTIES INC</t>
  </si>
  <si>
    <t>STWD</t>
  </si>
  <si>
    <t>STARWOOD PROPERTY TRUST INC</t>
  </si>
  <si>
    <t>SUI</t>
  </si>
  <si>
    <t>SUN COMMUNITIES INC</t>
  </si>
  <si>
    <t>SUPV</t>
  </si>
  <si>
    <t>GRUPO SUPERVIELLE</t>
  </si>
  <si>
    <t>SWKH</t>
  </si>
  <si>
    <t>SWK HOLDINGS CORP</t>
  </si>
  <si>
    <t>SWX</t>
  </si>
  <si>
    <t>SOUTHWEST GAS HOLDINGS INC</t>
  </si>
  <si>
    <t>TAC</t>
  </si>
  <si>
    <t>TRANSALTA CORP</t>
  </si>
  <si>
    <t>TCI</t>
  </si>
  <si>
    <t>TRANSCONTINENTAL RLTY INVS</t>
  </si>
  <si>
    <t>TCPC</t>
  </si>
  <si>
    <t>BLACKROCK TCP CAPITAL</t>
  </si>
  <si>
    <t>TERN</t>
  </si>
  <si>
    <t>TERNS PHARMACEUTIC INC</t>
  </si>
  <si>
    <t>TIGR</t>
  </si>
  <si>
    <t>TPG</t>
  </si>
  <si>
    <t>TPG INC</t>
  </si>
  <si>
    <t>TPVG</t>
  </si>
  <si>
    <t>TRIPLEPOINT VENTURE GWTH BDC</t>
  </si>
  <si>
    <t>TRC</t>
  </si>
  <si>
    <t>TEJON RANCH CO</t>
  </si>
  <si>
    <t>TRDA</t>
  </si>
  <si>
    <t>ENTRADA THERAPUTIS INC</t>
  </si>
  <si>
    <t>TREE</t>
  </si>
  <si>
    <t>LENDINGTREE INC</t>
  </si>
  <si>
    <t>TRIN</t>
  </si>
  <si>
    <t>TRINITY CAPITAL INC</t>
  </si>
  <si>
    <t>TRNO</t>
  </si>
  <si>
    <t>TERRENO REALTY CORP</t>
  </si>
  <si>
    <t>TROW</t>
  </si>
  <si>
    <t>PRICE (T. ROWE) GROUP</t>
  </si>
  <si>
    <t>TRTX</t>
  </si>
  <si>
    <t>TPG RE FINANCE TRT INC</t>
  </si>
  <si>
    <t>TSLX</t>
  </si>
  <si>
    <t>SIXTH STREET SPECIALTY LENDI</t>
  </si>
  <si>
    <t>TW</t>
  </si>
  <si>
    <t>TRADEWEB MARKETS INC</t>
  </si>
  <si>
    <t>TWO</t>
  </si>
  <si>
    <t>TWO HARBORS INVESTMENT CORP</t>
  </si>
  <si>
    <t>TYRA</t>
  </si>
  <si>
    <t>TYRA BIOSCIENCES INC</t>
  </si>
  <si>
    <t>UDR</t>
  </si>
  <si>
    <t>UDR INC</t>
  </si>
  <si>
    <t>UE</t>
  </si>
  <si>
    <t>URBAN EDGE PROPERTIES</t>
  </si>
  <si>
    <t>UGI</t>
  </si>
  <si>
    <t>UGI CORP</t>
  </si>
  <si>
    <t>U-HAUL HOLDING CO</t>
  </si>
  <si>
    <t>UHT</t>
  </si>
  <si>
    <t>UNIVERSAL HEALTH RLTY INCOME</t>
  </si>
  <si>
    <t>UMH</t>
  </si>
  <si>
    <t>UMH PROPERTIES INC</t>
  </si>
  <si>
    <t>UNIT</t>
  </si>
  <si>
    <t>UNITI GROUP INC</t>
  </si>
  <si>
    <t>UPST</t>
  </si>
  <si>
    <t>UPSTART HOLDINGS INC</t>
  </si>
  <si>
    <t>UTL</t>
  </si>
  <si>
    <t>UNITIL CORP</t>
  </si>
  <si>
    <t>UWMC</t>
  </si>
  <si>
    <t>UWM HOLDINGS CORP</t>
  </si>
  <si>
    <t>VALN</t>
  </si>
  <si>
    <t>VALNEVA SE</t>
  </si>
  <si>
    <t>VALU</t>
  </si>
  <si>
    <t>VALUE LINE INC</t>
  </si>
  <si>
    <t>VCTR</t>
  </si>
  <si>
    <t>VICTORY CPTL HLDGS INC</t>
  </si>
  <si>
    <t>VEL</t>
  </si>
  <si>
    <t>VELOCITY FINANCIAL INC</t>
  </si>
  <si>
    <t>VERA</t>
  </si>
  <si>
    <t>VERA THERAPEUTICS INC</t>
  </si>
  <si>
    <t>VICI</t>
  </si>
  <si>
    <t>VICI PROPERTIES INC</t>
  </si>
  <si>
    <t>VINP</t>
  </si>
  <si>
    <t>VIRT</t>
  </si>
  <si>
    <t>VIRTU FINANCIAL INC</t>
  </si>
  <si>
    <t>VKTX</t>
  </si>
  <si>
    <t>VIKING THERAPEUTICS INC</t>
  </si>
  <si>
    <t>VNO</t>
  </si>
  <si>
    <t>VORNADO REALTY TRUST</t>
  </si>
  <si>
    <t>VOYA</t>
  </si>
  <si>
    <t>VOYA FINANCIAL INC</t>
  </si>
  <si>
    <t>VRE</t>
  </si>
  <si>
    <t>VERIS RESIDENTIAL INC</t>
  </si>
  <si>
    <t>VRTS</t>
  </si>
  <si>
    <t>VIRTUS INVESTMENT PTNRS INC</t>
  </si>
  <si>
    <t>VST</t>
  </si>
  <si>
    <t>VISTRA CORP</t>
  </si>
  <si>
    <t>VTLE</t>
  </si>
  <si>
    <t>VITAL ENGY INC</t>
  </si>
  <si>
    <t>VTR</t>
  </si>
  <si>
    <t>VENTAS INC</t>
  </si>
  <si>
    <t>WD</t>
  </si>
  <si>
    <t>WALKER &amp; DUNLOP INC</t>
  </si>
  <si>
    <t>WEC</t>
  </si>
  <si>
    <t>WEC ENERGY GROUP INC</t>
  </si>
  <si>
    <t>WELL</t>
  </si>
  <si>
    <t>WELLTOWER INC</t>
  </si>
  <si>
    <t>WHF</t>
  </si>
  <si>
    <t>WHITEHORSE FINANCE INC</t>
  </si>
  <si>
    <t>WILC</t>
  </si>
  <si>
    <t>G WILLI-FOOD INTERNATIONAL</t>
  </si>
  <si>
    <t>WIX</t>
  </si>
  <si>
    <t>WPC</t>
  </si>
  <si>
    <t>W P CAREY INC</t>
  </si>
  <si>
    <t>WRLD</t>
  </si>
  <si>
    <t>WORLD ACCEPTANCE CORP/DE</t>
  </si>
  <si>
    <t>WSR</t>
  </si>
  <si>
    <t>WHITESTONE REIT</t>
  </si>
  <si>
    <t>WT</t>
  </si>
  <si>
    <t>WISDOMTREE INC</t>
  </si>
  <si>
    <t>WTRG</t>
  </si>
  <si>
    <t>ESSENTIAL UTILITIES INC</t>
  </si>
  <si>
    <t>WTW</t>
  </si>
  <si>
    <t>WILLIS TOWERS WATSON PLC</t>
  </si>
  <si>
    <t>WY</t>
  </si>
  <si>
    <t>WEYERHAEUSER CO</t>
  </si>
  <si>
    <t>XEL</t>
  </si>
  <si>
    <t>XCEL ENERGY INC</t>
  </si>
  <si>
    <t>XHR</t>
  </si>
  <si>
    <t>XENIA HOTELS &amp; RESORTS INC</t>
  </si>
  <si>
    <t>XP</t>
  </si>
  <si>
    <t>XP INC</t>
  </si>
  <si>
    <t>XPO INC</t>
  </si>
  <si>
    <t>YALA</t>
  </si>
  <si>
    <t>YALLA GROUP LIMITED</t>
  </si>
  <si>
    <t>YORW</t>
  </si>
  <si>
    <t>YORK WATER CO</t>
  </si>
  <si>
    <t>YRD</t>
  </si>
  <si>
    <t>YIREN DIGITAL LTD -ADR</t>
  </si>
  <si>
    <t>Z</t>
  </si>
  <si>
    <t>ZILLOW GROUP INC</t>
  </si>
  <si>
    <t>DIV combines a variety of dividend-oriented factors, including yield, coverage ratio, a history of increasing dividends, and a history of consistent and reliable dividend payments. Must pay &gt;1% yield to get a score.</t>
  </si>
  <si>
    <t>CMT</t>
  </si>
  <si>
    <t>CORE MOLDING TECHNOLOGIES</t>
  </si>
  <si>
    <t>FSTR</t>
  </si>
  <si>
    <t>FOSTER (LB) CO</t>
  </si>
  <si>
    <t>IRON</t>
  </si>
  <si>
    <t>DISC MEDICINE INC</t>
  </si>
  <si>
    <t>MNMD</t>
  </si>
  <si>
    <t>MIND MEDICINE MINDMED INC</t>
  </si>
  <si>
    <t>PLSE</t>
  </si>
  <si>
    <t>PULSE BIOSCIENCES INC</t>
  </si>
  <si>
    <t>In general, Sabrient requires a stock to have at least 2 analysts providing forward estimates.</t>
  </si>
  <si>
    <t>Many smaller stocks and ADRs do not have sufficient Wall Street analyst coverage to receive a given score.</t>
  </si>
  <si>
    <t>Minimum liquidity thresholds (market cap, price, volume) avoid size distortion during relative scoring by industry or cap.</t>
  </si>
  <si>
    <t>DIV rank only scores stocks with at least 1% regular dividend yield.</t>
  </si>
  <si>
    <t>Stocks within a few industries are not scored by a given Sabrient Score because the model did not test well for that industry.</t>
  </si>
  <si>
    <t>NEWTEKONE INC</t>
  </si>
  <si>
    <t>SKWD</t>
  </si>
  <si>
    <t>SAVARA INC</t>
  </si>
  <si>
    <t>SVRA</t>
  </si>
  <si>
    <t>VTS</t>
  </si>
  <si>
    <t>IREN</t>
  </si>
  <si>
    <t>SKYWARD SPECIALTY INS GP INC</t>
  </si>
  <si>
    <t>VITESSE ENERGY INC</t>
  </si>
  <si>
    <t>CIFR</t>
  </si>
  <si>
    <t>CIPHER MINING INC</t>
  </si>
  <si>
    <t>HUT</t>
  </si>
  <si>
    <t>INOD</t>
  </si>
  <si>
    <t>INNODATA INC</t>
  </si>
  <si>
    <t>SOUN</t>
  </si>
  <si>
    <t>SOUNDHOUND AI INC</t>
  </si>
  <si>
    <t>TXO</t>
  </si>
  <si>
    <t>TXO ENERGY PARTNERS LP</t>
  </si>
  <si>
    <t>ENLT</t>
  </si>
  <si>
    <t>ENLIGHT RENEWABLE ENERGY</t>
  </si>
  <si>
    <t>GHM</t>
  </si>
  <si>
    <t>GRAHAM CORP</t>
  </si>
  <si>
    <t>GPCR</t>
  </si>
  <si>
    <t>STRUCTURE THERAPEUTICS  -ADR</t>
  </si>
  <si>
    <t>HSAI</t>
  </si>
  <si>
    <t>MLYS</t>
  </si>
  <si>
    <t>MINERALYS THERAPEUTICS INC</t>
  </si>
  <si>
    <t>NGL</t>
  </si>
  <si>
    <t>NGL ENERGY PARTNERS LP</t>
  </si>
  <si>
    <t>NXT</t>
  </si>
  <si>
    <t>SLND</t>
  </si>
  <si>
    <t>CIGNA GROUP (THE)</t>
  </si>
  <si>
    <t>ELVN</t>
  </si>
  <si>
    <t>ENLIVEN THERAPEUTICS INC</t>
  </si>
  <si>
    <t>SOHU COM LIMITED</t>
  </si>
  <si>
    <t>BILL HOLDINGS INC</t>
  </si>
  <si>
    <t>OCS</t>
  </si>
  <si>
    <t>UPBD</t>
  </si>
  <si>
    <t>UPBOUND GROUP INC</t>
  </si>
  <si>
    <t>ZVRA</t>
  </si>
  <si>
    <t>ZEVRA THERAPEUTICS INC</t>
  </si>
  <si>
    <t>ANGEL OAK MORTGAGE REIT INC</t>
  </si>
  <si>
    <t>VEON LTD</t>
  </si>
  <si>
    <t>VEON</t>
  </si>
  <si>
    <t>AESI</t>
  </si>
  <si>
    <t>GDEV</t>
  </si>
  <si>
    <t>OCULIS HOLDING AG</t>
  </si>
  <si>
    <t>XPERI INC</t>
  </si>
  <si>
    <t>ATLAS ENERGY SOLUTIONS INC</t>
  </si>
  <si>
    <t>GRINDR INC</t>
  </si>
  <si>
    <t>SHCO</t>
  </si>
  <si>
    <t>SOHO HOUSE &amp; CO INC</t>
  </si>
  <si>
    <t>FULL TRUCK ALLIANCE CO LTD</t>
  </si>
  <si>
    <t>ATMC</t>
  </si>
  <si>
    <t>ALPHATIME ACQN CORP -REDH</t>
  </si>
  <si>
    <t>CLCO</t>
  </si>
  <si>
    <t>COOL COMPANY LTD</t>
  </si>
  <si>
    <t>HSHP</t>
  </si>
  <si>
    <t>HIMALAYA SHIPPING LTD</t>
  </si>
  <si>
    <t>JUMIA TECHNOLOGIES AG</t>
  </si>
  <si>
    <t>KINGSOFT CLOUD HOLDINGS LTD</t>
  </si>
  <si>
    <t>REGAL REXNORD CORP</t>
  </si>
  <si>
    <t>CRANE CO</t>
  </si>
  <si>
    <t>CXT</t>
  </si>
  <si>
    <t>BTBT</t>
  </si>
  <si>
    <t>BIT DIGITAL INC</t>
  </si>
  <si>
    <t>BTDR</t>
  </si>
  <si>
    <t>CANADIAN PAC KANSAS CITY LTD</t>
  </si>
  <si>
    <t>GRANITE RIDGE RESOURCES INC</t>
  </si>
  <si>
    <t>IPX</t>
  </si>
  <si>
    <t>IPERIONX LIMITED</t>
  </si>
  <si>
    <t>JFIN</t>
  </si>
  <si>
    <t>JIAYIN GROUP INC -ADR</t>
  </si>
  <si>
    <t>OUST</t>
  </si>
  <si>
    <t>OUSTER INC</t>
  </si>
  <si>
    <t>SPHR</t>
  </si>
  <si>
    <t>SPHERE ENTERTAINMENT CO</t>
  </si>
  <si>
    <t>BURKE HERBERT FINL SRVS CORP</t>
  </si>
  <si>
    <t>BHRB</t>
  </si>
  <si>
    <t>HERBALIFE LTD</t>
  </si>
  <si>
    <t>CORE LABORATORIES INC</t>
  </si>
  <si>
    <t>GTE</t>
  </si>
  <si>
    <t>GRAN TIERRA ENERGY INC</t>
  </si>
  <si>
    <t>KVUE</t>
  </si>
  <si>
    <t>AMRX</t>
  </si>
  <si>
    <t>AMNEAL PHARMACEUTICALS INC</t>
  </si>
  <si>
    <t>BCAL</t>
  </si>
  <si>
    <t>HRTG</t>
  </si>
  <si>
    <t>HERITAGE INSURANCE HOLDINGS</t>
  </si>
  <si>
    <t>INTR</t>
  </si>
  <si>
    <t>INTER &amp; CO INC</t>
  </si>
  <si>
    <t>PKST</t>
  </si>
  <si>
    <t>PEAKSTONE REALTY TRUST</t>
  </si>
  <si>
    <t>SELECT WATER SOLUTIONS INC</t>
  </si>
  <si>
    <t>ADS TEC ENERGY PLC</t>
  </si>
  <si>
    <t>OPENLANE INC</t>
  </si>
  <si>
    <t>KENVUE INC</t>
  </si>
  <si>
    <t>MADISON SQUA GARDEN ENT CORP</t>
  </si>
  <si>
    <t>NEWAMSTERDAM PHARMA COMPANY</t>
  </si>
  <si>
    <t>RCMT</t>
  </si>
  <si>
    <t>RCM TECHNOLOGIES INC</t>
  </si>
  <si>
    <t>RVTY</t>
  </si>
  <si>
    <t>REVVITY INC</t>
  </si>
  <si>
    <t>BVS</t>
  </si>
  <si>
    <t>BIOVENTUS INC</t>
  </si>
  <si>
    <t>MARKEL GROUP INC</t>
  </si>
  <si>
    <t>OBK</t>
  </si>
  <si>
    <t>RB GLOBAL INC</t>
  </si>
  <si>
    <t>Overview</t>
  </si>
  <si>
    <t>ALTI GLOBAL INC</t>
  </si>
  <si>
    <t>ATMU</t>
  </si>
  <si>
    <t>ATMUS FILTRATION TECHNLS INC</t>
  </si>
  <si>
    <t>GASS</t>
  </si>
  <si>
    <t>STEALTHGAS INC</t>
  </si>
  <si>
    <t>KNF</t>
  </si>
  <si>
    <t>KNIFE RIVER CORP</t>
  </si>
  <si>
    <t>SINCLAIR INC</t>
  </si>
  <si>
    <t>XYF</t>
  </si>
  <si>
    <t>X FINANCIAL -ADR</t>
  </si>
  <si>
    <t>AUR</t>
  </si>
  <si>
    <t>AURORA INNOVATION INC</t>
  </si>
  <si>
    <t>DHC</t>
  </si>
  <si>
    <t>DIVERSIFIED HEALTHCARE TRUST</t>
  </si>
  <si>
    <t>NPWR</t>
  </si>
  <si>
    <t>TERNIUM S A</t>
  </si>
  <si>
    <t>AAOI</t>
  </si>
  <si>
    <t>APPLIED OPTOELECTRONICS INC</t>
  </si>
  <si>
    <t>CAVA</t>
  </si>
  <si>
    <t>IHS HOLDING LIMITED</t>
  </si>
  <si>
    <t>INDV</t>
  </si>
  <si>
    <t>INDIVIOR PLC</t>
  </si>
  <si>
    <t>NOVOCURE LIMITED</t>
  </si>
  <si>
    <t>STEVANATO GROUP S P A</t>
  </si>
  <si>
    <t>WKC</t>
  </si>
  <si>
    <t>WORLD KINECT CORP</t>
  </si>
  <si>
    <t>JOYY INC</t>
  </si>
  <si>
    <t>GDEV INC</t>
  </si>
  <si>
    <t>LFMD</t>
  </si>
  <si>
    <t>LIFEMD INC</t>
  </si>
  <si>
    <t>NNN REIT INC</t>
  </si>
  <si>
    <t>NVRI</t>
  </si>
  <si>
    <t>ENVIRI CORP</t>
  </si>
  <si>
    <t>ROOT</t>
  </si>
  <si>
    <t>ROOT INC</t>
  </si>
  <si>
    <t>BGC</t>
  </si>
  <si>
    <t>FTRE</t>
  </si>
  <si>
    <t>FORTREA HOLDINGS INC</t>
  </si>
  <si>
    <t>GAOTU TECHEDU INC</t>
  </si>
  <si>
    <t>HUYA INC</t>
  </si>
  <si>
    <t>PDD HOLDINGS INC</t>
  </si>
  <si>
    <t>REAL</t>
  </si>
  <si>
    <t>REALREAL INC (THE)</t>
  </si>
  <si>
    <t>SVV</t>
  </si>
  <si>
    <t>UP FINTECH HOLDING LTD</t>
  </si>
  <si>
    <t>VTMX</t>
  </si>
  <si>
    <t>CORPORACION INMOBILIARIA VES</t>
  </si>
  <si>
    <t>ABL</t>
  </si>
  <si>
    <t>BGC GROUP INC</t>
  </si>
  <si>
    <t>CAVA GROUP INC</t>
  </si>
  <si>
    <t>FIHL</t>
  </si>
  <si>
    <t>KGS</t>
  </si>
  <si>
    <t>LZM</t>
  </si>
  <si>
    <t>HELLO GROUP INC</t>
  </si>
  <si>
    <t>MARAVAI LIFESCIENS HLDGS INC</t>
  </si>
  <si>
    <t>OBDC</t>
  </si>
  <si>
    <t>BLUE OWL CAPITAL CORP</t>
  </si>
  <si>
    <t>PHIN</t>
  </si>
  <si>
    <t>PROTHENA CORPORATION PLC</t>
  </si>
  <si>
    <t>APGE</t>
  </si>
  <si>
    <t>ATLANTA BRAVES HOLDINGS INC</t>
  </si>
  <si>
    <t>EG</t>
  </si>
  <si>
    <t>EVEREST GROUP LTD</t>
  </si>
  <si>
    <t>EIC</t>
  </si>
  <si>
    <t>EAGLE POINT INCOME CO INC</t>
  </si>
  <si>
    <t>PHINIA INC</t>
  </si>
  <si>
    <t>ROBERT HALF INC</t>
  </si>
  <si>
    <t>SAVERS VALUE VILLAGE INC</t>
  </si>
  <si>
    <t>ODD</t>
  </si>
  <si>
    <t>UBFO</t>
  </si>
  <si>
    <t>UNITED SECURITY BANCSHARS CA</t>
  </si>
  <si>
    <t>AFYA LIMITED</t>
  </si>
  <si>
    <t>APOGEE THERAPEUTICS INC</t>
  </si>
  <si>
    <t>ATS</t>
  </si>
  <si>
    <t>ATS CORP</t>
  </si>
  <si>
    <t>DCBO</t>
  </si>
  <si>
    <t>DOCEBO INC</t>
  </si>
  <si>
    <t>ERO</t>
  </si>
  <si>
    <t>ERO COPPER CORP</t>
  </si>
  <si>
    <t>KODIAK GAS SERVICES INC</t>
  </si>
  <si>
    <t>LAC</t>
  </si>
  <si>
    <t>LSPD</t>
  </si>
  <si>
    <t>LIGHTSPEED COMMERCE INC</t>
  </si>
  <si>
    <t>ORLA</t>
  </si>
  <si>
    <t>ORLA MINING LTD</t>
  </si>
  <si>
    <t>ORN</t>
  </si>
  <si>
    <t>ORION GROUP HOLDINGS INC</t>
  </si>
  <si>
    <t>PEBK</t>
  </si>
  <si>
    <t>PEOPLES BANCORP NC INC</t>
  </si>
  <si>
    <t>PPTA</t>
  </si>
  <si>
    <t>PERPETUA RESOURCES CORP</t>
  </si>
  <si>
    <t>RTX CORP</t>
  </si>
  <si>
    <t>SGML</t>
  </si>
  <si>
    <t>SIGMA LITHIUM CORP</t>
  </si>
  <si>
    <t>SII</t>
  </si>
  <si>
    <t>SPROTT INC</t>
  </si>
  <si>
    <t>VBNK</t>
  </si>
  <si>
    <t>VERSABANK</t>
  </si>
  <si>
    <t>LLYVK</t>
  </si>
  <si>
    <t>MAMA</t>
  </si>
  <si>
    <t>MAMA'S CREATIONS INC</t>
  </si>
  <si>
    <t>SN</t>
  </si>
  <si>
    <t>SOUTHLAND HOLDINGS INC</t>
  </si>
  <si>
    <t>SHARKNINJA INC</t>
  </si>
  <si>
    <t>ACIC</t>
  </si>
  <si>
    <t>AMERICAN COASTAL INSURA CORP</t>
  </si>
  <si>
    <t>DBD</t>
  </si>
  <si>
    <t>DIEBOLD NIXDORF INC</t>
  </si>
  <si>
    <t>HHH</t>
  </si>
  <si>
    <t>HOWARD HUGHES HOLDINGS INC</t>
  </si>
  <si>
    <t>LWAY</t>
  </si>
  <si>
    <t>LIFEWAY FOODS INC</t>
  </si>
  <si>
    <t>VFS</t>
  </si>
  <si>
    <t>ALNT</t>
  </si>
  <si>
    <t>ALLIENT INC</t>
  </si>
  <si>
    <t>BITDEER TECHNOLOGIES GROUP</t>
  </si>
  <si>
    <t>CRANE NXT CO</t>
  </si>
  <si>
    <t>NCMI</t>
  </si>
  <si>
    <t>NATIONAL CINEMEDIA INC</t>
  </si>
  <si>
    <t>NPCE</t>
  </si>
  <si>
    <t>NEUROPACE INC</t>
  </si>
  <si>
    <t>NET POWER INC</t>
  </si>
  <si>
    <t>NXDT</t>
  </si>
  <si>
    <t>NEXPOINT DIVERSIFIED RE TS</t>
  </si>
  <si>
    <t>ODDITY TECH LTD</t>
  </si>
  <si>
    <t>TLSI</t>
  </si>
  <si>
    <t>VINFAST AUTO LTD</t>
  </si>
  <si>
    <t>COR</t>
  </si>
  <si>
    <t>CENCORA INC</t>
  </si>
  <si>
    <t>CDP</t>
  </si>
  <si>
    <t>COPT DEFENSE PROPERTIES</t>
  </si>
  <si>
    <t>CENTESSA PHARMACEUTICALS PLC</t>
  </si>
  <si>
    <t>HESAI GROUP</t>
  </si>
  <si>
    <t>TKO</t>
  </si>
  <si>
    <t>TKO GROUP HOLDINGS INC</t>
  </si>
  <si>
    <t>ARMN</t>
  </si>
  <si>
    <t>ARIS MINING CORP</t>
  </si>
  <si>
    <t>HYAC</t>
  </si>
  <si>
    <t>HAYMAKER ACQUIS CORP 4 -REDH</t>
  </si>
  <si>
    <t>ARM</t>
  </si>
  <si>
    <t>ARM HOLDINGS PLC</t>
  </si>
  <si>
    <t>CART</t>
  </si>
  <si>
    <t>DNTH</t>
  </si>
  <si>
    <t>DIANTHUS THERAPEUTICS INC</t>
  </si>
  <si>
    <t>GFR</t>
  </si>
  <si>
    <t>KVYO</t>
  </si>
  <si>
    <t>TALK</t>
  </si>
  <si>
    <t>TALKSPACE INC</t>
  </si>
  <si>
    <t>ANGLOGOLD ASHANTI PLC</t>
  </si>
  <si>
    <t>MAPLEBEAR INC</t>
  </si>
  <si>
    <t>FIDELIS INSURANCE HOLDINGS</t>
  </si>
  <si>
    <t>HARROW INC</t>
  </si>
  <si>
    <t>MONDAY COM LTD</t>
  </si>
  <si>
    <t>SLNO</t>
  </si>
  <si>
    <t>SOLENO THERAPEUTICS INC</t>
  </si>
  <si>
    <t>WAFD INC</t>
  </si>
  <si>
    <t>AEGON LTD</t>
  </si>
  <si>
    <t>IMNM</t>
  </si>
  <si>
    <t>IMMUNOME INC</t>
  </si>
  <si>
    <t>KELLANOVA</t>
  </si>
  <si>
    <t>NORTHWESTERN ENRGY GROUP INC</t>
  </si>
  <si>
    <t>VLTO</t>
  </si>
  <si>
    <t>VSTS</t>
  </si>
  <si>
    <t>BIRK</t>
  </si>
  <si>
    <t>CORPORACION AMERICA AIRPORTS</t>
  </si>
  <si>
    <t>KLAVIYO INC</t>
  </si>
  <si>
    <t>SHIP</t>
  </si>
  <si>
    <t>SEANERGY MARITIME HOLDINGS C</t>
  </si>
  <si>
    <t>ABVX</t>
  </si>
  <si>
    <t>ABIVAX SOCIETE ANONYME</t>
  </si>
  <si>
    <t>BIRKENSTOCK HOLDING PLC</t>
  </si>
  <si>
    <t>IMMUNOCORE HOLDINGS PLC</t>
  </si>
  <si>
    <t>NATL</t>
  </si>
  <si>
    <t>PHARVARIS NV</t>
  </si>
  <si>
    <t>SMMT</t>
  </si>
  <si>
    <t>SUMMIT THERAPEUTICS INC</t>
  </si>
  <si>
    <t>VYX</t>
  </si>
  <si>
    <t>NCR VOYIX CORP</t>
  </si>
  <si>
    <t>ZIM INTEGRATED SHIPPING SERV</t>
  </si>
  <si>
    <t>IBRX</t>
  </si>
  <si>
    <t>IMMUNITYBIO INC</t>
  </si>
  <si>
    <t>MNR</t>
  </si>
  <si>
    <t>3. Sort by any of the column headings.</t>
  </si>
  <si>
    <t>2. Change the factor weightings as desired to create your own weighted composite scores.</t>
  </si>
  <si>
    <t>ACU</t>
  </si>
  <si>
    <t>ACME UNITED CORP</t>
  </si>
  <si>
    <t>BUNGE GLOBAL SA</t>
  </si>
  <si>
    <t>COMPASS PATHWAYS PLC</t>
  </si>
  <si>
    <t>EHANG HOLDINGS LIMITED</t>
  </si>
  <si>
    <t>ENGN</t>
  </si>
  <si>
    <t>KOD</t>
  </si>
  <si>
    <t>KODIAK SCIENCES INC</t>
  </si>
  <si>
    <t>LXEO</t>
  </si>
  <si>
    <t>NLOP</t>
  </si>
  <si>
    <t>TRAK</t>
  </si>
  <si>
    <t>BANCO BILBAO VIZCAYA ARGENTA</t>
  </si>
  <si>
    <t>FINW</t>
  </si>
  <si>
    <t>FINWISE BANCORP</t>
  </si>
  <si>
    <t>GYRE</t>
  </si>
  <si>
    <t>GYRE THERAPEUTICS INC</t>
  </si>
  <si>
    <t>PAYS</t>
  </si>
  <si>
    <t>PAYSIGN INC</t>
  </si>
  <si>
    <t>TANGER INC</t>
  </si>
  <si>
    <t>SKYH</t>
  </si>
  <si>
    <t>SKY HARBOUR GROUP CORP</t>
  </si>
  <si>
    <t>VERALTO CORP</t>
  </si>
  <si>
    <t>VIPER ENERGY INC</t>
  </si>
  <si>
    <t>WIX COM LTD</t>
  </si>
  <si>
    <t>AVAH</t>
  </si>
  <si>
    <t>AVEANNA HCARE HOLD INC</t>
  </si>
  <si>
    <t>BVFL</t>
  </si>
  <si>
    <t>BV FINANCIAL INC</t>
  </si>
  <si>
    <t>CWBC</t>
  </si>
  <si>
    <t>COMMUNITY WEST BANCSHARES</t>
  </si>
  <si>
    <t>FUNC</t>
  </si>
  <si>
    <t>FIRST UNITED CORP</t>
  </si>
  <si>
    <t>HG</t>
  </si>
  <si>
    <t>HAMILTON INSURANCE GROUP LTD</t>
  </si>
  <si>
    <t>SMID</t>
  </si>
  <si>
    <t>SMITH-MIDLAND CORP</t>
  </si>
  <si>
    <t>AGORA INC</t>
  </si>
  <si>
    <t>AQST</t>
  </si>
  <si>
    <t>AQUESTIVE THERAPETC INC</t>
  </si>
  <si>
    <t>BYRN</t>
  </si>
  <si>
    <t>BYRNA TECHNOLOGIES INC</t>
  </si>
  <si>
    <t>LIBERTY GLOBAL LTD</t>
  </si>
  <si>
    <t>MACH NATURAL RESOURCES LP</t>
  </si>
  <si>
    <t>NET LEASE OFFICE PROPERTIES</t>
  </si>
  <si>
    <t>WORTHINGTON ENTERPRISES INC</t>
  </si>
  <si>
    <t>ABEO</t>
  </si>
  <si>
    <t>ABEONA THERAPEUTICS INC</t>
  </si>
  <si>
    <t>ABUS</t>
  </si>
  <si>
    <t>ARBUTUS BIOPHARMA CORP</t>
  </si>
  <si>
    <t>APEI</t>
  </si>
  <si>
    <t>AMERICAN PUBLIC EDUCATION</t>
  </si>
  <si>
    <t>ELA</t>
  </si>
  <si>
    <t>ENVELA CORP</t>
  </si>
  <si>
    <t>HNST</t>
  </si>
  <si>
    <t>LNKB</t>
  </si>
  <si>
    <t>LINKBANCORP INC</t>
  </si>
  <si>
    <t>PRAX</t>
  </si>
  <si>
    <t>PRAXIS PRECIS MEDI INC</t>
  </si>
  <si>
    <t>WS</t>
  </si>
  <si>
    <t>ABSI</t>
  </si>
  <si>
    <t>ABSCI CORP</t>
  </si>
  <si>
    <t>CRESUD SOCIEDAD ANONIMA COM</t>
  </si>
  <si>
    <t>FRESENIUS MEDICAL CARE AG</t>
  </si>
  <si>
    <t>HUT 8 CORP</t>
  </si>
  <si>
    <t>MITT</t>
  </si>
  <si>
    <t>AG MORTGAGE INVESTMENT TRUST</t>
  </si>
  <si>
    <t>ENPRO INC</t>
  </si>
  <si>
    <t>ORION SA</t>
  </si>
  <si>
    <t>SPIR</t>
  </si>
  <si>
    <t>SPIRE GLOBAL INC</t>
  </si>
  <si>
    <t>XERS</t>
  </si>
  <si>
    <t>XERIS BIOPHARMA HOLDINGS INC</t>
  </si>
  <si>
    <t>BFIN</t>
  </si>
  <si>
    <t>BANKFINANCIAL CORP</t>
  </si>
  <si>
    <t>BLND</t>
  </si>
  <si>
    <t>BLEND LABS INC</t>
  </si>
  <si>
    <t>CAPR</t>
  </si>
  <si>
    <t>CAPRICOR THERAPEUTICS INC</t>
  </si>
  <si>
    <t>CDLR</t>
  </si>
  <si>
    <t>CADELER A/S</t>
  </si>
  <si>
    <t>CRNT</t>
  </si>
  <si>
    <t>CERAGON NETWORKS LTD</t>
  </si>
  <si>
    <t>ECO</t>
  </si>
  <si>
    <t>OKEANIS ECO TANKER</t>
  </si>
  <si>
    <t>EML</t>
  </si>
  <si>
    <t>EASTERN CO</t>
  </si>
  <si>
    <t>ISTR</t>
  </si>
  <si>
    <t>INVESTAR HOLDING CORP</t>
  </si>
  <si>
    <t>LAKE</t>
  </si>
  <si>
    <t>LAKELAND INDUSTRIES INC</t>
  </si>
  <si>
    <t>LU</t>
  </si>
  <si>
    <t>LUFAX HOLDING LTD</t>
  </si>
  <si>
    <t>LEXEO THERAPEUTICS INC</t>
  </si>
  <si>
    <t>TRISALUS LIFE SCIENCES INC</t>
  </si>
  <si>
    <t>REPOSITRAK INC</t>
  </si>
  <si>
    <t>WORTHINGTON STEEL INC</t>
  </si>
  <si>
    <t>CZWI</t>
  </si>
  <si>
    <t>CITIZENS COMMUNITY BANCORP</t>
  </si>
  <si>
    <t>DEC</t>
  </si>
  <si>
    <t>LIFEZONE METALS LTD</t>
  </si>
  <si>
    <t>NGNE</t>
  </si>
  <si>
    <t>NEUROGENE INC</t>
  </si>
  <si>
    <t>SEZL</t>
  </si>
  <si>
    <t>SEZZLE INC</t>
  </si>
  <si>
    <t>WULF</t>
  </si>
  <si>
    <t>TERAWULF INC</t>
  </si>
  <si>
    <t>ZKH</t>
  </si>
  <si>
    <t>Top 30 Stocks:  Value Investing</t>
  </si>
  <si>
    <t>Top 30 Stocks:  Dividend Investing</t>
  </si>
  <si>
    <t>Top 30 Stocks:  Small Cap Investing</t>
  </si>
  <si>
    <t>AGRICULTURE &amp; NT S A C -REDH</t>
  </si>
  <si>
    <t>ANSC</t>
  </si>
  <si>
    <t>ASP ISOTOPES INC</t>
  </si>
  <si>
    <t>ASPI</t>
  </si>
  <si>
    <t>BTSG</t>
  </si>
  <si>
    <t>CGON</t>
  </si>
  <si>
    <t>CORE SCIENTIFIC INC</t>
  </si>
  <si>
    <t>CORZ</t>
  </si>
  <si>
    <t>DANAOS CORPORATION</t>
  </si>
  <si>
    <t>ENDAVA PLC</t>
  </si>
  <si>
    <t>DAVE INC</t>
  </si>
  <si>
    <t>DAVE</t>
  </si>
  <si>
    <t>DNOW INC</t>
  </si>
  <si>
    <t>VIANT TECHNOLOGY INC</t>
  </si>
  <si>
    <t>DSP</t>
  </si>
  <si>
    <t>FINVOLUTION GROUP</t>
  </si>
  <si>
    <t>FLEXSTEEL INDUSTRIES INC</t>
  </si>
  <si>
    <t>FLXS</t>
  </si>
  <si>
    <t>JOINT STOCK COMPANY KASPI KZ</t>
  </si>
  <si>
    <t>KSPI</t>
  </si>
  <si>
    <t>LAZARD INC</t>
  </si>
  <si>
    <t>MEDIWOUND LTD</t>
  </si>
  <si>
    <t>MDWD</t>
  </si>
  <si>
    <t>NB BANCORP INC</t>
  </si>
  <si>
    <t>NBBK</t>
  </si>
  <si>
    <t>NUVEEN CHURCHILL DI LEN CORP</t>
  </si>
  <si>
    <t>NCDL</t>
  </si>
  <si>
    <t>NEXXEN INTERNATIONAL LTD</t>
  </si>
  <si>
    <t>OPERA LIMITED</t>
  </si>
  <si>
    <t>PALMER SQUARE CAPTAL BDC INC</t>
  </si>
  <si>
    <t>PSBD</t>
  </si>
  <si>
    <t>POWERFLEET INC</t>
  </si>
  <si>
    <t>REAL BROKERAGE INC (THE)</t>
  </si>
  <si>
    <t>REAX</t>
  </si>
  <si>
    <t>SMITH DOUGLAS HOMES CORP</t>
  </si>
  <si>
    <t>SDHC</t>
  </si>
  <si>
    <t>SOLID BIOSCIENCES INC</t>
  </si>
  <si>
    <t>SLDB</t>
  </si>
  <si>
    <t>STEREOTAXIS INC</t>
  </si>
  <si>
    <t>STXS</t>
  </si>
  <si>
    <t>VESTIS CORP</t>
  </si>
  <si>
    <t>ZKH GROUP LTD -ADR</t>
  </si>
  <si>
    <t xml:space="preserve"> COMPANY NAME</t>
  </si>
  <si>
    <t xml:space="preserve"> TICKER</t>
  </si>
  <si>
    <t xml:space="preserve"> MARKET CAP ($M)</t>
  </si>
  <si>
    <t xml:space="preserve"> SVR</t>
  </si>
  <si>
    <t xml:space="preserve"> Value</t>
  </si>
  <si>
    <t xml:space="preserve"> Dividend</t>
  </si>
  <si>
    <t xml:space="preserve"> Small Cap</t>
  </si>
  <si>
    <t>Score Your Own Stocks</t>
  </si>
  <si>
    <t>Primary Factors</t>
  </si>
  <si>
    <t>Secondary Factors</t>
  </si>
  <si>
    <t>How to Use the Sabrient Scorecard</t>
  </si>
  <si>
    <t>Sabrient Scorecard</t>
  </si>
  <si>
    <t>Sabrient's factors are based on proprietary algorithms that use a range of fundamental data and a relative scoring engine.  Scores have a range of 1 – 100.  Higher scores are better.   </t>
  </si>
  <si>
    <t>AURORA CANNABIS INC</t>
  </si>
  <si>
    <t>ACB</t>
  </si>
  <si>
    <t>AMERICAN HEALTHCARE REIT INC</t>
  </si>
  <si>
    <t>AHR</t>
  </si>
  <si>
    <t>A.K.A. BRAND HOLD CORP</t>
  </si>
  <si>
    <t>AKA</t>
  </si>
  <si>
    <t>AMER SPORTS INC</t>
  </si>
  <si>
    <t>AS</t>
  </si>
  <si>
    <t>ASTRANA HEALTH INC</t>
  </si>
  <si>
    <t>ASTH</t>
  </si>
  <si>
    <t>ARRIVENT BIOPHARMA INC</t>
  </si>
  <si>
    <t>AVBP</t>
  </si>
  <si>
    <t>BRIGHTSPRING HEALTH SVCS INC</t>
  </si>
  <si>
    <t>CF BANKSHARES INC</t>
  </si>
  <si>
    <t>CFBK</t>
  </si>
  <si>
    <t>CG ONCOLOGY INC</t>
  </si>
  <si>
    <t>DAYFORCE INC</t>
  </si>
  <si>
    <t>DAY</t>
  </si>
  <si>
    <t>ELECTROMED INC</t>
  </si>
  <si>
    <t>ELMD</t>
  </si>
  <si>
    <t>ENGENE HOLDINGS INC</t>
  </si>
  <si>
    <t>ENERGY SERVICES OF AMER CORP</t>
  </si>
  <si>
    <t>ESOA</t>
  </si>
  <si>
    <t>FLUTTER ENTERTAINMENT PLC</t>
  </si>
  <si>
    <t>FLUT</t>
  </si>
  <si>
    <t>IRSA INVERSIONES Y REPRESENT</t>
  </si>
  <si>
    <t>INTUITIVE MACHINES INC</t>
  </si>
  <si>
    <t>LUNR</t>
  </si>
  <si>
    <t>MESOBLAST LTD</t>
  </si>
  <si>
    <t>MESO</t>
  </si>
  <si>
    <t>MATERIALISE NV</t>
  </si>
  <si>
    <t>METALLUS INC</t>
  </si>
  <si>
    <t>MTUS</t>
  </si>
  <si>
    <t>NUVATION BIO INC</t>
  </si>
  <si>
    <t>NUVB</t>
  </si>
  <si>
    <t>UNITED PARKS &amp; RESORTS INC</t>
  </si>
  <si>
    <t>PRKS</t>
  </si>
  <si>
    <t>RELIANCE INC</t>
  </si>
  <si>
    <t>SANGOMA TECHNOLOGIES CORP</t>
  </si>
  <si>
    <t>SANG</t>
  </si>
  <si>
    <t>SONIDA SENIOR LIVING INC</t>
  </si>
  <si>
    <t>SNDA</t>
  </si>
  <si>
    <t>SOC</t>
  </si>
  <si>
    <t>SPYRE THERAPEUTICS INC</t>
  </si>
  <si>
    <t>SYRE</t>
  </si>
  <si>
    <t>TAT TECHNOLOGIES LTD</t>
  </si>
  <si>
    <t>TATT</t>
  </si>
  <si>
    <t>BBB FOODS INC</t>
  </si>
  <si>
    <t>TBBB</t>
  </si>
  <si>
    <t>TBRG</t>
  </si>
  <si>
    <t>TRANSPORTADORA DE GAS DEL SU</t>
  </si>
  <si>
    <t>TREVI THERAPEUTICS INC</t>
  </si>
  <si>
    <t>TRVI</t>
  </si>
  <si>
    <t>GENEDX HOLDINGS CORP</t>
  </si>
  <si>
    <t>WGS</t>
  </si>
  <si>
    <t>(See Factor Definitions tab for more detail)</t>
  </si>
  <si>
    <t>Notes regarding blank scores:</t>
  </si>
  <si>
    <t xml:space="preserve"> WEIGHTED</t>
  </si>
  <si>
    <t>Growth</t>
  </si>
  <si>
    <t>MODIV INDUSTRIAL INC</t>
  </si>
  <si>
    <t>MDV</t>
  </si>
  <si>
    <t>PERMA-FIX ENVIRONMENTAL SVCS</t>
  </si>
  <si>
    <t>PESI</t>
  </si>
  <si>
    <t>PAGAYA TECHNOLOGIES LTD</t>
  </si>
  <si>
    <t>PGY</t>
  </si>
  <si>
    <t>SUPER GROUP (SGHC) LTD</t>
  </si>
  <si>
    <t>TRUBRIDGE INC</t>
  </si>
  <si>
    <t>PETCO HEALTH AND WELLNESS CO</t>
  </si>
  <si>
    <t xml:space="preserve">Sabrient disclaims liability for damages of any sort (including lost profits) arising out of the use of or inability to use this document. </t>
  </si>
  <si>
    <t>Disclaimers:</t>
  </si>
  <si>
    <t>Refer to Factor Definitions tab for other important disclosures.</t>
  </si>
  <si>
    <t xml:space="preserve">Past performance is not a guarantee of future results. </t>
  </si>
  <si>
    <t>SABRIENT FACTORS</t>
  </si>
  <si>
    <t>This is neither a solicitation to buy nor an offer to sell securities, and it is not intended as investment advice. It is for information purposes only.</t>
  </si>
  <si>
    <t xml:space="preserve">The information shown is based on sources believed to be reliable, but no warranty or representation of any kind, expressed or implied, is made as to its accuracy, completeness, or correctness. </t>
  </si>
  <si>
    <t xml:space="preserve">This is for information purposes only. It is neither a solicitation to buy nor an offer to sell securities, and it is not intended as investment advice. The information shown is based on sources believed to be reliable, but no warranty or representation of any kind, expressed or implied, is made as to its accuracy,  completeness, or correctness. Sabrient disclaims liability for damages of any sort (including lost profits) arising out of the use of or inability to use this document. </t>
  </si>
  <si>
    <t>AEVA TECHNOLOGIES INC</t>
  </si>
  <si>
    <t>AEVA</t>
  </si>
  <si>
    <t>AUDIOEYE INC</t>
  </si>
  <si>
    <t>AEYE</t>
  </si>
  <si>
    <t>AIRJ</t>
  </si>
  <si>
    <t>ALAB</t>
  </si>
  <si>
    <t>ARQ INC</t>
  </si>
  <si>
    <t>ARQ</t>
  </si>
  <si>
    <t>AUNA</t>
  </si>
  <si>
    <t>COMPOSECURE INC</t>
  </si>
  <si>
    <t>CMPO</t>
  </si>
  <si>
    <t>CPAY</t>
  </si>
  <si>
    <t>EARN</t>
  </si>
  <si>
    <t>ENDEAVOUR SILVER CORP</t>
  </si>
  <si>
    <t>EXK</t>
  </si>
  <si>
    <t>HONEST CO INC (THE)</t>
  </si>
  <si>
    <t>LENZ THERAPEUTICS INC</t>
  </si>
  <si>
    <t>LENZ</t>
  </si>
  <si>
    <t>RDDT</t>
  </si>
  <si>
    <t>TASEKO MINES LTD</t>
  </si>
  <si>
    <t>TGB</t>
  </si>
  <si>
    <t>YATSEN HOLDING LTD -ADR</t>
  </si>
  <si>
    <t>YSG</t>
  </si>
  <si>
    <t>ASTERA LABS INC</t>
  </si>
  <si>
    <t>AUNA S A</t>
  </si>
  <si>
    <t>CORPAY INC</t>
  </si>
  <si>
    <t>DELCATH SYSTEMS INC</t>
  </si>
  <si>
    <t>DCTH</t>
  </si>
  <si>
    <t>DJT</t>
  </si>
  <si>
    <t>DOUYU INTERNATIONAL HOLDINGS</t>
  </si>
  <si>
    <t>DOYU</t>
  </si>
  <si>
    <t>GE AEROSPACE</t>
  </si>
  <si>
    <t>GEV</t>
  </si>
  <si>
    <t>HIGH TIDE INC</t>
  </si>
  <si>
    <t>HITI</t>
  </si>
  <si>
    <t>LEGATO MERGER CORP III</t>
  </si>
  <si>
    <t>LEGT</t>
  </si>
  <si>
    <t>REDDIT INC</t>
  </si>
  <si>
    <t>CANDEL THERAPTCS INC</t>
  </si>
  <si>
    <t>CADL</t>
  </si>
  <si>
    <t>FITLIFE BRANDS INC</t>
  </si>
  <si>
    <t>FTLF</t>
  </si>
  <si>
    <t>GE VERNOVA INC</t>
  </si>
  <si>
    <t>CARTESIAN THERAPEUTICS INC</t>
  </si>
  <si>
    <t>RNAC</t>
  </si>
  <si>
    <t>SOLVENTUM CORP</t>
  </si>
  <si>
    <t>SOLV</t>
  </si>
  <si>
    <t>AVADEL PHARMACEUTICALS PLC</t>
  </si>
  <si>
    <t>CTNM</t>
  </si>
  <si>
    <t>HAFNIA LTD</t>
  </si>
  <si>
    <t>HAFN</t>
  </si>
  <si>
    <t>PACS</t>
  </si>
  <si>
    <t>PERUSAHAAN PERSEROAN</t>
  </si>
  <si>
    <t>UL SOLUTIONS INC</t>
  </si>
  <si>
    <t>ULS</t>
  </si>
  <si>
    <t>AVDL</t>
  </si>
  <si>
    <t>BALDWIN INSURANCE GROUP INC</t>
  </si>
  <si>
    <t>BW LPG LTD</t>
  </si>
  <si>
    <t>BWLP</t>
  </si>
  <si>
    <t>CULLINAN THERAPEUTICS INC</t>
  </si>
  <si>
    <t>CORVUS PHARMACEUTICALS INC</t>
  </si>
  <si>
    <t>CRVS</t>
  </si>
  <si>
    <t>CONTINEUM THERAPEUTICS INC</t>
  </si>
  <si>
    <t>CENTURI HOLDINGS INC</t>
  </si>
  <si>
    <t>CTRI</t>
  </si>
  <si>
    <t>CEMEX S A B DE C V</t>
  </si>
  <si>
    <t>DYNAGAS LNG PARTNERS LP</t>
  </si>
  <si>
    <t>DLNG</t>
  </si>
  <si>
    <t>ELLINGTON CREDIT CO</t>
  </si>
  <si>
    <t>FERROVIAL SE</t>
  </si>
  <si>
    <t>FER</t>
  </si>
  <si>
    <t>FRANKLIN FINANCIAL SVCS CORP</t>
  </si>
  <si>
    <t>FRAF</t>
  </si>
  <si>
    <t>GREENFIRE RESOURCES LTD</t>
  </si>
  <si>
    <t>HANOVER BANCORP INC</t>
  </si>
  <si>
    <t>HNVR</t>
  </si>
  <si>
    <t>IB ACQUISITION CORP -REDH</t>
  </si>
  <si>
    <t>IBAC</t>
  </si>
  <si>
    <t>IBOTTA INC</t>
  </si>
  <si>
    <t>IBTA</t>
  </si>
  <si>
    <t>IDAHO STRTEGIC RESOURCES INC</t>
  </si>
  <si>
    <t>IDR</t>
  </si>
  <si>
    <t>LITHIUM AMERICAS CORP</t>
  </si>
  <si>
    <t>LION</t>
  </si>
  <si>
    <t>LOAR HOLDINGS INC</t>
  </si>
  <si>
    <t>LOAR</t>
  </si>
  <si>
    <t>MAREX GROUP PLC</t>
  </si>
  <si>
    <t>MRX</t>
  </si>
  <si>
    <t>NCR ATLEOS CORP</t>
  </si>
  <si>
    <t>NNE</t>
  </si>
  <si>
    <t>OKLO</t>
  </si>
  <si>
    <t>PACS GROUP INC</t>
  </si>
  <si>
    <t>POET TECHNOLOGIES INC</t>
  </si>
  <si>
    <t>POET</t>
  </si>
  <si>
    <t>RUBRIK INC</t>
  </si>
  <si>
    <t>RBRK</t>
  </si>
  <si>
    <t>ATRENEW INC  -ADR</t>
  </si>
  <si>
    <t>RERE</t>
  </si>
  <si>
    <t>REZOLUTE INC</t>
  </si>
  <si>
    <t>RZLT</t>
  </si>
  <si>
    <t>SOLARIS RESOURCES INC</t>
  </si>
  <si>
    <t>SLSR</t>
  </si>
  <si>
    <t>SVCO</t>
  </si>
  <si>
    <t>VIK</t>
  </si>
  <si>
    <t>BWIN</t>
  </si>
  <si>
    <t>COMMUNITY FINANCIAL SYST INC</t>
  </si>
  <si>
    <t>CNH</t>
  </si>
  <si>
    <t>TRUMP MEDIA &amp; TECHNO GRP CRP</t>
  </si>
  <si>
    <t>HDL</t>
  </si>
  <si>
    <t>ICON PUBLIC LIMITED COMPANY</t>
  </si>
  <si>
    <t>LABCORP HOLDINGS INC</t>
  </si>
  <si>
    <t>NEW GOLD INC</t>
  </si>
  <si>
    <t>NGD</t>
  </si>
  <si>
    <t>PAL</t>
  </si>
  <si>
    <t>SABLE OFFSHORE CORP</t>
  </si>
  <si>
    <t>VNET GROUP INC</t>
  </si>
  <si>
    <t>VNET</t>
  </si>
  <si>
    <t>ZK</t>
  </si>
  <si>
    <r>
      <t xml:space="preserve">(based on underlying model for the </t>
    </r>
    <r>
      <rPr>
        <i/>
        <sz val="18"/>
        <color theme="1"/>
        <rFont val="Calibri"/>
        <family val="2"/>
        <scheme val="minor"/>
      </rPr>
      <t>Sabrient Baker's Dozen</t>
    </r>
    <r>
      <rPr>
        <sz val="18"/>
        <color theme="1"/>
        <rFont val="Calibri"/>
        <family val="2"/>
        <scheme val="minor"/>
      </rPr>
      <t>)</t>
    </r>
  </si>
  <si>
    <t>BOW</t>
  </si>
  <si>
    <t>KAYNE ANDERSON BDC INC</t>
  </si>
  <si>
    <t>KBDC</t>
  </si>
  <si>
    <t>TELESAT CORP</t>
  </si>
  <si>
    <t>TSAT</t>
  </si>
  <si>
    <t>AMERICA MOVIL SAB DE C V</t>
  </si>
  <si>
    <t>FLOTEK INDUSTRIES INC</t>
  </si>
  <si>
    <t>FTK</t>
  </si>
  <si>
    <t>D MARKET ELEKTRONIK HIZMETLE</t>
  </si>
  <si>
    <t>HEPS</t>
  </si>
  <si>
    <t>HYSTER YALE INC</t>
  </si>
  <si>
    <t>KT CORPORATION</t>
  </si>
  <si>
    <t>BETTERWARE DE MEXICO S A P</t>
  </si>
  <si>
    <t>CHINA AUTOMOTIVE SYSTEMS INC</t>
  </si>
  <si>
    <t>CAAS</t>
  </si>
  <si>
    <t>SUPER HI INTERNATIONAL HOLDI</t>
  </si>
  <si>
    <t>INHIBRX BIOSCIENCES INC</t>
  </si>
  <si>
    <t>INBX</t>
  </si>
  <si>
    <t>LIFE360 INC</t>
  </si>
  <si>
    <t>LIF</t>
  </si>
  <si>
    <t>ONITY GROUP INC</t>
  </si>
  <si>
    <t>ONIT</t>
  </si>
  <si>
    <t>QXO INC</t>
  </si>
  <si>
    <t>QXO</t>
  </si>
  <si>
    <t>RAPP</t>
  </si>
  <si>
    <t>WAY</t>
  </si>
  <si>
    <r>
      <t>Earnings Quality Rank</t>
    </r>
    <r>
      <rPr>
        <sz val="14"/>
        <color theme="1"/>
        <rFont val="Calibri"/>
        <family val="2"/>
        <scheme val="minor"/>
      </rPr>
      <t xml:space="preserve"> </t>
    </r>
  </si>
  <si>
    <t>Sabrient Factor Definitions</t>
  </si>
  <si>
    <t>Factor Backtests</t>
  </si>
  <si>
    <t>GARP - Growth at a Reasonable Price</t>
  </si>
  <si>
    <t>GQR - Growth Quality Rank</t>
  </si>
  <si>
    <t>SVR - Strategic Valuation Rank</t>
  </si>
  <si>
    <t>SGR - Strategic Growth Rank</t>
  </si>
  <si>
    <t>DIV - Dividend Rank</t>
  </si>
  <si>
    <t>Growth, Value, Dividend, and Small Cap. To learn more about the strategies, go to</t>
  </si>
  <si>
    <t xml:space="preserve"> </t>
  </si>
  <si>
    <t>To sort by any factor, click the white box on the column head.</t>
  </si>
  <si>
    <t>AMR - Aggregate Price Momentum Rank</t>
  </si>
  <si>
    <t>BULL - Relative strength during strong markets</t>
  </si>
  <si>
    <t>BEAR - Relative strength during weak markets</t>
  </si>
  <si>
    <t xml:space="preserve">www.sabrient.com/scorecard-strategies.  </t>
  </si>
  <si>
    <t>Primary Factors are the six proprietary "complex factors" used in the stock selection models</t>
  </si>
  <si>
    <t xml:space="preserve">Secondary Factors provide additional information regarding price momentum and performance </t>
  </si>
  <si>
    <t>in strong and weak markets. They include:</t>
  </si>
  <si>
    <t xml:space="preserve">Top 30 Stocks:  Growth Investing </t>
  </si>
  <si>
    <t xml:space="preserve">1. Print the sheet if you wish to save this Top 30 list:                                                        </t>
  </si>
  <si>
    <t xml:space="preserve">      File  &gt; Print   or  CTRL-P (on a PC) or Command-P (on a Mac)</t>
  </si>
  <si>
    <t>4. Model portfolio performance simulation history is shown Tab 7.</t>
  </si>
  <si>
    <t>(See Factor Definitions on Tab 8 for more detail)</t>
  </si>
  <si>
    <t>HOW TO USE THE SCORECARD  (more detail on Tab 6):</t>
  </si>
  <si>
    <t>HOW TO USE THE SCORECARD  (more detail on Tab 6)</t>
  </si>
  <si>
    <t>Notes Regarding Blank Scores</t>
  </si>
  <si>
    <t>Disclaimers</t>
  </si>
  <si>
    <t xml:space="preserve">     Column C  (or copy-and-paste a list of tickers. Scores will change to scires foryour stocks.</t>
  </si>
  <si>
    <t xml:space="preserve">2. Print the sheet if you wish to save this Top 30 list:                                                        </t>
  </si>
  <si>
    <t>3. Change the factor weightings as desired to create your own weighted composite scores.</t>
  </si>
  <si>
    <t>4. Sort by any of the column headings.</t>
  </si>
  <si>
    <t>5. Model portfolio performance simulation history is shown Tab 7.</t>
  </si>
  <si>
    <r>
      <t xml:space="preserve">1. </t>
    </r>
    <r>
      <rPr>
        <u/>
        <sz val="16"/>
        <color theme="1"/>
        <rFont val="Calibri"/>
        <family val="2"/>
        <scheme val="minor"/>
      </rPr>
      <t>To score your own stocks,</t>
    </r>
    <r>
      <rPr>
        <sz val="16"/>
        <color theme="1"/>
        <rFont val="Calibri"/>
        <family val="2"/>
        <scheme val="minor"/>
      </rPr>
      <t xml:space="preserve"> enter your tickers over the current tickers in</t>
    </r>
  </si>
  <si>
    <r>
      <rPr>
        <b/>
        <sz val="14"/>
        <color theme="1"/>
        <rFont val="Calibri"/>
        <family val="2"/>
        <scheme val="minor"/>
      </rPr>
      <t>NOTE 1</t>
    </r>
    <r>
      <rPr>
        <sz val="14"/>
        <color theme="1"/>
        <rFont val="Calibri"/>
        <family val="2"/>
        <scheme val="minor"/>
      </rPr>
      <t xml:space="preserve">: Normalized scores range 0-100, with 100 the best. For each month of the 21-year test period for each Sabrient Score, the stock universe was scored and ranked and separated into 20 quantiles. For example, Quantile 20 comprised stocks scoring 95-100, Quantile 19 comprised 90-95, down to Quantile 1 comprising stocks scoring 0-5. Then, 1-month forward returns were computed for each stock, averaged across all stocks within the quantile, and then annualized. </t>
    </r>
  </si>
  <si>
    <t>Disclaimer</t>
  </si>
  <si>
    <t>(See Disclaimer below charts.)</t>
  </si>
  <si>
    <r>
      <t xml:space="preserve">The </t>
    </r>
    <r>
      <rPr>
        <b/>
        <sz val="14"/>
        <color theme="1"/>
        <rFont val="Calibri"/>
        <family val="2"/>
        <scheme val="minor"/>
      </rPr>
      <t>Growth</t>
    </r>
    <r>
      <rPr>
        <sz val="14"/>
        <color theme="1"/>
        <rFont val="Calibri"/>
        <family val="2"/>
        <scheme val="minor"/>
      </rPr>
      <t xml:space="preserve"> model underlies the </t>
    </r>
    <r>
      <rPr>
        <i/>
        <sz val="14"/>
        <color theme="1"/>
        <rFont val="Calibri"/>
        <family val="2"/>
        <scheme val="minor"/>
      </rPr>
      <t>Sabrient Baker's Dozen</t>
    </r>
    <r>
      <rPr>
        <sz val="14"/>
        <color theme="1"/>
        <rFont val="Calibri"/>
        <family val="2"/>
        <scheme val="minor"/>
      </rPr>
      <t xml:space="preserve"> portfolio.</t>
    </r>
  </si>
  <si>
    <r>
      <t xml:space="preserve">The </t>
    </r>
    <r>
      <rPr>
        <b/>
        <sz val="14"/>
        <color theme="1"/>
        <rFont val="Calibri"/>
        <family val="2"/>
        <scheme val="minor"/>
      </rPr>
      <t>Value</t>
    </r>
    <r>
      <rPr>
        <sz val="14"/>
        <color theme="1"/>
        <rFont val="Calibri"/>
        <family val="2"/>
        <scheme val="minor"/>
      </rPr>
      <t xml:space="preserve"> model underlies the </t>
    </r>
    <r>
      <rPr>
        <i/>
        <sz val="14"/>
        <color theme="1"/>
        <rFont val="Calibri"/>
        <family val="2"/>
        <scheme val="minor"/>
      </rPr>
      <t>Sabrient Forward Looking Value</t>
    </r>
    <r>
      <rPr>
        <sz val="14"/>
        <color theme="1"/>
        <rFont val="Calibri"/>
        <family val="2"/>
        <scheme val="minor"/>
      </rPr>
      <t xml:space="preserve"> portfolio.</t>
    </r>
  </si>
  <si>
    <r>
      <t xml:space="preserve">The </t>
    </r>
    <r>
      <rPr>
        <b/>
        <sz val="14"/>
        <color theme="1"/>
        <rFont val="Calibri"/>
        <family val="2"/>
        <scheme val="minor"/>
      </rPr>
      <t>Dividend</t>
    </r>
    <r>
      <rPr>
        <sz val="14"/>
        <color theme="1"/>
        <rFont val="Calibri"/>
        <family val="2"/>
        <scheme val="minor"/>
      </rPr>
      <t xml:space="preserve"> model underlies the </t>
    </r>
    <r>
      <rPr>
        <i/>
        <sz val="14"/>
        <color theme="1"/>
        <rFont val="Calibri"/>
        <family val="2"/>
        <scheme val="minor"/>
      </rPr>
      <t xml:space="preserve">Sabrient Dividend </t>
    </r>
    <r>
      <rPr>
        <sz val="14"/>
        <color theme="1"/>
        <rFont val="Calibri"/>
        <family val="2"/>
        <scheme val="minor"/>
      </rPr>
      <t>portfolio.</t>
    </r>
  </si>
  <si>
    <r>
      <t xml:space="preserve">The </t>
    </r>
    <r>
      <rPr>
        <b/>
        <sz val="14"/>
        <color theme="1"/>
        <rFont val="Calibri"/>
        <family val="2"/>
        <scheme val="minor"/>
      </rPr>
      <t>Small Cap</t>
    </r>
    <r>
      <rPr>
        <sz val="14"/>
        <color theme="1"/>
        <rFont val="Calibri"/>
        <family val="2"/>
        <scheme val="minor"/>
      </rPr>
      <t xml:space="preserve"> model underlies the </t>
    </r>
    <r>
      <rPr>
        <i/>
        <sz val="14"/>
        <color theme="1"/>
        <rFont val="Calibri"/>
        <family val="2"/>
        <scheme val="minor"/>
      </rPr>
      <t xml:space="preserve">Sabrient Small Cap Growth </t>
    </r>
    <r>
      <rPr>
        <sz val="14"/>
        <color theme="1"/>
        <rFont val="Calibri"/>
        <family val="2"/>
        <scheme val="minor"/>
      </rPr>
      <t>Portfolio.</t>
    </r>
  </si>
  <si>
    <r>
      <rPr>
        <b/>
        <sz val="14"/>
        <color theme="1"/>
        <rFont val="Calibri"/>
        <family val="2"/>
        <scheme val="minor"/>
      </rPr>
      <t>Sorting</t>
    </r>
    <r>
      <rPr>
        <sz val="14"/>
        <color theme="1"/>
        <rFont val="Calibri"/>
        <family val="2"/>
        <scheme val="minor"/>
      </rPr>
      <t xml:space="preserve">:  Each Top 30 Stocks List is sorted by the highlighted factor column. </t>
    </r>
  </si>
  <si>
    <r>
      <rPr>
        <b/>
        <sz val="14"/>
        <color theme="1"/>
        <rFont val="Calibri"/>
        <family val="2"/>
        <scheme val="minor"/>
      </rPr>
      <t>The Power of Weighting</t>
    </r>
    <r>
      <rPr>
        <sz val="14"/>
        <color theme="1"/>
        <rFont val="Calibri"/>
        <family val="2"/>
        <scheme val="minor"/>
      </rPr>
      <t>: Weighting makes the Scorecard even more powerful, allowing you to create</t>
    </r>
  </si>
  <si>
    <r>
      <rPr>
        <b/>
        <sz val="14"/>
        <color theme="1"/>
        <rFont val="Calibri"/>
        <family val="2"/>
        <scheme val="minor"/>
      </rPr>
      <t>Reasons for Blank Scores</t>
    </r>
    <r>
      <rPr>
        <sz val="14"/>
        <color theme="1"/>
        <rFont val="Calibri"/>
        <family val="2"/>
        <scheme val="minor"/>
      </rPr>
      <t>:  (1) Many smaller stocks and ADRs do not have sufficient Wall Street analyst coverage to receive a given score. In general, Sabrient requires a stock to have at least 2 analysts providing forward estimates.  (2) Minimum liquidity thresholds are required for market cap, price, volume in order to avoid size distortion during relative scoring by industry or cap.  (3) DIV rank only scores stocks with at least 1% regular dividend yield.  (4) Some industries are not scored by a given Sabrient Score because the model did not test well for that industry.</t>
    </r>
  </si>
  <si>
    <r>
      <rPr>
        <b/>
        <sz val="16"/>
        <color theme="1"/>
        <rFont val="Calibri"/>
        <family val="2"/>
        <scheme val="minor"/>
      </rPr>
      <t xml:space="preserve">Sabrient Factors </t>
    </r>
    <r>
      <rPr>
        <b/>
        <sz val="14"/>
        <color theme="1"/>
        <rFont val="Calibri"/>
        <family val="2"/>
        <scheme val="minor"/>
      </rPr>
      <t xml:space="preserve"> </t>
    </r>
    <r>
      <rPr>
        <sz val="14"/>
        <color theme="1"/>
        <rFont val="Calibri"/>
        <family val="2"/>
        <scheme val="minor"/>
      </rPr>
      <t>(See Factor Definitions tab for full descriptions.)</t>
    </r>
  </si>
  <si>
    <t xml:space="preserve">                           </t>
  </si>
  <si>
    <t>Back-tested, hypothetical, or simulated performance results have inherent limitations as they are based on retroactive application of a rules-based model designed with the benefit of hindsight. All figures shown are based on gross returns, without considering the impacts of trading costs, slippage, fees, or taxes. Hypothetical backtest results are neither an indicator nor a guarantee of future returns. Actual results will vary from the analysis.</t>
  </si>
  <si>
    <t xml:space="preserve"> Strategy Simulations</t>
  </si>
  <si>
    <r>
      <rPr>
        <b/>
        <sz val="14"/>
        <color theme="1"/>
        <rFont val="Calibri"/>
        <family val="2"/>
        <scheme val="minor"/>
      </rPr>
      <t>Top 30 Stock Lists</t>
    </r>
    <r>
      <rPr>
        <sz val="14"/>
        <color theme="1"/>
        <rFont val="Calibri"/>
        <family val="2"/>
        <scheme val="minor"/>
      </rPr>
      <t>: Tabs 1 through 4 contain the 30 top-ranked stocks for each of 4 investing styles:</t>
    </r>
  </si>
  <si>
    <t>For other examples of how to use the Weighting function, see "The Power of Weighting" at:</t>
  </si>
  <si>
    <t>your own custom Scorecard. For example, if you're looking for Value stocks with good growth properties that tend</t>
  </si>
  <si>
    <t>to outperform during bearish or stagnant market conditions, you might enter a weighting (of say, 1 or 2 or 3,</t>
  </si>
  <si>
    <t xml:space="preserve">depending upon how much emphasis you want to place on the given score) in the SGR and BEAR columns on the </t>
  </si>
  <si>
    <t xml:space="preserve">Value tab; then sort the Weighted score by "Largest to Smallest." </t>
  </si>
  <si>
    <t>www.sabrient.com/scorecard-weighting</t>
  </si>
  <si>
    <r>
      <rPr>
        <b/>
        <sz val="14"/>
        <color theme="1"/>
        <rFont val="Calibri"/>
        <family val="2"/>
        <scheme val="minor"/>
      </rPr>
      <t xml:space="preserve">Create Your Own Baker's Dozen Portfolio. </t>
    </r>
    <r>
      <rPr>
        <sz val="14"/>
        <color theme="1"/>
        <rFont val="Calibri"/>
        <family val="2"/>
        <scheme val="minor"/>
      </rPr>
      <t xml:space="preserve"> To create your own Baker's Dozen (or any concentrated all-cap portfolio), we suggest using the Top 30 stocks from the Growth tab and selecting a diversified group that includes large, mid, and small caps, from at least 4 sectors and no more than 30% from a given sector (but with only minor "sector tilts" from the benchmark's allocations).</t>
    </r>
  </si>
  <si>
    <t>Primary Factors:</t>
  </si>
  <si>
    <t>Secondary Factors:</t>
  </si>
  <si>
    <t>to rank the stocks. They include:</t>
  </si>
  <si>
    <t>EQR - Earnings Quality Rank</t>
  </si>
  <si>
    <r>
      <rPr>
        <b/>
        <sz val="14"/>
        <color theme="1"/>
        <rFont val="Calibri"/>
        <family val="2"/>
        <scheme val="minor"/>
      </rPr>
      <t>Score Your Own Stocks</t>
    </r>
    <r>
      <rPr>
        <sz val="14"/>
        <color theme="1"/>
        <rFont val="Calibri"/>
        <family val="2"/>
        <scheme val="minor"/>
      </rPr>
      <t>: To see how Sabrient ranks your portfolio stocks, use the "Score Your Own Stocks" tab and enter a ticker or a group of tickers in the Ticker column C. The Scorecard will display the Sabrient factor scores for each ticker, and of course you are free to weight those factor scores as you like to create a Weighted score.</t>
    </r>
  </si>
  <si>
    <t>AIOT</t>
  </si>
  <si>
    <t>ALUMIS INC</t>
  </si>
  <si>
    <t>ALMS</t>
  </si>
  <si>
    <t>BARNES &amp; NOBLE EDUCATION INC</t>
  </si>
  <si>
    <t>BNED</t>
  </si>
  <si>
    <t>BOWHEAD SPECIALTY HOLDGS INC</t>
  </si>
  <si>
    <t>BXP INC</t>
  </si>
  <si>
    <t>PERSPECTIVE THERAPEUTICS INC</t>
  </si>
  <si>
    <t>CATX</t>
  </si>
  <si>
    <t>CHURCHILL CPTL CORP IX -REDH</t>
  </si>
  <si>
    <t>CCIX</t>
  </si>
  <si>
    <t>FIDELITY NATIONAL FINANCIAL</t>
  </si>
  <si>
    <t>FIRST SAVINGS FINANCIAL GP</t>
  </si>
  <si>
    <t>FSFG</t>
  </si>
  <si>
    <t>FORTUNA MINING CORP</t>
  </si>
  <si>
    <t>GP ACT III ACQN CORP - REDH</t>
  </si>
  <si>
    <t>GPAT</t>
  </si>
  <si>
    <t>GRAIL INC</t>
  </si>
  <si>
    <t>GRAL</t>
  </si>
  <si>
    <t>HA SUSTAINABLE INFRA CAP INC</t>
  </si>
  <si>
    <t>HDFC BANK LIMITED</t>
  </si>
  <si>
    <t>INSEEGO CORP</t>
  </si>
  <si>
    <t>INSG</t>
  </si>
  <si>
    <t>KINIKSA PHRMCTICALS INTL PLC</t>
  </si>
  <si>
    <t>LB</t>
  </si>
  <si>
    <t>MOTORCAR PARTS OF AMER INC</t>
  </si>
  <si>
    <t>MPAA</t>
  </si>
  <si>
    <t>NANO NUCLEAR ENERGY INC</t>
  </si>
  <si>
    <t>PROFICIENT AUTO LGISTICS INC</t>
  </si>
  <si>
    <t>RAPPORT THERAPEUTICS INC</t>
  </si>
  <si>
    <t>RF ACQUISITION CORP II -REDH</t>
  </si>
  <si>
    <t>RFAI</t>
  </si>
  <si>
    <t>RIGEL PHARMACEUTICALS INC</t>
  </si>
  <si>
    <t>RIGL</t>
  </si>
  <si>
    <t>SILA REALTY TRUST INC</t>
  </si>
  <si>
    <t>SILA</t>
  </si>
  <si>
    <t>VIRGIN GALACTIC HOLDINGS INC</t>
  </si>
  <si>
    <t>SPCE</t>
  </si>
  <si>
    <t>SILVACO GROUP INC</t>
  </si>
  <si>
    <t>TAMBORAN RESOURCES CORP</t>
  </si>
  <si>
    <t>TBN</t>
  </si>
  <si>
    <t>TECTONIC THERAPEUTIC INC</t>
  </si>
  <si>
    <t>TECX</t>
  </si>
  <si>
    <t>TEM</t>
  </si>
  <si>
    <t>TEN</t>
  </si>
  <si>
    <t>VIKING HOLDINGS LTD</t>
  </si>
  <si>
    <t>VOX ROYALTY CORP</t>
  </si>
  <si>
    <t>VOXR</t>
  </si>
  <si>
    <t>WEBTOON ENTERTAINMENT INC</t>
  </si>
  <si>
    <t>WBTN</t>
  </si>
  <si>
    <t>AMYLYX PHARMACEUTICALS INC</t>
  </si>
  <si>
    <t>AMLX</t>
  </si>
  <si>
    <t>CALUMET INC</t>
  </si>
  <si>
    <t>DIAMEDICA THERAPEUTICS INC</t>
  </si>
  <si>
    <t>DMAC</t>
  </si>
  <si>
    <t>EOS ENERGY ENTERPRISES INC</t>
  </si>
  <si>
    <t>EOSE</t>
  </si>
  <si>
    <t>FIRSTSUN CAP BANCORP</t>
  </si>
  <si>
    <t>FSUN</t>
  </si>
  <si>
    <t>LANDBRIDGE CO LLC</t>
  </si>
  <si>
    <t>MERIDIAN CORP</t>
  </si>
  <si>
    <t>MRBK</t>
  </si>
  <si>
    <t>SMURFIT WESTROCK PLC</t>
  </si>
  <si>
    <t>SW</t>
  </si>
  <si>
    <t>TALEN ENERGY CORP</t>
  </si>
  <si>
    <t>TLN</t>
  </si>
  <si>
    <t>TOYO</t>
  </si>
  <si>
    <t>XOMA ROYALTY CORP</t>
  </si>
  <si>
    <t>ARDT</t>
  </si>
  <si>
    <t>CB FINANCIAL SERVICES INC</t>
  </si>
  <si>
    <t>CBFV</t>
  </si>
  <si>
    <t>ECB BANCORP INC</t>
  </si>
  <si>
    <t>ECBK</t>
  </si>
  <si>
    <t>MELAR ACQUISITI CORP I -REDH</t>
  </si>
  <si>
    <t>MACI</t>
  </si>
  <si>
    <t>PERSONALIS INC</t>
  </si>
  <si>
    <t>PSNL</t>
  </si>
  <si>
    <t>SERVE ROBOTICS INC</t>
  </si>
  <si>
    <t>SERV</t>
  </si>
  <si>
    <t>TEMPUS AI INC</t>
  </si>
  <si>
    <t>TWFG</t>
  </si>
  <si>
    <t>WAYSTAR HOLDING CORP</t>
  </si>
  <si>
    <t>WESTWOOD HOLDINGS GROUP INC</t>
  </si>
  <si>
    <t>WHG</t>
  </si>
  <si>
    <t>ALLOT LTD</t>
  </si>
  <si>
    <t>ALLT</t>
  </si>
  <si>
    <t>BLUE RIDGE BANKSHARES INC</t>
  </si>
  <si>
    <t>BRBS</t>
  </si>
  <si>
    <t>COLLECTIVE MINING LTD</t>
  </si>
  <si>
    <t>CNL</t>
  </si>
  <si>
    <t>CON</t>
  </si>
  <si>
    <t>EAGLE BANCORP MONTANA INC</t>
  </si>
  <si>
    <t>EBMT</t>
  </si>
  <si>
    <t>FREQUENCY ELECTRONICS INC</t>
  </si>
  <si>
    <t>FEIM</t>
  </si>
  <si>
    <t>LINE</t>
  </si>
  <si>
    <t>LATAM AIRLINES GROUP SA</t>
  </si>
  <si>
    <t>LTM</t>
  </si>
  <si>
    <t>OS</t>
  </si>
  <si>
    <t>RED CAT HOLDINGS INC</t>
  </si>
  <si>
    <t>RCAT</t>
  </si>
  <si>
    <t>ALPHA TEKNOVA INC</t>
  </si>
  <si>
    <t>TKNO</t>
  </si>
  <si>
    <t>TWFG INC</t>
  </si>
  <si>
    <t>ACRES COMMERCIAL REALTY CORP</t>
  </si>
  <si>
    <t>ACR</t>
  </si>
  <si>
    <t>CENTURION ACQUISI CORP -REDH</t>
  </si>
  <si>
    <t>ALF</t>
  </si>
  <si>
    <t>BRAINSWAY LTD</t>
  </si>
  <si>
    <t>BWAY</t>
  </si>
  <si>
    <t>COMMSCOPE HOLDING CO INC</t>
  </si>
  <si>
    <t>COMM</t>
  </si>
  <si>
    <t>CRESCENT ENERGY CO</t>
  </si>
  <si>
    <t>FERGUSON ENTERPRISES INC</t>
  </si>
  <si>
    <t>LUMEN TECHNOLOGIES INC</t>
  </si>
  <si>
    <t>LUMN</t>
  </si>
  <si>
    <t>SUMMIT MIDSTREAM CORP</t>
  </si>
  <si>
    <t>SMC</t>
  </si>
  <si>
    <t>TXNM</t>
  </si>
  <si>
    <t>WILLSCOT HOLDINGS CORP</t>
  </si>
  <si>
    <t>CALIFORNIA BANCRP</t>
  </si>
  <si>
    <t>CMBT</t>
  </si>
  <si>
    <t>LIONHEART HOLDINGS -REDH</t>
  </si>
  <si>
    <t>CUB</t>
  </si>
  <si>
    <t>LINEAGE INC</t>
  </si>
  <si>
    <t>MARTI TECHNOLOGIES INC</t>
  </si>
  <si>
    <t>MRT</t>
  </si>
  <si>
    <t>SEAPORT ENTERTAINMENT GR INC</t>
  </si>
  <si>
    <t>SEG</t>
  </si>
  <si>
    <t>STRATTEC SECURITY CORP</t>
  </si>
  <si>
    <t>STRT</t>
  </si>
  <si>
    <t>TXNM ENERGY INC</t>
  </si>
  <si>
    <t>UCB</t>
  </si>
  <si>
    <r>
      <rPr>
        <u/>
        <sz val="14"/>
        <color theme="1"/>
        <rFont val="Calibri"/>
        <family val="2"/>
        <scheme val="minor"/>
      </rPr>
      <t>Disclaimer</t>
    </r>
    <r>
      <rPr>
        <sz val="14"/>
        <color theme="1"/>
        <rFont val="Calibri"/>
        <family val="2"/>
        <scheme val="minor"/>
      </rPr>
      <t xml:space="preserve">: </t>
    </r>
  </si>
  <si>
    <r>
      <t xml:space="preserve">  </t>
    </r>
    <r>
      <rPr>
        <u/>
        <sz val="14"/>
        <color theme="1"/>
        <rFont val="Calibri"/>
        <family val="2"/>
        <scheme val="minor"/>
      </rPr>
      <t>Overview</t>
    </r>
  </si>
  <si>
    <t>ACTU</t>
  </si>
  <si>
    <t>CLOVER HEALTH INVESTMENTS</t>
  </si>
  <si>
    <t>CLOV</t>
  </si>
  <si>
    <t>CREXENDO INC</t>
  </si>
  <si>
    <t>CXDO</t>
  </si>
  <si>
    <t>GRAF GLOBAL CORP</t>
  </si>
  <si>
    <t>GRAF</t>
  </si>
  <si>
    <t>INNOVATIVE SOLTNS &amp; SUPP INC</t>
  </si>
  <si>
    <t>ISSC</t>
  </si>
  <si>
    <t>ONESTREAM INC</t>
  </si>
  <si>
    <t>CHAMPION HOMES INC</t>
  </si>
  <si>
    <t>CCEC</t>
  </si>
  <si>
    <t>GINKGO BIOWORKS HOLDINGS INC</t>
  </si>
  <si>
    <t>DNA</t>
  </si>
  <si>
    <t>GAP</t>
  </si>
  <si>
    <t>ACTUATE THERAPEUTICS INC</t>
  </si>
  <si>
    <t>MOBILE INFRASTRUCTURE CORP</t>
  </si>
  <si>
    <t>BEEP</t>
  </si>
  <si>
    <t>CONCENTRA GRP HLDS PARNT INC</t>
  </si>
  <si>
    <t>NUTEX HEALTH INC</t>
  </si>
  <si>
    <t>NUTX</t>
  </si>
  <si>
    <t>OKLO INC</t>
  </si>
  <si>
    <t>FREIGHTCAR AMERICA INC</t>
  </si>
  <si>
    <t>RAIL</t>
  </si>
  <si>
    <t>SIM ACQUISITION CORP I -REDH</t>
  </si>
  <si>
    <t>SIMA</t>
  </si>
  <si>
    <t>ZHIHU INC</t>
  </si>
  <si>
    <t>ZH</t>
  </si>
  <si>
    <t>BROOKFIELD WEALTH SOLUTIONS</t>
  </si>
  <si>
    <t>BNT</t>
  </si>
  <si>
    <t>LAUNCH ONE ACQUIS CORP -REDH</t>
  </si>
  <si>
    <t>LPAA</t>
  </si>
  <si>
    <t>INVX</t>
  </si>
  <si>
    <t>BLACKSKY TECHNOLOGY INC</t>
  </si>
  <si>
    <t>BKSY</t>
  </si>
  <si>
    <t>CHEETAH MOBILE INC  -ADR</t>
  </si>
  <si>
    <t>CMCM</t>
  </si>
  <si>
    <t>CARDIFF ONCOLOGY INC</t>
  </si>
  <si>
    <t>CRDF</t>
  </si>
  <si>
    <t>ETON PHARMACEUTICALS</t>
  </si>
  <si>
    <t>ETON</t>
  </si>
  <si>
    <t>FINANCE OF AMERICA COMPANIES</t>
  </si>
  <si>
    <t>FOA</t>
  </si>
  <si>
    <t>GIGCAPITAL7 CORP -REDH</t>
  </si>
  <si>
    <t>GIG</t>
  </si>
  <si>
    <t>INNOVEX INTERNATIONAL INC</t>
  </si>
  <si>
    <t>MARA HOLDINGS INC</t>
  </si>
  <si>
    <t>OFS CREDIT CO INC</t>
  </si>
  <si>
    <t>OCCI</t>
  </si>
  <si>
    <t>SB FINANCIAL GROUP INC</t>
  </si>
  <si>
    <t>SBFG</t>
  </si>
  <si>
    <t>SOLARIS ENRGY INFRASTRUCTURE</t>
  </si>
  <si>
    <t>SEI</t>
  </si>
  <si>
    <t>SAGIMET BIOSCIENCES INC</t>
  </si>
  <si>
    <t>SGMT</t>
  </si>
  <si>
    <t>AA MISSION ACQSITN CRP -REDH</t>
  </si>
  <si>
    <t>AAM</t>
  </si>
  <si>
    <t>ALLIANCE ENTMNT HOLDING CORP</t>
  </si>
  <si>
    <t>AENT</t>
  </si>
  <si>
    <t>BCAX</t>
  </si>
  <si>
    <t>CYBIN INC</t>
  </si>
  <si>
    <t>CYBN</t>
  </si>
  <si>
    <t>KORU MEDICAL SYSTEMS INC</t>
  </si>
  <si>
    <t>KRMD</t>
  </si>
  <si>
    <t>MBX</t>
  </si>
  <si>
    <t>ZBIO</t>
  </si>
  <si>
    <t>BICARA THERAPEUTICS INC</t>
  </si>
  <si>
    <t>VERTICAL AEROSPACE LTD</t>
  </si>
  <si>
    <t>EVTL</t>
  </si>
  <si>
    <t>LEXINFINTECH HOLDINGS LTD</t>
  </si>
  <si>
    <t>LX</t>
  </si>
  <si>
    <t>QUDIAN INC</t>
  </si>
  <si>
    <t>SBC</t>
  </si>
  <si>
    <t>UXIN LIMITED</t>
  </si>
  <si>
    <t>UXIN</t>
  </si>
  <si>
    <t>AMENTUM HOLDINGS INC</t>
  </si>
  <si>
    <t>AMTM</t>
  </si>
  <si>
    <t>BIOA</t>
  </si>
  <si>
    <t>BKV</t>
  </si>
  <si>
    <t>CMB TECH NV</t>
  </si>
  <si>
    <t>CURBLINE PROPERTIES CORP</t>
  </si>
  <si>
    <t>CURB</t>
  </si>
  <si>
    <t>EQV VENTURES ACQN CORP -REDH</t>
  </si>
  <si>
    <t>EXPAND ENERGY CORP</t>
  </si>
  <si>
    <t>EXE</t>
  </si>
  <si>
    <t>FIRST NATIONAL CORP/VA</t>
  </si>
  <si>
    <t>FXNC</t>
  </si>
  <si>
    <t>GRDN</t>
  </si>
  <si>
    <t>INV</t>
  </si>
  <si>
    <t>M3-BRIGDE ACQSTN V CRP -REDH</t>
  </si>
  <si>
    <t>MBAV</t>
  </si>
  <si>
    <t>M-TRON INDUSTRIES INC</t>
  </si>
  <si>
    <t>MPTI</t>
  </si>
  <si>
    <t>ORUKA THERAPEUTICS INC</t>
  </si>
  <si>
    <t>ORKA</t>
  </si>
  <si>
    <t>SIFY TECHNOLOGIES LTD -ADR</t>
  </si>
  <si>
    <t>SIFY</t>
  </si>
  <si>
    <t>TE CONNECTIVITY PLC</t>
  </si>
  <si>
    <t>TEEKAY CORPORATION LTD</t>
  </si>
  <si>
    <t>VERASTEM INC</t>
  </si>
  <si>
    <t>VSTM</t>
  </si>
  <si>
    <t>XUNLEI LTD  -ADS</t>
  </si>
  <si>
    <t>XNET</t>
  </si>
  <si>
    <t>BIOAGE LABS INC</t>
  </si>
  <si>
    <t>FLX</t>
  </si>
  <si>
    <t>FVR</t>
  </si>
  <si>
    <t>KOLIBRI GLOBAL ENERGY INC</t>
  </si>
  <si>
    <t>KGEI</t>
  </si>
  <si>
    <t>CHICAGO ATLANTIC BDC INC</t>
  </si>
  <si>
    <t>LIEN</t>
  </si>
  <si>
    <t>MBX BIOSCIENCES INC</t>
  </si>
  <si>
    <t>M&amp;T BANK CORP</t>
  </si>
  <si>
    <t>SARO</t>
  </si>
  <si>
    <t>VOYAGER ACQISITIN CORP -REDH</t>
  </si>
  <si>
    <t>VACH</t>
  </si>
  <si>
    <t>ZJK INDUSTRIAL CO LTD</t>
  </si>
  <si>
    <t>ZJK</t>
  </si>
  <si>
    <t>BKV CORP</t>
  </si>
  <si>
    <t>BENITEC BIOPHARMA INC</t>
  </si>
  <si>
    <t>BNTC</t>
  </si>
  <si>
    <t>CBLL</t>
  </si>
  <si>
    <t>BRIGHT MINDS BIOSCIENCES INC</t>
  </si>
  <si>
    <t>DRUG</t>
  </si>
  <si>
    <t>GUARDIAN PHARMACY SERVIS INC</t>
  </si>
  <si>
    <t>INTERPARFUMS INC</t>
  </si>
  <si>
    <t>KLC</t>
  </si>
  <si>
    <t>PENGUIN SOLUTIONS INC</t>
  </si>
  <si>
    <t>PENG</t>
  </si>
  <si>
    <t>SILVERBOX CORP IV -REDH</t>
  </si>
  <si>
    <t>SBXD</t>
  </si>
  <si>
    <t>SOUTH BOW CORP</t>
  </si>
  <si>
    <t>SOBO</t>
  </si>
  <si>
    <t>UPB</t>
  </si>
  <si>
    <t>ZENAS BIOPHARMA INC</t>
  </si>
  <si>
    <t>ALPHA TECHNOLOGY GROUP LTD</t>
  </si>
  <si>
    <t>ATGL</t>
  </si>
  <si>
    <t>A2Z CUST2MATE SOLUTIONS CORP</t>
  </si>
  <si>
    <t>AZ</t>
  </si>
  <si>
    <t>CERIBELL INC</t>
  </si>
  <si>
    <t>FLG</t>
  </si>
  <si>
    <t>FRONTVIEW REIT INC</t>
  </si>
  <si>
    <t>NEBIUS GROUP N V</t>
  </si>
  <si>
    <t>NBIS</t>
  </si>
  <si>
    <t>STANDARDAERO INC</t>
  </si>
  <si>
    <t xml:space="preserve">Strategic Growth Rank </t>
  </si>
  <si>
    <t xml:space="preserve">SGR utilizes a combination of factors related to historical cash flow, revenue, operating income, and EPS growth in addition to expected growth  (as derived from analyst estimates). Employs relative-scoring engine to compare each company against its peers in similar industries, and then rolls up those industry-level rankings into a universe-wide aggregate rank. </t>
  </si>
  <si>
    <t>BOLD EAGLE ACQUTN CORP -REDH</t>
  </si>
  <si>
    <t>FBLA</t>
  </si>
  <si>
    <t>INGRAM MICRO HOLDING CORP</t>
  </si>
  <si>
    <t>INGM</t>
  </si>
  <si>
    <t>KINGSTONE COS INC</t>
  </si>
  <si>
    <t>KINS</t>
  </si>
  <si>
    <t>KINDERCARE LEARNG COMPNI INC</t>
  </si>
  <si>
    <t>NATIONAL ENERGY SERVICES REU</t>
  </si>
  <si>
    <t>NESR</t>
  </si>
  <si>
    <t>PORCH GROUP INC</t>
  </si>
  <si>
    <t>PRCH</t>
  </si>
  <si>
    <t>SEPN</t>
  </si>
  <si>
    <t>WRD</t>
  </si>
  <si>
    <t>COMPANIA DE MINAS BUENAVENTU</t>
  </si>
  <si>
    <t>EVERUS CONSTRCTION GROUP INC</t>
  </si>
  <si>
    <t>ECG</t>
  </si>
  <si>
    <t>LANDMARK BANCORP INC/KS</t>
  </si>
  <si>
    <t>LARK</t>
  </si>
  <si>
    <t>OPPFI INC</t>
  </si>
  <si>
    <t>OPFI</t>
  </si>
  <si>
    <t>ANDRETTI ACQSTN CRP II -REDH</t>
  </si>
  <si>
    <t>POLE</t>
  </si>
  <si>
    <t>PRMB</t>
  </si>
  <si>
    <t>SURO CAPITAL CORP</t>
  </si>
  <si>
    <t>SSSS</t>
  </si>
  <si>
    <t>UPSTREAM BIO INC</t>
  </si>
  <si>
    <t>VINE HILL CPL INST CRP -REDH</t>
  </si>
  <si>
    <t>VCIC</t>
  </si>
  <si>
    <t>ADURO CLEAN TECHNOLOGIES INC</t>
  </si>
  <si>
    <t>ADUR</t>
  </si>
  <si>
    <t>AIRJOULE TECHNOLOGIES CORP</t>
  </si>
  <si>
    <t>AMPRIUS TECHNOLOGIES INC</t>
  </si>
  <si>
    <t>AMPX</t>
  </si>
  <si>
    <t>FREIGHTOS LTD</t>
  </si>
  <si>
    <t>CRGO</t>
  </si>
  <si>
    <t>GLOBALSTAR INC</t>
  </si>
  <si>
    <t>GSAT</t>
  </si>
  <si>
    <t>MAGN</t>
  </si>
  <si>
    <t>OHIO VALLEY BANC CORP</t>
  </si>
  <si>
    <t>OVBC</t>
  </si>
  <si>
    <t>PAMT CORP</t>
  </si>
  <si>
    <t>PAMT</t>
  </si>
  <si>
    <t>PRIMO BRANDS CORP</t>
  </si>
  <si>
    <t>QUANTUM COMPUTING INC</t>
  </si>
  <si>
    <t>QUBT</t>
  </si>
  <si>
    <t>ZEVIA PBC</t>
  </si>
  <si>
    <t>ZVIA</t>
  </si>
  <si>
    <t>ARQIT QUANTUM INC</t>
  </si>
  <si>
    <t>ARQQ</t>
  </si>
  <si>
    <t>BIGBEAR.AI HOLDINGS INC</t>
  </si>
  <si>
    <t>BBAI</t>
  </si>
  <si>
    <t>BK TECHNOLOGIES CORP</t>
  </si>
  <si>
    <t>BKTI</t>
  </si>
  <si>
    <t>CIDARA THERAPEUTICS INC</t>
  </si>
  <si>
    <t>CDTX</t>
  </si>
  <si>
    <t>CAMPBELL'S CO (THE)</t>
  </si>
  <si>
    <t>FB BANCORP INC</t>
  </si>
  <si>
    <t>BINGEX LTD -ADR</t>
  </si>
  <si>
    <t>MAGNERA CORP</t>
  </si>
  <si>
    <t>PALLADYNE AI CORP</t>
  </si>
  <si>
    <t>PDYN</t>
  </si>
  <si>
    <t>PERIMETER SOLUTIONS INC</t>
  </si>
  <si>
    <t>DWAVE QUANTUM INC</t>
  </si>
  <si>
    <t>QBTS</t>
  </si>
  <si>
    <t>RIMINI STREET INC</t>
  </si>
  <si>
    <t>RMNI</t>
  </si>
  <si>
    <t>SEPTERNA INC</t>
  </si>
  <si>
    <t>TELIX PHARMACEUTICALS LTD</t>
  </si>
  <si>
    <t>TLX</t>
  </si>
  <si>
    <t>TSS INC</t>
  </si>
  <si>
    <t>TSSI</t>
  </si>
  <si>
    <t>OPORTUN FINANCIAL CORP</t>
  </si>
  <si>
    <t>OPRT</t>
  </si>
  <si>
    <t>RIGETTI COMPUTING INC</t>
  </si>
  <si>
    <t>RGTI</t>
  </si>
  <si>
    <t>TRIVAGO NV</t>
  </si>
  <si>
    <t>TRVG</t>
  </si>
  <si>
    <t>VALARIS LIMITED</t>
  </si>
  <si>
    <t>VUZIX CORP</t>
  </si>
  <si>
    <t>VUZI</t>
  </si>
  <si>
    <t>ZOOM COMMUNICATIONS INC</t>
  </si>
  <si>
    <t>CHAIN BRIDGE BANCORP INC</t>
  </si>
  <si>
    <t>CBNA</t>
  </si>
  <si>
    <t>IREN LIMITED</t>
  </si>
  <si>
    <t>LAUNCH TWO ACQSITN CRP -REDH</t>
  </si>
  <si>
    <t>LPBB</t>
  </si>
  <si>
    <t>MONOPAR THERAPEUTICS INC</t>
  </si>
  <si>
    <t>MNPR</t>
  </si>
  <si>
    <t>PONY</t>
  </si>
  <si>
    <t>RZLV</t>
  </si>
  <si>
    <t>PROTARA THERAPEUTICS INC</t>
  </si>
  <si>
    <t>TARA</t>
  </si>
  <si>
    <t>VENU</t>
  </si>
  <si>
    <t>BACQ</t>
  </si>
  <si>
    <t>CNCK</t>
  </si>
  <si>
    <t>FALCON'S BEYOND GLOBAL INC</t>
  </si>
  <si>
    <t>FBYD</t>
  </si>
  <si>
    <t>LUCKY STRIKE ENTERTNMNT CORP</t>
  </si>
  <si>
    <t>LUCK</t>
  </si>
  <si>
    <t>PONY AI INC</t>
  </si>
  <si>
    <t>VENU HOLDING CORP</t>
  </si>
  <si>
    <t>ALDEL FINANCIAL II INC -REDH</t>
  </si>
  <si>
    <t>ALDF</t>
  </si>
  <si>
    <t>ANNA</t>
  </si>
  <si>
    <t>COINCHECK GROUP NV</t>
  </si>
  <si>
    <t>DYNAMIX CORP -REDH</t>
  </si>
  <si>
    <t>GORILLA TECHNOLOGY GROUP INC</t>
  </si>
  <si>
    <t>GRRR</t>
  </si>
  <si>
    <t>SEALSQ CORP</t>
  </si>
  <si>
    <t>LAES</t>
  </si>
  <si>
    <t>LANVIN GROUP HOLDINGS LTD</t>
  </si>
  <si>
    <t>LANV</t>
  </si>
  <si>
    <t>NPK INTERNATIONAL INC</t>
  </si>
  <si>
    <t>NPKI</t>
  </si>
  <si>
    <t>PALVELLA THERAPEUTICS INC</t>
  </si>
  <si>
    <t>PVLA</t>
  </si>
  <si>
    <t>TTAN</t>
  </si>
  <si>
    <t>U S ANTIMONY CORP</t>
  </si>
  <si>
    <t>UAMY</t>
  </si>
  <si>
    <t>AIRSHIP AI HOLDINGS INC</t>
  </si>
  <si>
    <t>AISP</t>
  </si>
  <si>
    <t>APTIV PLC</t>
  </si>
  <si>
    <t>ANTERIS TECHNOLOGIES GLBL CP</t>
  </si>
  <si>
    <t>AVR</t>
  </si>
  <si>
    <t>BEAG</t>
  </si>
  <si>
    <t>EXODUS MOVEMENT INC</t>
  </si>
  <si>
    <t>EXOD</t>
  </si>
  <si>
    <t>FACT II ACQUISITI CORP -REDH</t>
  </si>
  <si>
    <t>FACT</t>
  </si>
  <si>
    <t>OAKTREE ACQUISITI CORP -REDH</t>
  </si>
  <si>
    <t>OACC</t>
  </si>
  <si>
    <t>RICHTECH ROBOTICS INC</t>
  </si>
  <si>
    <t>RR</t>
  </si>
  <si>
    <t>TAVIA ACQUISITION CORP -REDH</t>
  </si>
  <si>
    <t>TAVI</t>
  </si>
  <si>
    <t>Each strategy simulation assumes 30 highest ranked stocks were initially bought with equal weights. Then the universe was reranked, reconstituted as appropriate, and rebalanced to equal weights in the middle of every calendar quarter (after most of the stock universe has reported earnings) without regard to sector concentration, risk mitigation tactics, or interim portfolio management between rebalance dates. The original simulation was run in 2023 for the trailing 20 years (2003-2022) post-Internet bubble and is updated annually to add each additional year.</t>
  </si>
  <si>
    <t>ACADIAN ASSET MANAGEMENT INC</t>
  </si>
  <si>
    <t>AAMI</t>
  </si>
  <si>
    <t>JBT MAREL CORP</t>
  </si>
  <si>
    <t>JBTM</t>
  </si>
  <si>
    <t>NEWBURY ST II ACQ CORP -REDH</t>
  </si>
  <si>
    <t>NTWO</t>
  </si>
  <si>
    <t>ONC</t>
  </si>
  <si>
    <t>PURSUIT ATTRC AND HSPTLY INC</t>
  </si>
  <si>
    <t>PRSU</t>
  </si>
  <si>
    <t>POWER SOLUTIONS INTL INC</t>
  </si>
  <si>
    <t>PSIX</t>
  </si>
  <si>
    <t>BGM GROUP LTD</t>
  </si>
  <si>
    <t>BGM</t>
  </si>
  <si>
    <t>FUBOTV INC</t>
  </si>
  <si>
    <t>FUBO</t>
  </si>
  <si>
    <t>GRAY MEDIA INC</t>
  </si>
  <si>
    <t>NUVECTIS PHARMA INC</t>
  </si>
  <si>
    <t>NVCT</t>
  </si>
  <si>
    <t>STRAWBERRY FIELDS REIT INC</t>
  </si>
  <si>
    <t>STRW</t>
  </si>
  <si>
    <t>TBCH</t>
  </si>
  <si>
    <t>VIZSLA SILVER CORP</t>
  </si>
  <si>
    <t>VZLA</t>
  </si>
  <si>
    <t>WILLOW LANE ACQUI CORP -REDH</t>
  </si>
  <si>
    <t>WLAC</t>
  </si>
  <si>
    <t>CANTOR EQ PRTNRS I INC -REDH</t>
  </si>
  <si>
    <t>CEPO</t>
  </si>
  <si>
    <t>COMPASS THERAPEUTICS INC</t>
  </si>
  <si>
    <t>CMPX</t>
  </si>
  <si>
    <t>CORE NATURAL RESOURCES INC</t>
  </si>
  <si>
    <t>CNR</t>
  </si>
  <si>
    <t>THREDUP INC</t>
  </si>
  <si>
    <t>TDUP</t>
  </si>
  <si>
    <t>SERVICETITAN INC</t>
  </si>
  <si>
    <t>BZAI</t>
  </si>
  <si>
    <t>CURIOSITYSTREAM INC</t>
  </si>
  <si>
    <t>CURI</t>
  </si>
  <si>
    <t>FLOC</t>
  </si>
  <si>
    <t>LIGHTBRIDGE CORP</t>
  </si>
  <si>
    <t>LTBR</t>
  </si>
  <si>
    <t>RANGE CAPITL ACQSN CRP -REDH</t>
  </si>
  <si>
    <t>RANG</t>
  </si>
  <si>
    <t>TUYA INC</t>
  </si>
  <si>
    <t>TUYA</t>
  </si>
  <si>
    <t>XYZ</t>
  </si>
  <si>
    <t>LAR</t>
  </si>
  <si>
    <t>ASCENTAGE PHARMA GROUP</t>
  </si>
  <si>
    <t>AAPG</t>
  </si>
  <si>
    <t>DGNX</t>
  </si>
  <si>
    <t>FLOWCO HOLDINGS INC</t>
  </si>
  <si>
    <t>LITHIUM ARGENTINA AG</t>
  </si>
  <si>
    <t>LENSAR INC</t>
  </si>
  <si>
    <t>LNSR</t>
  </si>
  <si>
    <t>NIU TECHNOLOGIES</t>
  </si>
  <si>
    <t>NIU</t>
  </si>
  <si>
    <t>SUNRISE REALTY TRUST INC</t>
  </si>
  <si>
    <t>SUNS</t>
  </si>
  <si>
    <t>VG</t>
  </si>
  <si>
    <t>XIFR</t>
  </si>
  <si>
    <t>BBNX</t>
  </si>
  <si>
    <t>INR</t>
  </si>
  <si>
    <t>JACKSON ACQUISTN CO II -REDH</t>
  </si>
  <si>
    <t>JACS</t>
  </si>
  <si>
    <t>MAZE</t>
  </si>
  <si>
    <t>MSC INCOME FUND INC</t>
  </si>
  <si>
    <t>MSIF</t>
  </si>
  <si>
    <t>PLUM ACQUISITN CORP IV -REDH</t>
  </si>
  <si>
    <t>PLMK</t>
  </si>
  <si>
    <t>RAPID MICRO BIOSYSTEMS INC</t>
  </si>
  <si>
    <t>RPID</t>
  </si>
  <si>
    <t>SFD</t>
  </si>
  <si>
    <t>XPLR INFRASTRUCTURE LP</t>
  </si>
  <si>
    <t>BETA BIONICS INC</t>
  </si>
  <si>
    <t>ROMAN DBDR TE AC CO II -REDH</t>
  </si>
  <si>
    <t>DRDB</t>
  </si>
  <si>
    <t>EAGLE FINANCIAL SERVICES INC</t>
  </si>
  <si>
    <t>EFSI</t>
  </si>
  <si>
    <t>HENNESSY CPL IN CP VII -REDH</t>
  </si>
  <si>
    <t>HVII</t>
  </si>
  <si>
    <t>INFINITY NATURAL RSOURCS INC</t>
  </si>
  <si>
    <t>MAZE THERAPEUTICS INC</t>
  </si>
  <si>
    <t>MOUNTAIN LAKE ACQ CORP -REDH</t>
  </si>
  <si>
    <t>MLAC</t>
  </si>
  <si>
    <t>MRP</t>
  </si>
  <si>
    <t>OPTIMIZERX CORP</t>
  </si>
  <si>
    <t>OPRX</t>
  </si>
  <si>
    <t>SMITHFIELD FOODS INC</t>
  </si>
  <si>
    <t>SGI</t>
  </si>
  <si>
    <t>SION</t>
  </si>
  <si>
    <t>TTAM</t>
  </si>
  <si>
    <t>VENTURE GLOBAL INC</t>
  </si>
  <si>
    <t>AARD</t>
  </si>
  <si>
    <t>DIGINEX LIMITED</t>
  </si>
  <si>
    <t>EUPRAXIA PHARMACEUTICALS INC</t>
  </si>
  <si>
    <t>EPRX</t>
  </si>
  <si>
    <t>FIRST CAPITAL INC</t>
  </si>
  <si>
    <t>FCAP</t>
  </si>
  <si>
    <t>HARTFORD INSURANCE GROUP INC</t>
  </si>
  <si>
    <t>HTB</t>
  </si>
  <si>
    <t>KRMN</t>
  </si>
  <si>
    <t>MILLROSE PROPERTIES INC</t>
  </si>
  <si>
    <t>NPB</t>
  </si>
  <si>
    <t>OATLY GROUP AB</t>
  </si>
  <si>
    <t>OTLY</t>
  </si>
  <si>
    <t>SAIL</t>
  </si>
  <si>
    <t>SOMNIGROUP INTERNATIONAL INC</t>
  </si>
  <si>
    <t>TRANSLATIONAL D A CORP -REDH</t>
  </si>
  <si>
    <t>TDAC</t>
  </si>
  <si>
    <t>TITAN AMERICA SA</t>
  </si>
  <si>
    <t>AMBEV SA</t>
  </si>
  <si>
    <t>ABEV</t>
  </si>
  <si>
    <t>BALLYS CORP</t>
  </si>
  <si>
    <t>BALY</t>
  </si>
  <si>
    <t>CLARITEV CORP</t>
  </si>
  <si>
    <t>CTEV</t>
  </si>
  <si>
    <t>FLD</t>
  </si>
  <si>
    <t>NEXN</t>
  </si>
  <si>
    <t>NNNN</t>
  </si>
  <si>
    <t>SANDISK CORP</t>
  </si>
  <si>
    <t>SNDK</t>
  </si>
  <si>
    <t>TIC</t>
  </si>
  <si>
    <t>AARDVARK THERAPEUTICS INC</t>
  </si>
  <si>
    <t>BURFORD CAPITAL LIMITED</t>
  </si>
  <si>
    <t>DRUGS MD IN AMRC AC CR -REDH</t>
  </si>
  <si>
    <t>DMAA</t>
  </si>
  <si>
    <t>FINWARD BANCORP</t>
  </si>
  <si>
    <t>FNWD</t>
  </si>
  <si>
    <t>LZMH</t>
  </si>
  <si>
    <t>908 DEVICES INC</t>
  </si>
  <si>
    <t>MASS</t>
  </si>
  <si>
    <t>NORTHPOINTE BANCSHARES INC</t>
  </si>
  <si>
    <t>RESOLUTE HOLDINGS MANAGEMENT</t>
  </si>
  <si>
    <t>RHLD</t>
  </si>
  <si>
    <t>SAILPOINT INC</t>
  </si>
  <si>
    <t>SIONNA THERAPEUTICS INC</t>
  </si>
  <si>
    <t xml:space="preserve">EQR was developed jointly by Sabrient Systems and Gradient Analytics as a pure accounting-based risk assessment factor that measures a company’s relative potential risk due to accrual accounting practices, as reflected in key relationships between information contained in the income statement, balance sheet, and cash flow statement. Version 2.0 (which is used here) employs 30 unique industry-specific sub-models as well as trend analysis in selected financial ratios, as well as a relative-scoring engine to assess earnings quality versus peers in similar industries and then roll up industry-level rankings into a universe-wide aggregate rank. </t>
  </si>
  <si>
    <r>
      <rPr>
        <b/>
        <sz val="14"/>
        <color theme="1"/>
        <rFont val="Calibri"/>
        <family val="2"/>
        <scheme val="minor"/>
      </rPr>
      <t>NOTE 2</t>
    </r>
    <r>
      <rPr>
        <sz val="14"/>
        <color theme="1"/>
        <rFont val="Calibri"/>
        <family val="2"/>
        <scheme val="minor"/>
      </rPr>
      <t>: The 11 pertinent BULL years (greater than +15% for SPY) were 2003 (+28.2% for SPY), 2006 (+15.9%), 2009 (+26.4%), 2010 (+15.1%), 2012 (+16.0%), 2013 (+32.3), 2017 (+21.7%), 2019 (+31.2%), 2020 (+18.3%), 2021 (+28.7%),  2023 (+26.3%), 2024 (+25.0%).</t>
    </r>
  </si>
  <si>
    <r>
      <rPr>
        <b/>
        <sz val="14"/>
        <color theme="1"/>
        <rFont val="Calibri"/>
        <family val="2"/>
        <scheme val="minor"/>
      </rPr>
      <t>NOTE 3:</t>
    </r>
    <r>
      <rPr>
        <sz val="14"/>
        <color theme="1"/>
        <rFont val="Calibri"/>
        <family val="2"/>
        <scheme val="minor"/>
      </rPr>
      <t xml:space="preserve"> The 10 pertinent BEAR years (less than +15% for SPY) were 2004 (+10.7% for SPY), 2005 (+4.8%), 2007 (+5.2%), 2008 (-36.8%), 2011 (+1.9%), 2014 (+13.5%), 2015 (+1.2%), 2016 (+12.0%), 2018 (-4.6%), 2022 (-18.2%).</t>
    </r>
  </si>
  <si>
    <t xml:space="preserve">GARP  </t>
  </si>
  <si>
    <t xml:space="preserve">EQR  </t>
  </si>
  <si>
    <t xml:space="preserve">GQR  </t>
  </si>
  <si>
    <t xml:space="preserve">SVR  </t>
  </si>
  <si>
    <t xml:space="preserve">SGR  </t>
  </si>
  <si>
    <t xml:space="preserve">DIV  </t>
  </si>
  <si>
    <t xml:space="preserve">AMR  </t>
  </si>
  <si>
    <t xml:space="preserve">BULL  </t>
  </si>
  <si>
    <t xml:space="preserve">BEAR  </t>
  </si>
  <si>
    <t>ABACUS GLOBAL MANAGEMENT INC</t>
  </si>
  <si>
    <t>IHUMAN INC -ADR</t>
  </si>
  <si>
    <t>IH</t>
  </si>
  <si>
    <t>KMTS</t>
  </si>
  <si>
    <t>KARMAN HOLDINGS INC</t>
  </si>
  <si>
    <t>LZ TECHNOLOGY HOLDINGS LTD</t>
  </si>
  <si>
    <t>ANBIO BIOTECHNOLOGY</t>
  </si>
  <si>
    <t>REGENCELL BIOSCIENCE HOL LTD</t>
  </si>
  <si>
    <t>RGC</t>
  </si>
  <si>
    <t>SANUWAVE HEALTH INC</t>
  </si>
  <si>
    <t>SNWV</t>
  </si>
  <si>
    <t>USAR</t>
  </si>
  <si>
    <t>JOURNEY MEDICAL CORPO</t>
  </si>
  <si>
    <t>DERM</t>
  </si>
  <si>
    <t>K&amp;F GROWTH ACQ CORP II -REDH</t>
  </si>
  <si>
    <t>KFII</t>
  </si>
  <si>
    <t>NIAGEN BIOSCIENCE INC</t>
  </si>
  <si>
    <t>NAGE</t>
  </si>
  <si>
    <t>FIRST FINANCIAL CORP</t>
  </si>
  <si>
    <t>TONIX PHARMACEUTICALS HLDG</t>
  </si>
  <si>
    <t>TNXP</t>
  </si>
  <si>
    <t>U.S. GOLD CORP</t>
  </si>
  <si>
    <t>USAU</t>
  </si>
  <si>
    <t>ANGI INC</t>
  </si>
  <si>
    <t>ANGI</t>
  </si>
  <si>
    <t>ACUITY INC</t>
  </si>
  <si>
    <t>BETTER HOME &amp; FINANCE HLG CO</t>
  </si>
  <si>
    <t>BETR</t>
  </si>
  <si>
    <t>JOYY</t>
  </si>
  <si>
    <t>ARTIUS II ACQUSITN INC -REDH</t>
  </si>
  <si>
    <t>AACB</t>
  </si>
  <si>
    <t>AMARIN CORPORATION PLC</t>
  </si>
  <si>
    <t>AMRN</t>
  </si>
  <si>
    <t>ARCHIMEDES T S A II CO -REDH</t>
  </si>
  <si>
    <t>ATII</t>
  </si>
  <si>
    <t>WEBULL CORP -REDH</t>
  </si>
  <si>
    <t>COREWEAVE INC</t>
  </si>
  <si>
    <t>CRWV</t>
  </si>
  <si>
    <t>DBV TECHNOLOGIES S A</t>
  </si>
  <si>
    <t>DBVT</t>
  </si>
  <si>
    <t>KESTRA MEDICAL TECHNOLOG LTD</t>
  </si>
  <si>
    <t>NMAX</t>
  </si>
  <si>
    <t>REZOLVE AI PLC</t>
  </si>
  <si>
    <t>SOLESENCE INC</t>
  </si>
  <si>
    <t>SLSN</t>
  </si>
  <si>
    <t>SMARTSTOP SELF STORAGE R INC</t>
  </si>
  <si>
    <t>SMA</t>
  </si>
  <si>
    <t>STELLAR V CAPITAL CORP -REDH</t>
  </si>
  <si>
    <t>SVCC</t>
  </si>
  <si>
    <t>WTF</t>
  </si>
  <si>
    <t>AELUMA INC</t>
  </si>
  <si>
    <t>ALMU</t>
  </si>
  <si>
    <t>API GROUP CORP</t>
  </si>
  <si>
    <t>ARENA GROUP HLDNGS INC (THE)</t>
  </si>
  <si>
    <t>AREN</t>
  </si>
  <si>
    <t>AVINO SILVER &amp; GOLD MINS LTD</t>
  </si>
  <si>
    <t>ASM</t>
  </si>
  <si>
    <t>CHA</t>
  </si>
  <si>
    <t>FORGE GLOBAL HOLDINGS INC</t>
  </si>
  <si>
    <t>FRGE</t>
  </si>
  <si>
    <t>MICROVAST HOLDINGS INC</t>
  </si>
  <si>
    <t>MVST</t>
  </si>
  <si>
    <t>NIOCORP DEVELOPMENTS LTD</t>
  </si>
  <si>
    <t>NB</t>
  </si>
  <si>
    <t>NEWHOLD INVESTMEN CORP -REDH</t>
  </si>
  <si>
    <t>NHIC</t>
  </si>
  <si>
    <t>NEWSMAX INC</t>
  </si>
  <si>
    <t>CHILDRENS PLACE INC</t>
  </si>
  <si>
    <t>PLCE</t>
  </si>
  <si>
    <t>SR BANCORP INC</t>
  </si>
  <si>
    <t>SRBK</t>
  </si>
  <si>
    <t>TMC THE METALS CO INC</t>
  </si>
  <si>
    <t>TMC</t>
  </si>
  <si>
    <t>ONCOLOGY INSTITUTE INC (THE)</t>
  </si>
  <si>
    <t>TOI</t>
  </si>
  <si>
    <t>WATON FINANCIAL LTD</t>
  </si>
  <si>
    <t>ARGENX SE</t>
  </si>
  <si>
    <t>CHAGEE HOLDINGS LIMITED</t>
  </si>
  <si>
    <t>DFDV</t>
  </si>
  <si>
    <t>DOLLY VARDEN SILVER CORP</t>
  </si>
  <si>
    <t>DVS</t>
  </si>
  <si>
    <t>FIFTH ERA ACQISTN CORP -REDH</t>
  </si>
  <si>
    <t>FERA</t>
  </si>
  <si>
    <t>LIVE OAK ACQUISTN CORP -REDH</t>
  </si>
  <si>
    <t>LOKV</t>
  </si>
  <si>
    <t>LUXEXPERIENCE B V</t>
  </si>
  <si>
    <t>LUXE</t>
  </si>
  <si>
    <t>RITHM ACQUISITION CORP -REDH</t>
  </si>
  <si>
    <t>RAC</t>
  </si>
  <si>
    <t>SS INNOVATIONS INTERNATI INC</t>
  </si>
  <si>
    <t>SSII</t>
  </si>
  <si>
    <t>TAYSHA GENE THERPS INC</t>
  </si>
  <si>
    <t>TSHA</t>
  </si>
  <si>
    <t>GRUPO TELEVISA SAB</t>
  </si>
  <si>
    <t>TV</t>
  </si>
  <si>
    <t>EXAGEN INC</t>
  </si>
  <si>
    <t>XGN</t>
  </si>
  <si>
    <t>BARRICK MINING CORP</t>
  </si>
  <si>
    <t>B</t>
  </si>
  <si>
    <t>CANTOR EQ PRTNS II INC -REDH</t>
  </si>
  <si>
    <t>CEPT</t>
  </si>
  <si>
    <t>CMDB</t>
  </si>
  <si>
    <t>CRONOS GROUP INC</t>
  </si>
  <si>
    <t>CRON</t>
  </si>
  <si>
    <t>DEFI DEVELOPMENT CORP</t>
  </si>
  <si>
    <t>GBANK FINANCIAL HOLDINGS INC</t>
  </si>
  <si>
    <t>GBFH</t>
  </si>
  <si>
    <t>H2O AMERICA</t>
  </si>
  <si>
    <t>HTO</t>
  </si>
  <si>
    <t>LIONSGATE STUDIOS CORP</t>
  </si>
  <si>
    <t>REPUBLIC DIGIT ACQN CO -REDH</t>
  </si>
  <si>
    <t>UNUSUAL MACHINES INC</t>
  </si>
  <si>
    <t>UMAC</t>
  </si>
  <si>
    <t>YB</t>
  </si>
  <si>
    <t>ALPHA COGNITION INC</t>
  </si>
  <si>
    <t>ACOG</t>
  </si>
  <si>
    <t>ASPEN INSURANCE HOLDINGS LTD</t>
  </si>
  <si>
    <t>AHL</t>
  </si>
  <si>
    <t>AII</t>
  </si>
  <si>
    <t>CLEAN ENERGY FUELS CORP</t>
  </si>
  <si>
    <t>CLNE</t>
  </si>
  <si>
    <t>CYTOMX THERAPEUTICS INC</t>
  </si>
  <si>
    <t>CTMX</t>
  </si>
  <si>
    <t>DOUGLAS ELLIMAN INC</t>
  </si>
  <si>
    <t>DOUG</t>
  </si>
  <si>
    <t>ELECTROVAYA INC</t>
  </si>
  <si>
    <t>ELVA</t>
  </si>
  <si>
    <t>GTM</t>
  </si>
  <si>
    <t>HIVE DIGITAL TECHNOLOGIE LTD</t>
  </si>
  <si>
    <t>HIVE</t>
  </si>
  <si>
    <t>ISABELLA BANK CORP</t>
  </si>
  <si>
    <t>ISBA</t>
  </si>
  <si>
    <t>ISOENERGY LTD</t>
  </si>
  <si>
    <t>ISOU</t>
  </si>
  <si>
    <t>MKS INC</t>
  </si>
  <si>
    <t>NEWEGG COMMERCE INC</t>
  </si>
  <si>
    <t>NEGG</t>
  </si>
  <si>
    <t>OR ROYALTIES INC</t>
  </si>
  <si>
    <t>SANA BIOTCHNOLOGY INC</t>
  </si>
  <si>
    <t>SANA</t>
  </si>
  <si>
    <t>STRZ</t>
  </si>
  <si>
    <t>TAYLOR DEVICES INC</t>
  </si>
  <si>
    <t>TAYD</t>
  </si>
  <si>
    <t>YUANBAO INC -ADR</t>
  </si>
  <si>
    <t>GARP is based on a combination of historical and projected EPS growth, forward P/E, recent aggregate earnings revisions from the sell-side analyst community, EQR, and GQR. The higher the GARP Score,  the more attractive the combination of valuation, quality, and growth prospects.</t>
  </si>
  <si>
    <t>Growth At Reasonable Price Rank</t>
  </si>
  <si>
    <t>Bull Rank</t>
  </si>
  <si>
    <t>BULL Indicates a stock's relative tendency to outperform during strong market conditions. The higher the score, the more likely the stock will outperform in a rising market.</t>
  </si>
  <si>
    <t>Bear Rank</t>
  </si>
  <si>
    <t>BEAR indicates a security’s relative tendency to outperform during weak or stagnant market conditions. The higher the score, the more likely the stock will outperform in a falling market.</t>
  </si>
  <si>
    <t>ADC THERAPEUTICS SA</t>
  </si>
  <si>
    <t>ADCT</t>
  </si>
  <si>
    <t>AMERICAN INTEGRITY INSURANCE</t>
  </si>
  <si>
    <t>ANTALPHA PLATFORM HOLDING CO</t>
  </si>
  <si>
    <t>ANTA</t>
  </si>
  <si>
    <t>ARRIVE AI INC</t>
  </si>
  <si>
    <t>ARAI</t>
  </si>
  <si>
    <t>ATAI</t>
  </si>
  <si>
    <t>BLACK DIAMOND THERAPEUTICS</t>
  </si>
  <si>
    <t>BDTX</t>
  </si>
  <si>
    <t>ETORO GROUP LTD</t>
  </si>
  <si>
    <t>ETOR</t>
  </si>
  <si>
    <t>FUELCELL ENERGY INC</t>
  </si>
  <si>
    <t>FCEL</t>
  </si>
  <si>
    <t>GALAXY DIGITAL INC</t>
  </si>
  <si>
    <t>GLXY</t>
  </si>
  <si>
    <t>GESHER ACQUSTN CORP II -REDH</t>
  </si>
  <si>
    <t>GSHR</t>
  </si>
  <si>
    <t>OMS ENERGY TECHNOLOGIES INC</t>
  </si>
  <si>
    <t>OMSE</t>
  </si>
  <si>
    <t>RLX TECHNOLOGY INC</t>
  </si>
  <si>
    <t>RLX</t>
  </si>
  <si>
    <t>TANGO THERAPEUTICS INC</t>
  </si>
  <si>
    <t>TNGX</t>
  </si>
  <si>
    <t>TEXAS VNTR ACQ III CRP -REDH</t>
  </si>
  <si>
    <t>TVA</t>
  </si>
  <si>
    <t>UPEXI INC</t>
  </si>
  <si>
    <t>UPXI</t>
  </si>
  <si>
    <t>URANIUM ROYALTY CORP</t>
  </si>
  <si>
    <t>UROY</t>
  </si>
  <si>
    <t>ACHIEVE LIFE SCIENCES INC</t>
  </si>
  <si>
    <t>ACHV</t>
  </si>
  <si>
    <t>CRANE HARBOR ACQTN CRP -REDH</t>
  </si>
  <si>
    <t>CHAC</t>
  </si>
  <si>
    <t>CAL REDWOOD ACQSN CORP -REDH</t>
  </si>
  <si>
    <t>ELICIO THERAPEUTICS INC</t>
  </si>
  <si>
    <t>ELTX</t>
  </si>
  <si>
    <t>ENCORE ENERGY CORP</t>
  </si>
  <si>
    <t>EU</t>
  </si>
  <si>
    <t>GRANITE POINT MORTGE TRS INC</t>
  </si>
  <si>
    <t>GPMT</t>
  </si>
  <si>
    <t>HNGE</t>
  </si>
  <si>
    <t>LIGHTPATH TECHNOLOGIES INC</t>
  </si>
  <si>
    <t>LPTH</t>
  </si>
  <si>
    <t>MNTN</t>
  </si>
  <si>
    <t>NEOVOLTA INC</t>
  </si>
  <si>
    <t>NEOV</t>
  </si>
  <si>
    <t>BEONE MEDICINES LTD</t>
  </si>
  <si>
    <t>ROCKET LAB CORP</t>
  </si>
  <si>
    <t>SOULPOWER ACQSITN CORP -REDH</t>
  </si>
  <si>
    <t>SOUL</t>
  </si>
  <si>
    <t>SPERO THERAPEUTICS INC</t>
  </si>
  <si>
    <t>SPRO</t>
  </si>
  <si>
    <t>SUPX</t>
  </si>
  <si>
    <t>SIZZLE ACQUISTN CRP II -REDH</t>
  </si>
  <si>
    <t>SZZL</t>
  </si>
  <si>
    <t>TECOGEN INC</t>
  </si>
  <si>
    <t>TGEN</t>
  </si>
  <si>
    <t>AC IMMUNE SA</t>
  </si>
  <si>
    <t>ACIU</t>
  </si>
  <si>
    <t>AGENUS INC</t>
  </si>
  <si>
    <t>AGEN</t>
  </si>
  <si>
    <t>ALEANNA INC</t>
  </si>
  <si>
    <t>ARDENT HEALTH INC</t>
  </si>
  <si>
    <t>ASSEMBLY BIOSCIENCES INC</t>
  </si>
  <si>
    <t>ASMB</t>
  </si>
  <si>
    <t>BIOHARVEST SCIENCES INC</t>
  </si>
  <si>
    <t>BHST</t>
  </si>
  <si>
    <t>51TALK ONLINE EDU GROUP -ADR</t>
  </si>
  <si>
    <t>COE</t>
  </si>
  <si>
    <t>CSW</t>
  </si>
  <si>
    <t>EMERA INC</t>
  </si>
  <si>
    <t>EMA</t>
  </si>
  <si>
    <t>GOLD ROYALTY CORP</t>
  </si>
  <si>
    <t>GROY</t>
  </si>
  <si>
    <t>HINGE HEALTH INC</t>
  </si>
  <si>
    <t>KYVERNA THERAPEUTICS INC</t>
  </si>
  <si>
    <t>KYTX</t>
  </si>
  <si>
    <t>LYELL IMMUNOPHARMA INC</t>
  </si>
  <si>
    <t>LYEL</t>
  </si>
  <si>
    <t>MNTN INC</t>
  </si>
  <si>
    <t>ORCHESTRA BIOMED HOLDING INC</t>
  </si>
  <si>
    <t>OBIO</t>
  </si>
  <si>
    <t>OSISKO DEVELOPMENT CORP</t>
  </si>
  <si>
    <t>ODV</t>
  </si>
  <si>
    <t>USA RARE EARTH INC</t>
  </si>
  <si>
    <t>VENTYX BIOSCIENCES INC</t>
  </si>
  <si>
    <t>VTYX</t>
  </si>
  <si>
    <t>ALLIED GOLD CORP</t>
  </si>
  <si>
    <t>AAUC</t>
  </si>
  <si>
    <t>BORR DRILLING LTD</t>
  </si>
  <si>
    <t>BORR</t>
  </si>
  <si>
    <t>BAYTEX ENERGY CORP</t>
  </si>
  <si>
    <t>BTE</t>
  </si>
  <si>
    <t>CNX RESOURCES CORP</t>
  </si>
  <si>
    <t>COPLEY ACQUISTION CORP -REDH</t>
  </si>
  <si>
    <t>COPL</t>
  </si>
  <si>
    <t>CIRCLE INTERNET GROUP INC</t>
  </si>
  <si>
    <t>CRCL</t>
  </si>
  <si>
    <t>CRITICAL METALS CORP</t>
  </si>
  <si>
    <t>CRML</t>
  </si>
  <si>
    <t>DIGITAL ASSET ACQ CORP -REDH</t>
  </si>
  <si>
    <t>DAAQ</t>
  </si>
  <si>
    <t>EDITAS MEDICINE INC</t>
  </si>
  <si>
    <t>EDIT</t>
  </si>
  <si>
    <t>ESGL</t>
  </si>
  <si>
    <t>COMSTOCK INC</t>
  </si>
  <si>
    <t>LODE</t>
  </si>
  <si>
    <t>NEKTAR THERAPEUTICS</t>
  </si>
  <si>
    <t>NKTR</t>
  </si>
  <si>
    <t>OMDA</t>
  </si>
  <si>
    <t>PERMA-PIPE INTERNATIONAL HOL</t>
  </si>
  <si>
    <t>PPIH</t>
  </si>
  <si>
    <t>REAL ASSET ACQUST CORP -REDH</t>
  </si>
  <si>
    <t>RAAQ</t>
  </si>
  <si>
    <t>SHARPLINK GAMING INC</t>
  </si>
  <si>
    <t>SBET</t>
  </si>
  <si>
    <t>SIDDHI ACQUISITION CRP -REDH</t>
  </si>
  <si>
    <t>SDHI</t>
  </si>
  <si>
    <t>TD SYNNEX CORP</t>
  </si>
  <si>
    <t>TITAN ACQUISITION CORP -REDH</t>
  </si>
  <si>
    <t>TACH</t>
  </si>
  <si>
    <t>BERTO ACQUISITION CORP -REDH</t>
  </si>
  <si>
    <t>TACO</t>
  </si>
  <si>
    <t>AIRO</t>
  </si>
  <si>
    <t>ASIC</t>
  </si>
  <si>
    <t>CHYM</t>
  </si>
  <si>
    <t>GALECTIN THERAPEUTICS INC</t>
  </si>
  <si>
    <t>GALT</t>
  </si>
  <si>
    <t>GEOSPACE TECHNOLOGIES CORP</t>
  </si>
  <si>
    <t>GEOS</t>
  </si>
  <si>
    <t>GENELUX CORP</t>
  </si>
  <si>
    <t>GNLX</t>
  </si>
  <si>
    <t>HYCROFT MINING HOLDING CORP</t>
  </si>
  <si>
    <t>HYMC</t>
  </si>
  <si>
    <t>DUNE ACQUISITN CORP II -REDH</t>
  </si>
  <si>
    <t>IPOD</t>
  </si>
  <si>
    <t>JBS NV</t>
  </si>
  <si>
    <t>JBS</t>
  </si>
  <si>
    <t>LUDA TECHNOLOGY GROUP LTD</t>
  </si>
  <si>
    <t>LUD</t>
  </si>
  <si>
    <t>OMADA HEALTH INC</t>
  </si>
  <si>
    <t>BLUE OWL TECH FIN CORP -REDH</t>
  </si>
  <si>
    <t>OTF</t>
  </si>
  <si>
    <t>PELICAN ACQUISITI CORP -REDH</t>
  </si>
  <si>
    <t>PELI</t>
  </si>
  <si>
    <t>PHOENIX ASIA HOLDINGS LTD</t>
  </si>
  <si>
    <t>PHOE</t>
  </si>
  <si>
    <t>PRIME MEDICINE INC</t>
  </si>
  <si>
    <t>PRME</t>
  </si>
  <si>
    <t>RAPT THERAPEUTICS INC</t>
  </si>
  <si>
    <t>RAPT</t>
  </si>
  <si>
    <t>RENATUS TACTICAL ACQU CORP I</t>
  </si>
  <si>
    <t>RTAC</t>
  </si>
  <si>
    <t>VOYG</t>
  </si>
  <si>
    <t>CAI</t>
  </si>
  <si>
    <t>FORTE BIOSCIENCES INC</t>
  </si>
  <si>
    <t>FBRX</t>
  </si>
  <si>
    <t>IMMUNEERING CORP</t>
  </si>
  <si>
    <t>IMRX</t>
  </si>
  <si>
    <t>INFLECTION PT ACQ CORP -REDH</t>
  </si>
  <si>
    <t>IPCX</t>
  </si>
  <si>
    <t>KULR TECHNOLOGY GROUP</t>
  </si>
  <si>
    <t>KULR</t>
  </si>
  <si>
    <t>MENS</t>
  </si>
  <si>
    <t>NEW PROVIDN ACQ CP III -REDH</t>
  </si>
  <si>
    <t>NPAC</t>
  </si>
  <si>
    <t>NWPX INFRASTRUCTURE INC</t>
  </si>
  <si>
    <t>OWLET INC</t>
  </si>
  <si>
    <t>OWLT</t>
  </si>
  <si>
    <t>PERIMETER ACQUIS CRP I -REDH</t>
  </si>
  <si>
    <t>PMTR</t>
  </si>
  <si>
    <t>PROQR THERAPEUTICS NV</t>
  </si>
  <si>
    <t>PRQR</t>
  </si>
  <si>
    <t>PAYSAFE LIMITED</t>
  </si>
  <si>
    <t>SLDE</t>
  </si>
  <si>
    <t>SOLID POWER INC</t>
  </si>
  <si>
    <t>SLDP</t>
  </si>
  <si>
    <t>SOLOWIN HOLDINGS</t>
  </si>
  <si>
    <t>SY</t>
  </si>
  <si>
    <t>TWIN DISC INC</t>
  </si>
  <si>
    <t>TWIN</t>
  </si>
  <si>
    <t>ARMADA ACQUISI CORP II -REDH</t>
  </si>
  <si>
    <t>AEBI SCHMIDT HOLDING AG</t>
  </si>
  <si>
    <t>AEBI</t>
  </si>
  <si>
    <t>AIRO GROUP HOLDINGS INC</t>
  </si>
  <si>
    <t>AMRIZE LTD</t>
  </si>
  <si>
    <t>AMRZ</t>
  </si>
  <si>
    <t>ATEGRITY SPECIALTY INSURANCE</t>
  </si>
  <si>
    <t>BGL</t>
  </si>
  <si>
    <t>BAKKT HOLDINGS INC</t>
  </si>
  <si>
    <t>BKKT</t>
  </si>
  <si>
    <t>BITMINE IMMERSION TECH INC</t>
  </si>
  <si>
    <t>BMNR</t>
  </si>
  <si>
    <t>BRIGHTSTAR LOTTERY PLC</t>
  </si>
  <si>
    <t>BRSL</t>
  </si>
  <si>
    <t>BLAIZE HOLDINGS INC</t>
  </si>
  <si>
    <t>CANTOR EQU PAR III INC -REDH</t>
  </si>
  <si>
    <t>CAEP</t>
  </si>
  <si>
    <t>CARIS LIFE SCIENCES INC</t>
  </si>
  <si>
    <t>CARTESIAN GTWH CRP III -REDH</t>
  </si>
  <si>
    <t>CGCT</t>
  </si>
  <si>
    <t>CHAMPIONSGATE ACQST CP -REDH</t>
  </si>
  <si>
    <t>CHPG</t>
  </si>
  <si>
    <t>CRAQ</t>
  </si>
  <si>
    <t>GORES HOLDINGS X INC -REDH</t>
  </si>
  <si>
    <t>GTEN</t>
  </si>
  <si>
    <t>HUHUTECH INTERNATIONAL GROUP</t>
  </si>
  <si>
    <t>HUHU</t>
  </si>
  <si>
    <t>JCAP</t>
  </si>
  <si>
    <t>LAKESHORE ACQ III CORP -REDH</t>
  </si>
  <si>
    <t>LCCC</t>
  </si>
  <si>
    <t>JYONG BIOTECH LTD</t>
  </si>
  <si>
    <t>MARZETTI CO (THE)</t>
  </si>
  <si>
    <t>MZTI</t>
  </si>
  <si>
    <t>RAL</t>
  </si>
  <si>
    <t>RDAG</t>
  </si>
  <si>
    <t>STANDARD LITHIUM LTD</t>
  </si>
  <si>
    <t>SLI</t>
  </si>
  <si>
    <t>SURF AIR MOBILITY INC</t>
  </si>
  <si>
    <t>SRFM</t>
  </si>
  <si>
    <t>SO YOUNG INTERNATIONAL INC</t>
  </si>
  <si>
    <t>VOYAGER TECHNOLOGIES INC</t>
  </si>
  <si>
    <t>BTCS INC</t>
  </si>
  <si>
    <t>BTCS</t>
  </si>
  <si>
    <t>C4 THERAPEUTICS INC</t>
  </si>
  <si>
    <t>CCCC</t>
  </si>
  <si>
    <t>CAPITAL CLEAN ENERGY CARRIER</t>
  </si>
  <si>
    <t>CHIME FINANCIAL INC</t>
  </si>
  <si>
    <t>COASTALSOUTH BANCSHARES INC</t>
  </si>
  <si>
    <t>COSO</t>
  </si>
  <si>
    <t>CV</t>
  </si>
  <si>
    <t>DLOCAL LIMITED</t>
  </si>
  <si>
    <t>EGH ACQUISITION CORP -REDH</t>
  </si>
  <si>
    <t>EGHA</t>
  </si>
  <si>
    <t>FOLD HOLDINGS INC</t>
  </si>
  <si>
    <t>FRIEDMAN INDUSTRIES INC</t>
  </si>
  <si>
    <t>FRD</t>
  </si>
  <si>
    <t>HOTEL101 GLBL HLDGS CP -REDH</t>
  </si>
  <si>
    <t>HBNB</t>
  </si>
  <si>
    <t>IHEARTMEDIA INC</t>
  </si>
  <si>
    <t>IHRT</t>
  </si>
  <si>
    <t>JHX</t>
  </si>
  <si>
    <t>MCEWEN INC</t>
  </si>
  <si>
    <t>ONDAS HOLDINGS INC</t>
  </si>
  <si>
    <t>ONDS</t>
  </si>
  <si>
    <t>PROKIDNEY CORP</t>
  </si>
  <si>
    <t>PROK</t>
  </si>
  <si>
    <t>RALLIANT CORP</t>
  </si>
  <si>
    <t>B. RILEY FINANCIAL INC</t>
  </si>
  <si>
    <t>RILY</t>
  </si>
  <si>
    <t>SBC MEDICAL GROUP HLDNGS INC</t>
  </si>
  <si>
    <t>THAYER VEN ACQ CORP II -REDH</t>
  </si>
  <si>
    <t>TVAI</t>
  </si>
  <si>
    <t>VIOMI TECHNOLOGY -ADR</t>
  </si>
  <si>
    <t>VIOT</t>
  </si>
  <si>
    <t>VOR BIOPHARMA INC</t>
  </si>
  <si>
    <t>VOR</t>
  </si>
  <si>
    <t>ZEPP HEALTH CORP</t>
  </si>
  <si>
    <t>ZEPP</t>
  </si>
  <si>
    <t>AMERICAN BTTRY TECHNOLOGY CO</t>
  </si>
  <si>
    <t>ABAT</t>
  </si>
  <si>
    <t>ALMONTY INDUSTRIES INC</t>
  </si>
  <si>
    <t>ALM</t>
  </si>
  <si>
    <t>CRESCENT BIOPHARMA INC</t>
  </si>
  <si>
    <t>CBIO</t>
  </si>
  <si>
    <t>CHURCHILL CAPITL CRP X -REDH</t>
  </si>
  <si>
    <t>CCCX</t>
  </si>
  <si>
    <t>COMSTOCK HOLDING COS INC</t>
  </si>
  <si>
    <t>CHCI</t>
  </si>
  <si>
    <t>CELLECTIS SA</t>
  </si>
  <si>
    <t>CLLS</t>
  </si>
  <si>
    <t>COSTAMARE BULKERS HOLDINGS</t>
  </si>
  <si>
    <t>CAPSOVISION INC</t>
  </si>
  <si>
    <t>DIGI POWER X INC</t>
  </si>
  <si>
    <t>DGXX</t>
  </si>
  <si>
    <t>DENISON MINES CORP</t>
  </si>
  <si>
    <t>DNN</t>
  </si>
  <si>
    <t>JEFFERSON CAPITAL INC</t>
  </si>
  <si>
    <t>KOPIN CORP</t>
  </si>
  <si>
    <t>KOPN</t>
  </si>
  <si>
    <t>LANTRONIX INC</t>
  </si>
  <si>
    <t>LTRX</t>
  </si>
  <si>
    <t>SERES THERAPEUTICS INC</t>
  </si>
  <si>
    <t>MCRB</t>
  </si>
  <si>
    <t>NOUVEAU MONDE GRAPHITE INC</t>
  </si>
  <si>
    <t>NMG</t>
  </si>
  <si>
    <t>OPENDOOR TECHNOLOGIES INC</t>
  </si>
  <si>
    <t>OPEN</t>
  </si>
  <si>
    <t>ONE STOP SYSTEMS INC</t>
  </si>
  <si>
    <t>OSS</t>
  </si>
  <si>
    <t>OYSTER ENTE II ACQ CRP -REDH</t>
  </si>
  <si>
    <t>OYSE</t>
  </si>
  <si>
    <t>PROCAP ACQUISITION CRP -REDH</t>
  </si>
  <si>
    <t>PCAP</t>
  </si>
  <si>
    <t>SLIDE INSURANCE HOLDINGS INC</t>
  </si>
  <si>
    <t>VERITONE INC</t>
  </si>
  <si>
    <t>VERI</t>
  </si>
  <si>
    <t>WEN ACQUISITION CORP -REDH</t>
  </si>
  <si>
    <t>WENN</t>
  </si>
  <si>
    <t>WW INTERNATIONAL INC</t>
  </si>
  <si>
    <t>WW</t>
  </si>
  <si>
    <t>RICH SPARKLE HOLDINGS LTD</t>
  </si>
  <si>
    <t>ANPA</t>
  </si>
  <si>
    <t>AURA MINERALS INC</t>
  </si>
  <si>
    <t>AUGO</t>
  </si>
  <si>
    <t>BALLARD POWER SYSTEMS INC</t>
  </si>
  <si>
    <t>BLDP</t>
  </si>
  <si>
    <t>ESGL HOLDINGS LTD</t>
  </si>
  <si>
    <t>GCI LIBERTY INC</t>
  </si>
  <si>
    <t>GLIBA</t>
  </si>
  <si>
    <t>IQIYI INC</t>
  </si>
  <si>
    <t>IQ</t>
  </si>
  <si>
    <t>LOANDEPOT INC</t>
  </si>
  <si>
    <t>LDI</t>
  </si>
  <si>
    <t>LIGHTWAVE LOGIC INC</t>
  </si>
  <si>
    <t>LWLG</t>
  </si>
  <si>
    <t>MDXHEALTH SA</t>
  </si>
  <si>
    <t>MDXH</t>
  </si>
  <si>
    <t>STEM INC</t>
  </si>
  <si>
    <t>STEM</t>
  </si>
  <si>
    <t>STARZ ENTERTAINMENT CORP</t>
  </si>
  <si>
    <t>TRILOGY METALS INC</t>
  </si>
  <si>
    <t>TMQ</t>
  </si>
  <si>
    <t>TOYO CO LTD</t>
  </si>
  <si>
    <t>TRUECAR INC</t>
  </si>
  <si>
    <t>ACCELERANT HOLDINGS</t>
  </si>
  <si>
    <t>ARX</t>
  </si>
  <si>
    <t>BRR</t>
  </si>
  <si>
    <t>CARLSMED INC</t>
  </si>
  <si>
    <t>CARL</t>
  </si>
  <si>
    <t>CHARGEPOINT HOLDINGS INC</t>
  </si>
  <si>
    <t>CHPT</t>
  </si>
  <si>
    <t>COMMERCE.COM INC</t>
  </si>
  <si>
    <t>CMRC</t>
  </si>
  <si>
    <t>EMPERY DIGITAL INC</t>
  </si>
  <si>
    <t>EMPD</t>
  </si>
  <si>
    <t>GOSSAMER BIO INC</t>
  </si>
  <si>
    <t>GOSS</t>
  </si>
  <si>
    <t>GLOBA TERRA ACQSTN CRP -REDH</t>
  </si>
  <si>
    <t>GTERA</t>
  </si>
  <si>
    <t>INNVENTURE INC</t>
  </si>
  <si>
    <t>JENA ACQUISITN CORP II -REDH</t>
  </si>
  <si>
    <t>JENA</t>
  </si>
  <si>
    <t>KOCHAV DEFENSE ACQ CRP -REDH</t>
  </si>
  <si>
    <t>KCHV</t>
  </si>
  <si>
    <t>LINKHOME HOLDINGS INC</t>
  </si>
  <si>
    <t>LHAI</t>
  </si>
  <si>
    <t>MCGRAW HILL INC</t>
  </si>
  <si>
    <t>MH</t>
  </si>
  <si>
    <t>NIQ GLOBAL INTELLIGENCE PLC</t>
  </si>
  <si>
    <t>NIQ</t>
  </si>
  <si>
    <t>QFIN HOLDINGS INC</t>
  </si>
  <si>
    <t>VISIONWAVE HOLDINGS INC</t>
  </si>
  <si>
    <t>VWAV</t>
  </si>
  <si>
    <t>YORKVILLE ACQSTN CORP  -REDH</t>
  </si>
  <si>
    <t>ARRAY DIG INFRASTRUCTURE INC</t>
  </si>
  <si>
    <t>AD</t>
  </si>
  <si>
    <t>AMBIQ MICRO INC</t>
  </si>
  <si>
    <t>AMBQ</t>
  </si>
  <si>
    <t>AVIDIA BANCORP INC</t>
  </si>
  <si>
    <t>AVBC</t>
  </si>
  <si>
    <t>AVIDBANK HOLDINGS INC</t>
  </si>
  <si>
    <t>AVBH</t>
  </si>
  <si>
    <t>AVALO THERAPEUTICS INC</t>
  </si>
  <si>
    <t>AVTX</t>
  </si>
  <si>
    <t>AXIOM INTEL ACQ CORP 1 -REDH</t>
  </si>
  <si>
    <t>AXIN</t>
  </si>
  <si>
    <t>BLUE ACQUISITION CORP -REDH</t>
  </si>
  <si>
    <t>BACC</t>
  </si>
  <si>
    <t>BBOT</t>
  </si>
  <si>
    <t>BLSH</t>
  </si>
  <si>
    <t>BLUE WATER ACQ CRP III -REDH</t>
  </si>
  <si>
    <t>BLUW</t>
  </si>
  <si>
    <t>CTW CAYMAN</t>
  </si>
  <si>
    <t>CTW</t>
  </si>
  <si>
    <t>3D SYSTEMS CORP</t>
  </si>
  <si>
    <t>DDD</t>
  </si>
  <si>
    <t>DUOS TECHNOLOGIES GROUP INC</t>
  </si>
  <si>
    <t>DUOT</t>
  </si>
  <si>
    <t>ESPERION THERAPEUTICS INC</t>
  </si>
  <si>
    <t>ESPR</t>
  </si>
  <si>
    <t>ETHZ</t>
  </si>
  <si>
    <t>FIGMA INC</t>
  </si>
  <si>
    <t>FIG</t>
  </si>
  <si>
    <t>FIREFLY AEROSPACE INC</t>
  </si>
  <si>
    <t>FLY</t>
  </si>
  <si>
    <t>FOSSIL GROUP INC</t>
  </si>
  <si>
    <t>FOSL</t>
  </si>
  <si>
    <t>GALIANO GOLD INC</t>
  </si>
  <si>
    <t>GAU</t>
  </si>
  <si>
    <t>HTFL</t>
  </si>
  <si>
    <t>INDIGO ACQUISITION CRP -REDH</t>
  </si>
  <si>
    <t>INAC</t>
  </si>
  <si>
    <t>JADE BIOSCIENCES INC</t>
  </si>
  <si>
    <t>JBIO</t>
  </si>
  <si>
    <t>KYIVSTAR GROUP LTD -REDH</t>
  </si>
  <si>
    <t>KYIV</t>
  </si>
  <si>
    <t>LIGHTWAVE ACQUISN CORP -REDH</t>
  </si>
  <si>
    <t>LWAC</t>
  </si>
  <si>
    <t>MASSIMO GROUP</t>
  </si>
  <si>
    <t>MAMO</t>
  </si>
  <si>
    <t>MICROBOT MEDICAL INC</t>
  </si>
  <si>
    <t>MBOT</t>
  </si>
  <si>
    <t>MIAX</t>
  </si>
  <si>
    <t>STRATEGY INC</t>
  </si>
  <si>
    <t>OXLEY BRIDGE ACQUI LTD -REDH</t>
  </si>
  <si>
    <t>OBA</t>
  </si>
  <si>
    <t>PIONEER ACQISTN I CORP -REDH</t>
  </si>
  <si>
    <t>PACH</t>
  </si>
  <si>
    <t>PRECIGEN INC</t>
  </si>
  <si>
    <t>PGEN</t>
  </si>
  <si>
    <t>PARAMOUNT SKYDANCE CORP</t>
  </si>
  <si>
    <t>PSKY</t>
  </si>
  <si>
    <t>RIDENOW GROUP INC</t>
  </si>
  <si>
    <t>RDNW</t>
  </si>
  <si>
    <t>ROMA GREEN FINANCE LTD</t>
  </si>
  <si>
    <t>ROMA</t>
  </si>
  <si>
    <t>SCILEX HOLDING CO</t>
  </si>
  <si>
    <t>SCLX</t>
  </si>
  <si>
    <t>SI</t>
  </si>
  <si>
    <t>VILLAGE FARMS INTL INC</t>
  </si>
  <si>
    <t>VFF</t>
  </si>
  <si>
    <t>WYFI</t>
  </si>
  <si>
    <t>AXT INC</t>
  </si>
  <si>
    <t>AXTI</t>
  </si>
  <si>
    <t>BCIC</t>
  </si>
  <si>
    <t>ETHZILLA CORP</t>
  </si>
  <si>
    <t>SHOULDER INNOVATIONS INC</t>
  </si>
  <si>
    <t>WHITEFIBER INC</t>
  </si>
  <si>
    <t>ZURA BIO LIMITED</t>
  </si>
  <si>
    <t>ZURA</t>
  </si>
  <si>
    <t>AMERICAN RESOURCES CORP</t>
  </si>
  <si>
    <t>AREC</t>
  </si>
  <si>
    <t>BED BATH &amp; BEYOND INC</t>
  </si>
  <si>
    <t>BBBY</t>
  </si>
  <si>
    <t>D BORAL ARC ACQ I CORP -REDH</t>
  </si>
  <si>
    <t>BCAR</t>
  </si>
  <si>
    <t>BCP INVESTMENT CORP</t>
  </si>
  <si>
    <t>BUUU</t>
  </si>
  <si>
    <t>BABCOCK &amp; WILCOX ENTERPRISES</t>
  </si>
  <si>
    <t>BW</t>
  </si>
  <si>
    <t>COHEN CRCE ACQ CORP II -REDH</t>
  </si>
  <si>
    <t>CCII</t>
  </si>
  <si>
    <t>CARECLOUD INC</t>
  </si>
  <si>
    <t>CCLD</t>
  </si>
  <si>
    <t>CANTOR EQUI PAR IV INC -REDH</t>
  </si>
  <si>
    <t>CEPF</t>
  </si>
  <si>
    <t>CORBUS PHARMACEUTICALS HLDGS</t>
  </si>
  <si>
    <t>CRBP</t>
  </si>
  <si>
    <t>GRAFTECH INTERNATIONAL LTD</t>
  </si>
  <si>
    <t>EAF</t>
  </si>
  <si>
    <t>ETHM</t>
  </si>
  <si>
    <t>EQV VENTURES ACQ CP II -REDH</t>
  </si>
  <si>
    <t>EVAC</t>
  </si>
  <si>
    <t>FIGX CAPITAL ACQUS CRP -REDH</t>
  </si>
  <si>
    <t>FIGX</t>
  </si>
  <si>
    <t>HEARTFLOW INC</t>
  </si>
  <si>
    <t>INOVIO PHARMACEUTICALS INC</t>
  </si>
  <si>
    <t>INO</t>
  </si>
  <si>
    <t>INTEGRA RESOURCES CORP</t>
  </si>
  <si>
    <t>ITRG</t>
  </si>
  <si>
    <t>ENERGY VAULT HOLDINGS INC</t>
  </si>
  <si>
    <t>NRGV</t>
  </si>
  <si>
    <t>NEONC TECHNOLOGI HOLDING INC</t>
  </si>
  <si>
    <t>NTHI</t>
  </si>
  <si>
    <t>STRATA CRITICAL MEDICAL INC</t>
  </si>
  <si>
    <t>SRTA</t>
  </si>
  <si>
    <t>SUI GROUP HOLDINGS LTD</t>
  </si>
  <si>
    <t>SUIG</t>
  </si>
  <si>
    <t>TONX</t>
  </si>
  <si>
    <t>AMERICAS GOLD &amp; SILVER CORP</t>
  </si>
  <si>
    <t>USAS</t>
  </si>
  <si>
    <t>VENDOME ACQUISI CORP I -REDH</t>
  </si>
  <si>
    <t>VNME</t>
  </si>
  <si>
    <t>AMERICAN BITCOIN CORP</t>
  </si>
  <si>
    <t>ABTC</t>
  </si>
  <si>
    <t>ACLARIS THERAPEUTICS INC</t>
  </si>
  <si>
    <t>ACRS</t>
  </si>
  <si>
    <t>ADAMAS TRUST INC</t>
  </si>
  <si>
    <t>ADAM</t>
  </si>
  <si>
    <t>A PARADISE ACQUIS CORP -REDH</t>
  </si>
  <si>
    <t>APAD</t>
  </si>
  <si>
    <t>BULLISH</t>
  </si>
  <si>
    <t>BUUU GROUP LTD</t>
  </si>
  <si>
    <t>IMPERIAL PETE INC</t>
  </si>
  <si>
    <t>IMPP</t>
  </si>
  <si>
    <t>MCGA</t>
  </si>
  <si>
    <t>MECHANICS BANCORP</t>
  </si>
  <si>
    <t>MCHB</t>
  </si>
  <si>
    <t>MIAMI INTERNATIONAL HOLD INC</t>
  </si>
  <si>
    <t>NEW PACIFIC METALS CORP</t>
  </si>
  <si>
    <t>NEWP</t>
  </si>
  <si>
    <t>NEW FOUND GOLD CORP</t>
  </si>
  <si>
    <t>NFGC</t>
  </si>
  <si>
    <t>PMI</t>
  </si>
  <si>
    <t>SOUTH STATE BANK CORP</t>
  </si>
  <si>
    <t>TRYHARD HOLDINGS LTD</t>
  </si>
  <si>
    <t>THH</t>
  </si>
  <si>
    <t>TON STRATEGY CO</t>
  </si>
  <si>
    <t>BITFARMS LTD</t>
  </si>
  <si>
    <t>BITF</t>
  </si>
  <si>
    <t>ELEVRA LITHIUM LTD</t>
  </si>
  <si>
    <t>ELVR</t>
  </si>
  <si>
    <t>GULF ISLAND FABRICATION INC</t>
  </si>
  <si>
    <t>GIFI</t>
  </si>
  <si>
    <t>NMP ACQUISITION CORP -REDH</t>
  </si>
  <si>
    <t>NMP</t>
  </si>
  <si>
    <t>EIGHTCO HOLDINGS INC</t>
  </si>
  <si>
    <t>ORBS</t>
  </si>
  <si>
    <t>PICARD MEDICAL INC</t>
  </si>
  <si>
    <t>PRENETICS GLOBAL LTD</t>
  </si>
  <si>
    <t>PRE</t>
  </si>
  <si>
    <t>SOLARIUS CAPITAL ACQ C -REDH</t>
  </si>
  <si>
    <t>SOCA</t>
  </si>
  <si>
    <t>STREAMEX CORP</t>
  </si>
  <si>
    <t>STEX</t>
  </si>
  <si>
    <t>US GOLDMINING INC</t>
  </si>
  <si>
    <t>USGO</t>
  </si>
  <si>
    <t>WOLFSPEED INC</t>
  </si>
  <si>
    <t>ANGX</t>
  </si>
  <si>
    <t>BRCB</t>
  </si>
  <si>
    <t>CABALETTA BIO INC</t>
  </si>
  <si>
    <t>CABA</t>
  </si>
  <si>
    <t>ECARX HOLDINGS INC</t>
  </si>
  <si>
    <t>ECX</t>
  </si>
  <si>
    <t>FIGR</t>
  </si>
  <si>
    <t>FORWARD INDUSTRIES INC</t>
  </si>
  <si>
    <t>FTC SOLAR INC</t>
  </si>
  <si>
    <t>FTCI</t>
  </si>
  <si>
    <t>GEMI</t>
  </si>
  <si>
    <t>GEVO INC</t>
  </si>
  <si>
    <t>GEVO</t>
  </si>
  <si>
    <t>KLARNA GROUP PLC</t>
  </si>
  <si>
    <t>KLAR</t>
  </si>
  <si>
    <t>LB PHARMACEUTICALS INC</t>
  </si>
  <si>
    <t>LBRX</t>
  </si>
  <si>
    <t>LGN</t>
  </si>
  <si>
    <t>MAASE INC</t>
  </si>
  <si>
    <t>MAAS</t>
  </si>
  <si>
    <t>1RT ACQUISITION CORP -REDH</t>
  </si>
  <si>
    <t>ONCH</t>
  </si>
  <si>
    <t>PYROPHYTE ACQU CORP II -REDH</t>
  </si>
  <si>
    <t>PAII</t>
  </si>
  <si>
    <t>PLUG POWER INC</t>
  </si>
  <si>
    <t>PLUG</t>
  </si>
  <si>
    <t>PYXIS ONCOLOGY INC</t>
  </si>
  <si>
    <t>PYXS</t>
  </si>
  <si>
    <t>VIA</t>
  </si>
  <si>
    <t>WRAP TECHNOLOGIES</t>
  </si>
  <si>
    <t>WRAP</t>
  </si>
  <si>
    <t>BUTTERFLY NETWORK INC</t>
  </si>
  <si>
    <t>BFLY</t>
  </si>
  <si>
    <t>CEA INDUSTRIES INC</t>
  </si>
  <si>
    <t>BNC</t>
  </si>
  <si>
    <t>BRBI BR PARTNERS S A</t>
  </si>
  <si>
    <t>BRBI</t>
  </si>
  <si>
    <t>CHOW</t>
  </si>
  <si>
    <t>ERASCA INC</t>
  </si>
  <si>
    <t>ERAS</t>
  </si>
  <si>
    <t>FIGURE TECHNOLOGY SOLUTIONS</t>
  </si>
  <si>
    <t>KDK</t>
  </si>
  <si>
    <t>CSLM DIGIT A A C III L -REDH</t>
  </si>
  <si>
    <t>KOYN</t>
  </si>
  <si>
    <t>NTSK</t>
  </si>
  <si>
    <t>PEPGEN INC</t>
  </si>
  <si>
    <t>PEPG</t>
  </si>
  <si>
    <t>PLATINUM GROUP METALS LTD</t>
  </si>
  <si>
    <t>PLG</t>
  </si>
  <si>
    <t>PTRN</t>
  </si>
  <si>
    <t>CASSAVA SCIENCES INC</t>
  </si>
  <si>
    <t>SAVA</t>
  </si>
  <si>
    <t>SCHMID GROUP NV  -REDH</t>
  </si>
  <si>
    <t>SHMD</t>
  </si>
  <si>
    <t>SHATTUCK LABS INC</t>
  </si>
  <si>
    <t>STTK</t>
  </si>
  <si>
    <t>STUB</t>
  </si>
  <si>
    <t>T1 ENERGY INC</t>
  </si>
  <si>
    <t>TE</t>
  </si>
  <si>
    <t>VIA TRANSPORTATION INC</t>
  </si>
  <si>
    <t>WBI</t>
  </si>
  <si>
    <t>ABOVE FOOD INGREDS INC -REDH</t>
  </si>
  <si>
    <t>ABVE</t>
  </si>
  <si>
    <t>AMERICAN EXCEP ACQ C A- REDH</t>
  </si>
  <si>
    <t>AEXA</t>
  </si>
  <si>
    <t>ALTO NEUROSCIENCE INC</t>
  </si>
  <si>
    <t>ANRO</t>
  </si>
  <si>
    <t>BEACON FINANCIAL CORP</t>
  </si>
  <si>
    <t>BBT</t>
  </si>
  <si>
    <t>BLACK ROCK COFFEE BAR INC</t>
  </si>
  <si>
    <t>CHOWCHOW CLOUD INTL HLDS LTD</t>
  </si>
  <si>
    <t>GEMINI SPACE STATION INC</t>
  </si>
  <si>
    <t>GSI TECHNOLOGY INC</t>
  </si>
  <si>
    <t>GSIT</t>
  </si>
  <si>
    <t>HCM III ACQUISITN CORP -REDH</t>
  </si>
  <si>
    <t>HCMA</t>
  </si>
  <si>
    <t>SOLANA CO</t>
  </si>
  <si>
    <t>HSDT</t>
  </si>
  <si>
    <t>JFB CONSTRUCTION HOLDINGS</t>
  </si>
  <si>
    <t>JFB</t>
  </si>
  <si>
    <t>LEGENCE CORP</t>
  </si>
  <si>
    <t>NETSKOPE INC</t>
  </si>
  <si>
    <t>NOVA MINERALS LTD</t>
  </si>
  <si>
    <t>NVA</t>
  </si>
  <si>
    <t>STUBHUB HOLDINGS INC</t>
  </si>
  <si>
    <t>WESTERN COPPER AND GOLD CORP</t>
  </si>
  <si>
    <t>WRN</t>
  </si>
  <si>
    <t>ANIXA BIOSCIENCES INC</t>
  </si>
  <si>
    <t>ANIX</t>
  </si>
  <si>
    <t>AXG</t>
  </si>
  <si>
    <t>BTQ TECHNOLOGIES CORP</t>
  </si>
  <si>
    <t>BTQ</t>
  </si>
  <si>
    <t>CBK</t>
  </si>
  <si>
    <t>FERMI INC</t>
  </si>
  <si>
    <t>FRMI</t>
  </si>
  <si>
    <t>HIGHVIEW MERGER CORP -REDH</t>
  </si>
  <si>
    <t>HVMC</t>
  </si>
  <si>
    <t>OPUS GENETICS INC</t>
  </si>
  <si>
    <t>IRD</t>
  </si>
  <si>
    <t>MCKINLEY ACQUISIT CORP -REDH</t>
  </si>
  <si>
    <t>MKLY</t>
  </si>
  <si>
    <t>MERCK &amp; CO INC</t>
  </si>
  <si>
    <t>NKLR</t>
  </si>
  <si>
    <t>NEPTUNE INSURANCE HLDNGS INC</t>
  </si>
  <si>
    <t>NP</t>
  </si>
  <si>
    <t>PALISADE BIO INC</t>
  </si>
  <si>
    <t>PALI</t>
  </si>
  <si>
    <t>PATTERN GROUP INC</t>
  </si>
  <si>
    <t>SLB LTD</t>
  </si>
  <si>
    <t>SUPERX AI TECHNOLOGY LTD</t>
  </si>
  <si>
    <t>SPRING VALLEY AC C III -REDH</t>
  </si>
  <si>
    <t>SVAC</t>
  </si>
  <si>
    <t>VISTAGEN THERAPEUTICS INC</t>
  </si>
  <si>
    <t>VTGN</t>
  </si>
  <si>
    <t>WATERBRIDGE INFRASTRCTRE LLC</t>
  </si>
  <si>
    <t>WOLF</t>
  </si>
  <si>
    <t>ALLIANCE LAUNDRY HOLDING INC</t>
  </si>
  <si>
    <t>ALH</t>
  </si>
  <si>
    <t>APYX MEDICAL CORP</t>
  </si>
  <si>
    <t>APYX</t>
  </si>
  <si>
    <t>ARMATA PHARMACEUTICALS INC</t>
  </si>
  <si>
    <t>ARMP</t>
  </si>
  <si>
    <t>BTC DEVELOPMENT CORP -REDH</t>
  </si>
  <si>
    <t>BDCI</t>
  </si>
  <si>
    <t>COMMERCIAL BANCGROUP INC</t>
  </si>
  <si>
    <t>COYA THERAPEUTICS INC</t>
  </si>
  <si>
    <t>COYA</t>
  </si>
  <si>
    <t>INSIGHT MOLECLAR DIAGNOS INC</t>
  </si>
  <si>
    <t>IMDX</t>
  </si>
  <si>
    <t>M3-BRIGADE ACQ VI CORP -REDH</t>
  </si>
  <si>
    <t>MBVI</t>
  </si>
  <si>
    <t>MORGAN STANLEY DRCT LEND FND</t>
  </si>
  <si>
    <t>MSDL</t>
  </si>
  <si>
    <t>OWLS</t>
  </si>
  <si>
    <t>POMDOCTOR LTD -ADR</t>
  </si>
  <si>
    <t>POM</t>
  </si>
  <si>
    <t>PXED</t>
  </si>
  <si>
    <t>SEV</t>
  </si>
  <si>
    <t>VINCI COMPASS INVEST LTD</t>
  </si>
  <si>
    <t>YDDL</t>
  </si>
  <si>
    <t>BURNING ROCK BIOTECH LIMITED</t>
  </si>
  <si>
    <t>BNR</t>
  </si>
  <si>
    <t>FLAGSTAR BANK NA</t>
  </si>
  <si>
    <t>INVIVYD INC</t>
  </si>
  <si>
    <t>IVVD</t>
  </si>
  <si>
    <t>NEUMORA THERAPEUTICS INC</t>
  </si>
  <si>
    <t>NMRA</t>
  </si>
  <si>
    <t>NEW ERA ENERGY &amp; DIGITAL INC</t>
  </si>
  <si>
    <t>NUAI</t>
  </si>
  <si>
    <t>PACIFIC BIOSCIENCES OF CALIF</t>
  </si>
  <si>
    <t>PACB</t>
  </si>
  <si>
    <t>PHOENIX EDUCATION PARTNE INC</t>
  </si>
  <si>
    <t>SENSEONICS HLDGS INC</t>
  </si>
  <si>
    <t>SENS</t>
  </si>
  <si>
    <t>TALON CAPITAL CORP -REDH</t>
  </si>
  <si>
    <t>TLNC</t>
  </si>
  <si>
    <t>ONE AND ONE GREEN TECHNO INC</t>
  </si>
  <si>
    <t>AMBITIONS ENTERPR MAN CO LLC</t>
  </si>
  <si>
    <t>AHMA</t>
  </si>
  <si>
    <t>INFLECTION POINT ACQ C -REDH</t>
  </si>
  <si>
    <t>BGIN</t>
  </si>
  <si>
    <t>CCC</t>
  </si>
  <si>
    <t>CURRENC GROUP INC</t>
  </si>
  <si>
    <t>CURR</t>
  </si>
  <si>
    <t>1STDIBS.COM INC</t>
  </si>
  <si>
    <t>DIBS</t>
  </si>
  <si>
    <t>EMBJ</t>
  </si>
  <si>
    <t>EXOZYMES INC</t>
  </si>
  <si>
    <t>EXOZ</t>
  </si>
  <si>
    <t>GSR IV ACQUISITION CRP -REDH</t>
  </si>
  <si>
    <t>GSRF</t>
  </si>
  <si>
    <t>TERRESTRIAL ENERGY INC -REDH</t>
  </si>
  <si>
    <t>IMSR</t>
  </si>
  <si>
    <t>NOVABRIDGE BIOSCIENCES</t>
  </si>
  <si>
    <t>NBP</t>
  </si>
  <si>
    <t>OBOOK HOLDINGS INC</t>
  </si>
  <si>
    <t>APTERA MOTORS CORP</t>
  </si>
  <si>
    <t>SOLSTICE ADVANCED MTRILS INC</t>
  </si>
  <si>
    <t>SOLS</t>
  </si>
  <si>
    <t>US PHYSICAL THERAPY INC</t>
  </si>
  <si>
    <t>X4 PHARMACEUTICALS INC</t>
  </si>
  <si>
    <t>XFOR</t>
  </si>
  <si>
    <t>XRPN</t>
  </si>
  <si>
    <t>AGCC</t>
  </si>
  <si>
    <t>ATAI BECKLEY NV</t>
  </si>
  <si>
    <t>BGIN BLOCKCHAIN LTD</t>
  </si>
  <si>
    <t>BOYD GROUP SERVICES INC</t>
  </si>
  <si>
    <t>BGSI</t>
  </si>
  <si>
    <t>TRAILBLAZER ACQUI CORP -REDH</t>
  </si>
  <si>
    <t>BLZR</t>
  </si>
  <si>
    <t>CAMP4 THERAPEUTICS CORP</t>
  </si>
  <si>
    <t>CAMP</t>
  </si>
  <si>
    <t>FTW</t>
  </si>
  <si>
    <t>GD CULTURE GROUP LTD</t>
  </si>
  <si>
    <t>GDC</t>
  </si>
  <si>
    <t>GIGCAPITAL8 CORP -REDH</t>
  </si>
  <si>
    <t>GIW</t>
  </si>
  <si>
    <t>IRONWOOD PHARMACEUTICALS INC</t>
  </si>
  <si>
    <t>IRWD</t>
  </si>
  <si>
    <t>MAPLIGHT THERAPEUTICS INC</t>
  </si>
  <si>
    <t>MPLT</t>
  </si>
  <si>
    <t>NAVAN INC</t>
  </si>
  <si>
    <t>NAVN</t>
  </si>
  <si>
    <t>QNITY ELECTRONICS INC</t>
  </si>
  <si>
    <t>Q</t>
  </si>
  <si>
    <t>BRERA HOLDINGS PLC</t>
  </si>
  <si>
    <t>SLMT</t>
  </si>
  <si>
    <t>WERIDE INC</t>
  </si>
  <si>
    <t>XWIN</t>
  </si>
  <si>
    <t>ASCENT INDUSTRIES CO</t>
  </si>
  <si>
    <t>ACNT</t>
  </si>
  <si>
    <t>GRUPO AEROMEXICO SAB DE CV</t>
  </si>
  <si>
    <t>AERO</t>
  </si>
  <si>
    <t>ALTO INGREDIENTS INC</t>
  </si>
  <si>
    <t>ALTO</t>
  </si>
  <si>
    <t>AXIA</t>
  </si>
  <si>
    <t>BETA</t>
  </si>
  <si>
    <t>BLLN</t>
  </si>
  <si>
    <t>CHAINCE DIGITAL HOLDINGS INC</t>
  </si>
  <si>
    <t>CD</t>
  </si>
  <si>
    <t>CANTOR EQUITY PA V INC -REDH</t>
  </si>
  <si>
    <t>CEPV</t>
  </si>
  <si>
    <t>EVMN</t>
  </si>
  <si>
    <t>FISV</t>
  </si>
  <si>
    <t>FWDI</t>
  </si>
  <si>
    <t>HERE GROUP LTD</t>
  </si>
  <si>
    <t>HERE</t>
  </si>
  <si>
    <t>INTELLICHECK INC</t>
  </si>
  <si>
    <t>IDN</t>
  </si>
  <si>
    <t>IMMIX BIOPHARMA INC</t>
  </si>
  <si>
    <t>IMMX</t>
  </si>
  <si>
    <t>JAMES RIVER GROUP HLDGS INC</t>
  </si>
  <si>
    <t>MILESTONE PHARMACEUTICLS INC</t>
  </si>
  <si>
    <t>MIST</t>
  </si>
  <si>
    <t>MERSANA THRPEUTIC INC</t>
  </si>
  <si>
    <t>MRSN</t>
  </si>
  <si>
    <t>TERRA INNOVATUM GLOBAL NV</t>
  </si>
  <si>
    <t>NEXTPOWER INC</t>
  </si>
  <si>
    <t>OTG ACQUISITION CORP I -REDH</t>
  </si>
  <si>
    <t>OTGA</t>
  </si>
  <si>
    <t>RELMADA THERAPEUTICS INC</t>
  </si>
  <si>
    <t>RLMD</t>
  </si>
  <si>
    <t>SUNOCOCORP LLC</t>
  </si>
  <si>
    <t>SUNC</t>
  </si>
  <si>
    <t>UNICYCIVE THERAPEUTICS INC</t>
  </si>
  <si>
    <t>UNCY</t>
  </si>
  <si>
    <t>XMAX INC</t>
  </si>
  <si>
    <t>XZO</t>
  </si>
  <si>
    <t>AGENCIA COMERCIAL SPIRIT LTD</t>
  </si>
  <si>
    <t>BETA TECHNOLOGIES INC</t>
  </si>
  <si>
    <t>CCH HOLDINGS LTD</t>
  </si>
  <si>
    <t>CCHH</t>
  </si>
  <si>
    <t>CHENGHE ACQUISO III CO -REDH</t>
  </si>
  <si>
    <t>CHEC</t>
  </si>
  <si>
    <t>CONNECT BIOPHARMA HOLDIG LTD</t>
  </si>
  <si>
    <t>CNTB</t>
  </si>
  <si>
    <t>ISPIRE TECHNOLOGY INC</t>
  </si>
  <si>
    <t>ISPR</t>
  </si>
  <si>
    <t>KALARIS THERAPEUTICS INC</t>
  </si>
  <si>
    <t>KLRS</t>
  </si>
  <si>
    <t>GALATA ACQUISI CORP II -REDH</t>
  </si>
  <si>
    <t>LATA</t>
  </si>
  <si>
    <t>LEGACY EDUCATION INC</t>
  </si>
  <si>
    <t>LGCY</t>
  </si>
  <si>
    <t>LAKE SUPERIOR ACQ CORP -REDH</t>
  </si>
  <si>
    <t>LKSP</t>
  </si>
  <si>
    <t>NAUTILUS BIOTECHNOLOGY INC</t>
  </si>
  <si>
    <t>NAUT</t>
  </si>
  <si>
    <t>OCTAVE SPECIALTY GROUP INC</t>
  </si>
  <si>
    <t>OSG</t>
  </si>
  <si>
    <t>SAB BIOTHERAPEUTICS INC</t>
  </si>
  <si>
    <t>SABS</t>
  </si>
  <si>
    <t>SIEBERT FINANCIAL CORP</t>
  </si>
  <si>
    <t>SIEB</t>
  </si>
  <si>
    <t>SMART SAND INC</t>
  </si>
  <si>
    <t>SND</t>
  </si>
  <si>
    <t>USA TODAY CO INC</t>
  </si>
  <si>
    <t>TDAY</t>
  </si>
  <si>
    <t>TIC SOLUTIONS INC</t>
  </si>
  <si>
    <t>WALDENCAST PLC</t>
  </si>
  <si>
    <t>WALD</t>
  </si>
  <si>
    <t>BOANERGES LIMITED</t>
  </si>
  <si>
    <t>WSHP</t>
  </si>
  <si>
    <t>ZEEKR INTELLIGENT TECH HOLD</t>
  </si>
  <si>
    <t>AFFINITY BANCSHARES INC</t>
  </si>
  <si>
    <t>AFBI</t>
  </si>
  <si>
    <t>ANNOVIS BIO INC</t>
  </si>
  <si>
    <t>ANVS</t>
  </si>
  <si>
    <t>APEX TREASURY CORP -REDH</t>
  </si>
  <si>
    <t>APXT</t>
  </si>
  <si>
    <t>BAIN CAPITAL GSS INV C -REDH</t>
  </si>
  <si>
    <t>BCSS</t>
  </si>
  <si>
    <t>CENTRAL BANCOMPANY</t>
  </si>
  <si>
    <t>CBC</t>
  </si>
  <si>
    <t>DYNAMIX CORP III -REDH</t>
  </si>
  <si>
    <t>DNMX</t>
  </si>
  <si>
    <t>INSIGHT DIGITAL PRT II -REDH</t>
  </si>
  <si>
    <t>DYOR</t>
  </si>
  <si>
    <t>FUTURECREST ACQUS CORP -REDH</t>
  </si>
  <si>
    <t>FCRS</t>
  </si>
  <si>
    <t>FG NEXUS INC</t>
  </si>
  <si>
    <t>FGNX</t>
  </si>
  <si>
    <t>GAIN THERAPEUTICS INC</t>
  </si>
  <si>
    <t>GANX</t>
  </si>
  <si>
    <t>GREENWICH LIFESCIE INC</t>
  </si>
  <si>
    <t>GLSI</t>
  </si>
  <si>
    <t>HPAI</t>
  </si>
  <si>
    <t>IMMUTEP LTD</t>
  </si>
  <si>
    <t>IMMP</t>
  </si>
  <si>
    <t>RICE ACQUISITN CORP 3 - REDH</t>
  </si>
  <si>
    <t>KRSP</t>
  </si>
  <si>
    <t>TEXXON HOLDING LTD</t>
  </si>
  <si>
    <t>NPT</t>
  </si>
  <si>
    <t>QUINCE THERAPEUTICS INC</t>
  </si>
  <si>
    <t>QNCX</t>
  </si>
  <si>
    <t>RHINEBECK BANCORP INC</t>
  </si>
  <si>
    <t>RBKB</t>
  </si>
  <si>
    <t>RITHM PROPERTY TRUST INC</t>
  </si>
  <si>
    <t>RPT</t>
  </si>
  <si>
    <t>SUNCAR TECHNOLOGY GROUP INC</t>
  </si>
  <si>
    <t>SDA</t>
  </si>
  <si>
    <t>SERA PROGNOSTICS INC</t>
  </si>
  <si>
    <t>SERA</t>
  </si>
  <si>
    <t>SKYX PLATFORMS CORP</t>
  </si>
  <si>
    <t>SKYX</t>
  </si>
  <si>
    <t>SURROZEN INC</t>
  </si>
  <si>
    <t>SRZN</t>
  </si>
  <si>
    <t>TITAN MINING CORP</t>
  </si>
  <si>
    <t>TII</t>
  </si>
  <si>
    <t>VIKING ACQUISIT CORP I -REDH</t>
  </si>
  <si>
    <t>VACI</t>
  </si>
  <si>
    <t>ALSET INC</t>
  </si>
  <si>
    <t>AEI</t>
  </si>
  <si>
    <t>AMTECH SYSTEMS INC</t>
  </si>
  <si>
    <t>ASYS</t>
  </si>
  <si>
    <t>CLEAR CHANNEL OUTDOOR HLDGS</t>
  </si>
  <si>
    <t>CCO</t>
  </si>
  <si>
    <t>CERUS CORP</t>
  </si>
  <si>
    <t>CERS</t>
  </si>
  <si>
    <t>CSP INC</t>
  </si>
  <si>
    <t>CSPI</t>
  </si>
  <si>
    <t>DINGDONG (CAYMAN) LIMITED</t>
  </si>
  <si>
    <t>DDL</t>
  </si>
  <si>
    <t>PRECISION BIOSCIENCES</t>
  </si>
  <si>
    <t>DTIL</t>
  </si>
  <si>
    <t>DOGWOOD THERAPEUTICS INC</t>
  </si>
  <si>
    <t>DWTX</t>
  </si>
  <si>
    <t>8X8 INC</t>
  </si>
  <si>
    <t>EGHT</t>
  </si>
  <si>
    <t>ESPEY MFG &amp; ELECTRONICS CORP</t>
  </si>
  <si>
    <t>ESP</t>
  </si>
  <si>
    <t>FRACTYL HEALTH INC</t>
  </si>
  <si>
    <t>GUTS</t>
  </si>
  <si>
    <t>AEYE INC</t>
  </si>
  <si>
    <t>LIDR</t>
  </si>
  <si>
    <t>MEREO BIOPHARMA GROUP PLC</t>
  </si>
  <si>
    <t>MREO</t>
  </si>
  <si>
    <t>NORTHERN DYNASTY MINERAL LTD</t>
  </si>
  <si>
    <t>NAK</t>
  </si>
  <si>
    <t>PRO-DEX INC/CO</t>
  </si>
  <si>
    <t>PDEX</t>
  </si>
  <si>
    <t>PLAYBOY INC</t>
  </si>
  <si>
    <t>PLBY</t>
  </si>
  <si>
    <t>RENT THE RUNWAY INC</t>
  </si>
  <si>
    <t>RENT</t>
  </si>
  <si>
    <t>SILVERCREST ASSET MGT</t>
  </si>
  <si>
    <t>SAMG</t>
  </si>
  <si>
    <t>SES AI CORP</t>
  </si>
  <si>
    <t>SES</t>
  </si>
  <si>
    <t>SMX (SECURITY MATTERS) PLC</t>
  </si>
  <si>
    <t>SMX</t>
  </si>
  <si>
    <t>SLEEP NUMBER CORP</t>
  </si>
  <si>
    <t>SNBR</t>
  </si>
  <si>
    <t>TILRAY BRANDS INC</t>
  </si>
  <si>
    <t>TLRY</t>
  </si>
  <si>
    <t>TORO CORP</t>
  </si>
  <si>
    <t>TORO</t>
  </si>
  <si>
    <t>TURN THERAPEUTICS INC</t>
  </si>
  <si>
    <t>TTRX</t>
  </si>
  <si>
    <t>VELO3D INC</t>
  </si>
  <si>
    <t>VELO</t>
  </si>
  <si>
    <t>WHITEHAWK THERAPEUTICS INC</t>
  </si>
  <si>
    <t>WHWK</t>
  </si>
  <si>
    <t>YD BIO LTD -REDH</t>
  </si>
  <si>
    <t>YDES</t>
  </si>
  <si>
    <t>ACUMEN PHARMACEUTICALS INC</t>
  </si>
  <si>
    <t>ABOS</t>
  </si>
  <si>
    <t>AIMEI HLTH TECH CO LTD -REDH</t>
  </si>
  <si>
    <t>AFJK</t>
  </si>
  <si>
    <t>ARDAGH METAL PACKAGING SA</t>
  </si>
  <si>
    <t>ANGEL STUDIOS INC</t>
  </si>
  <si>
    <t>ATARA BIOTHERAPEUTICS INC</t>
  </si>
  <si>
    <t>ATRA</t>
  </si>
  <si>
    <t>AXIA ENERGIA SA</t>
  </si>
  <si>
    <t>BRIDGEBIO ONCLGY THRPTCS INC</t>
  </si>
  <si>
    <t>BLUE GOLD LTD</t>
  </si>
  <si>
    <t>BILLIONTOONE INC</t>
  </si>
  <si>
    <t>PROCAP FINANCIAL INC -REDH</t>
  </si>
  <si>
    <t>CLIMB BIO INC</t>
  </si>
  <si>
    <t>CLYM</t>
  </si>
  <si>
    <t>DIVERSIFIED ENERGY CO</t>
  </si>
  <si>
    <t>DOO</t>
  </si>
  <si>
    <t>DRAGANFLY INC</t>
  </si>
  <si>
    <t>DPRO</t>
  </si>
  <si>
    <t>EVOMMUNE INC</t>
  </si>
  <si>
    <t>EYEPOINT INC</t>
  </si>
  <si>
    <t>GOLD.COM INC</t>
  </si>
  <si>
    <t>GOLD</t>
  </si>
  <si>
    <t>HELPORT AI LTD</t>
  </si>
  <si>
    <t>HYLIION HOLDINGS CORP</t>
  </si>
  <si>
    <t>HYLN</t>
  </si>
  <si>
    <t>IROBOT CORP</t>
  </si>
  <si>
    <t>KODIAK AI INC</t>
  </si>
  <si>
    <t>KVH INDUSTRIES INC</t>
  </si>
  <si>
    <t>KVHI</t>
  </si>
  <si>
    <t>LIBERTY LIVE HOLDINGS INC</t>
  </si>
  <si>
    <t>MERCER INTL INC</t>
  </si>
  <si>
    <t>MERC</t>
  </si>
  <si>
    <t>NOVABAY PHARMACEUTICALS INC</t>
  </si>
  <si>
    <t>NBY</t>
  </si>
  <si>
    <t>NEXTDOOR HOLDINGS INC</t>
  </si>
  <si>
    <t>NXDR</t>
  </si>
  <si>
    <t>OMNIAB INC</t>
  </si>
  <si>
    <t>OABI</t>
  </si>
  <si>
    <t>ORIENTAL CULT HOLD LTD</t>
  </si>
  <si>
    <t>OCG</t>
  </si>
  <si>
    <t>ODYSSEY MARINE EXPLORATION</t>
  </si>
  <si>
    <t>OMEX</t>
  </si>
  <si>
    <t>ORAMED PHARMACEUTICALS INC</t>
  </si>
  <si>
    <t>ORMP</t>
  </si>
  <si>
    <t>OUTDOOR HOLDING CO</t>
  </si>
  <si>
    <t>POWW</t>
  </si>
  <si>
    <t>POLESTAR AUTOMOTIVE HOLDING</t>
  </si>
  <si>
    <t>PSNY</t>
  </si>
  <si>
    <t>HYPERLIQUID STRATEGIES INC</t>
  </si>
  <si>
    <t>PURR</t>
  </si>
  <si>
    <t>QUANTUM CORP</t>
  </si>
  <si>
    <t>QMCO</t>
  </si>
  <si>
    <t>SATELLOGIC INC</t>
  </si>
  <si>
    <t>SATL</t>
  </si>
  <si>
    <t>SCAGE FUTURE -ADR-REDH</t>
  </si>
  <si>
    <t>SCAG</t>
  </si>
  <si>
    <t>SOLUNA HOLDINGS INC</t>
  </si>
  <si>
    <t>SLNH</t>
  </si>
  <si>
    <t>SELLAS LIFE SCIENCES GROUP I</t>
  </si>
  <si>
    <t>SLS</t>
  </si>
  <si>
    <t>SMARTRENT INC</t>
  </si>
  <si>
    <t>SMRT</t>
  </si>
  <si>
    <t>SNDL INC</t>
  </si>
  <si>
    <t>SNDL</t>
  </si>
  <si>
    <t>THARIMMUNE INC</t>
  </si>
  <si>
    <t>THAR</t>
  </si>
  <si>
    <t>INTERNATIONAL TOWER HILL MIN</t>
  </si>
  <si>
    <t>THM</t>
  </si>
  <si>
    <t>VISTA GOLD CORP</t>
  </si>
  <si>
    <t>VGZ</t>
  </si>
  <si>
    <t>VROOM INC</t>
  </si>
  <si>
    <t>VRM</t>
  </si>
  <si>
    <t>VTV THERAPEUTICS INC</t>
  </si>
  <si>
    <t>VTVT</t>
  </si>
  <si>
    <t>TWENTY ONE CAPITAL INC -REDH</t>
  </si>
  <si>
    <t>XXI</t>
  </si>
  <si>
    <t>EXZEO GROUP INC</t>
  </si>
  <si>
    <t>YOULIFE GROUP INC -ADR -REDH</t>
  </si>
  <si>
    <t>YOUL</t>
  </si>
  <si>
    <t>AI INFRASTRUCT ACQ CRP -REDH</t>
  </si>
  <si>
    <t>AIIA</t>
  </si>
  <si>
    <t>ANDERSEN GROUP INC -REDH</t>
  </si>
  <si>
    <t>ANDG</t>
  </si>
  <si>
    <t>ARTIVA BIOTHERAPEUTICS INC</t>
  </si>
  <si>
    <t>ARTV</t>
  </si>
  <si>
    <t>BENEFICIENT</t>
  </si>
  <si>
    <t>BENF</t>
  </si>
  <si>
    <t>BITCOIN INFRA A CP LTD -REDH</t>
  </si>
  <si>
    <t>BIXI</t>
  </si>
  <si>
    <t>CARDINAL INFRASTRU GROUP INC</t>
  </si>
  <si>
    <t>CDNL</t>
  </si>
  <si>
    <t>GENERAL ENTERPRISE VNTRS INC</t>
  </si>
  <si>
    <t>CITR</t>
  </si>
  <si>
    <t>CROWN RESERV ACQ CRP I -REDH</t>
  </si>
  <si>
    <t>CRAC</t>
  </si>
  <si>
    <t>DRUGS MADE IN A A II C -REDH</t>
  </si>
  <si>
    <t>DMII</t>
  </si>
  <si>
    <t>EDAP TMS SA  -ADR</t>
  </si>
  <si>
    <t>EDAP</t>
  </si>
  <si>
    <t>ELEMENTAL ROYALTY CORP</t>
  </si>
  <si>
    <t>ELE</t>
  </si>
  <si>
    <t>EVOLUTION GLOBAL ACQ C -REDH</t>
  </si>
  <si>
    <t>EVOX</t>
  </si>
  <si>
    <t>STARFIGHTERS SPACE INC -REDH</t>
  </si>
  <si>
    <t>FJET</t>
  </si>
  <si>
    <t>GROWGENERATION CORP</t>
  </si>
  <si>
    <t>GRWG</t>
  </si>
  <si>
    <t>HARVARD AVE ACQUI CORP -REDH</t>
  </si>
  <si>
    <t>HAVA</t>
  </si>
  <si>
    <t>HTT</t>
  </si>
  <si>
    <t>IRBTQ</t>
  </si>
  <si>
    <t>LAFAYETTE ACQUISI CORP -REDH</t>
  </si>
  <si>
    <t>LAFA</t>
  </si>
  <si>
    <t>LUMEXA IMAGING HLD INC -REDH</t>
  </si>
  <si>
    <t>LMRI</t>
  </si>
  <si>
    <t>MEDLINE INC -REDH</t>
  </si>
  <si>
    <t>MDLN</t>
  </si>
  <si>
    <t>MEGA FORTUNE CO LTD</t>
  </si>
  <si>
    <t>MGRT</t>
  </si>
  <si>
    <t>THE MAGNUM ICE CREAM CO</t>
  </si>
  <si>
    <t>MICC</t>
  </si>
  <si>
    <t>ORGANIGRAM GLOBAL INC</t>
  </si>
  <si>
    <t>OGI</t>
  </si>
  <si>
    <t>PRELUDE THERAPEUTICS INC</t>
  </si>
  <si>
    <t>PRLD</t>
  </si>
  <si>
    <t>QUIPT HOME MEDICAL CORP</t>
  </si>
  <si>
    <t>QIPT</t>
  </si>
  <si>
    <t>RANGE CAPIT ACQ CRP II -REDH</t>
  </si>
  <si>
    <t>RNGT</t>
  </si>
  <si>
    <t>SMJ INTERNATIONAL HOLDIN INC</t>
  </si>
  <si>
    <t>SMJF</t>
  </si>
  <si>
    <t>TAILWIND 2.0 ACQU CORP -REDH</t>
  </si>
  <si>
    <t>TDWD</t>
  </si>
  <si>
    <t>TTE</t>
  </si>
  <si>
    <t>WEALTHFRONT CORP -REDH</t>
  </si>
  <si>
    <t>WLTH</t>
  </si>
  <si>
    <t>ZENATECH INC</t>
  </si>
  <si>
    <t>ZENA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</si>
</sst>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5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6"/>
      <color rgb="FFFF000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u/>
      <sz val="14"/>
      <color theme="1"/>
      <name val="Calibri"/>
      <family val="2"/>
      <scheme val="minor"/>
    </font>
    <font>
      <b/>
      <sz val="12"/>
      <color theme="1"/>
      <name val="Calibri"/>
      <family val="2"/>
      <scheme val="minor"/>
    </font>
    <font>
      <sz val="10"/>
      <color theme="1"/>
      <name val="Calibri"/>
      <family val="2"/>
      <scheme val="minor"/>
    </font>
    <font>
      <b/>
      <sz val="14"/>
      <color theme="1"/>
      <name val="Arial"/>
      <family val="2"/>
    </font>
    <font>
      <sz val="14"/>
      <color theme="1"/>
      <name val="Arial"/>
      <family val="2"/>
    </font>
    <font>
      <u/>
      <sz val="14"/>
      <color theme="1"/>
      <name val="Arial"/>
      <family val="2"/>
    </font>
    <font>
      <b/>
      <u/>
      <sz val="14"/>
      <color theme="1"/>
      <name val="Arial"/>
      <family val="2"/>
    </font>
    <font>
      <u/>
      <sz val="12"/>
      <color theme="1"/>
      <name val="Calibri"/>
      <family val="2"/>
      <scheme val="minor"/>
    </font>
    <font>
      <b/>
      <sz val="14"/>
      <color theme="0"/>
      <name val="Calibri"/>
      <family val="2"/>
      <scheme val="minor"/>
    </font>
    <font>
      <b/>
      <sz val="12"/>
      <color rgb="FFFF0000"/>
      <name val="Calibri"/>
      <family val="2"/>
      <scheme val="minor"/>
    </font>
    <font>
      <b/>
      <sz val="18"/>
      <color theme="1"/>
      <name val="Arial"/>
      <family val="2"/>
    </font>
    <font>
      <sz val="8"/>
      <color rgb="FF787878"/>
      <name val="Arial"/>
      <family val="2"/>
    </font>
    <font>
      <b/>
      <u/>
      <sz val="16"/>
      <color theme="1"/>
      <name val="Calibri"/>
      <family val="2"/>
      <scheme val="minor"/>
    </font>
    <font>
      <i/>
      <sz val="18"/>
      <color theme="1"/>
      <name val="Calibri"/>
      <family val="2"/>
      <scheme val="minor"/>
    </font>
    <font>
      <b/>
      <u/>
      <sz val="14"/>
      <color theme="1"/>
      <name val="Calibri"/>
      <family val="2"/>
      <scheme val="minor"/>
    </font>
    <font>
      <u/>
      <sz val="16"/>
      <color theme="1"/>
      <name val="Calibri"/>
      <family val="2"/>
      <scheme val="minor"/>
    </font>
    <font>
      <sz val="15"/>
      <color theme="1"/>
      <name val="Calibri"/>
      <family val="2"/>
      <scheme val="minor"/>
    </font>
    <font>
      <sz val="13"/>
      <color theme="1"/>
      <name val="Arial"/>
      <family val="2"/>
    </font>
    <font>
      <sz val="13"/>
      <color theme="1"/>
      <name val="Calibri"/>
      <family val="2"/>
      <scheme val="minor"/>
    </font>
    <font>
      <sz val="16"/>
      <color theme="1"/>
      <name val="Arial"/>
      <family val="2"/>
    </font>
    <font>
      <b/>
      <sz val="22"/>
      <color theme="1"/>
      <name val="Calibri"/>
      <family val="2"/>
      <scheme val="minor"/>
    </font>
    <font>
      <b/>
      <sz val="28"/>
      <color theme="1"/>
      <name val="Calibri"/>
      <family val="2"/>
      <scheme val="minor"/>
    </font>
    <font>
      <b/>
      <sz val="16"/>
      <color theme="0"/>
      <name val="Calibri"/>
      <family val="2"/>
      <scheme val="minor"/>
    </font>
    <font>
      <b/>
      <sz val="16"/>
      <color theme="1"/>
      <name val="Calibri   "/>
    </font>
    <font>
      <i/>
      <sz val="14"/>
      <color theme="1"/>
      <name val="Calibri"/>
      <family val="2"/>
      <scheme val="minor"/>
    </font>
    <font>
      <sz val="14"/>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7" tint="0.79998168889431442"/>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style="thick">
        <color auto="1"/>
      </left>
      <right style="thin">
        <color theme="0" tint="-4.9989318521683403E-2"/>
      </right>
      <top/>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theme="0" tint="-4.9989318521683403E-2"/>
      </right>
      <top/>
      <bottom/>
      <diagonal/>
    </border>
    <border>
      <left style="thin">
        <color theme="0" tint="-4.9989318521683403E-2"/>
      </left>
      <right style="medium">
        <color indexed="64"/>
      </right>
      <top/>
      <bottom/>
      <diagonal/>
    </border>
    <border>
      <left style="medium">
        <color indexed="64"/>
      </left>
      <right/>
      <top/>
      <bottom style="dashed">
        <color auto="1"/>
      </bottom>
      <diagonal/>
    </border>
    <border>
      <left/>
      <right style="medium">
        <color indexed="64"/>
      </right>
      <top/>
      <bottom style="dashed">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style="thick">
        <color auto="1"/>
      </right>
      <top/>
      <bottom style="dashed">
        <color auto="1"/>
      </bottom>
      <diagonal/>
    </border>
    <border>
      <left/>
      <right style="medium">
        <color indexed="64"/>
      </right>
      <top style="dashed">
        <color auto="1"/>
      </top>
      <bottom style="thick">
        <color indexed="64"/>
      </bottom>
      <diagonal/>
    </border>
    <border>
      <left/>
      <right/>
      <top style="dashed">
        <color auto="1"/>
      </top>
      <bottom style="thick">
        <color indexed="64"/>
      </bottom>
      <diagonal/>
    </border>
    <border>
      <left/>
      <right style="thick">
        <color auto="1"/>
      </right>
      <top style="dashed">
        <color auto="1"/>
      </top>
      <bottom style="thick">
        <color indexed="64"/>
      </bottom>
      <diagonal/>
    </border>
    <border>
      <left/>
      <right style="thick">
        <color auto="1"/>
      </right>
      <top style="dashed">
        <color auto="1"/>
      </top>
      <bottom style="dashed">
        <color auto="1"/>
      </bottom>
      <diagonal/>
    </border>
    <border>
      <left style="thick">
        <color indexed="64"/>
      </left>
      <right style="medium">
        <color auto="1"/>
      </right>
      <top/>
      <bottom style="dashed">
        <color auto="1"/>
      </bottom>
      <diagonal/>
    </border>
    <border>
      <left style="thick">
        <color auto="1"/>
      </left>
      <right style="medium">
        <color auto="1"/>
      </right>
      <top style="dashed">
        <color auto="1"/>
      </top>
      <bottom style="dashed">
        <color auto="1"/>
      </bottom>
      <diagonal/>
    </border>
    <border>
      <left style="thick">
        <color indexed="64"/>
      </left>
      <right style="medium">
        <color indexed="64"/>
      </right>
      <top style="dashed">
        <color auto="1"/>
      </top>
      <bottom style="thick">
        <color indexed="64"/>
      </bottom>
      <diagonal/>
    </border>
    <border>
      <left style="thick">
        <color indexed="64"/>
      </left>
      <right style="medium">
        <color indexed="64"/>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dashed">
        <color auto="1"/>
      </top>
      <bottom style="thick">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26">
    <xf numFmtId="0" fontId="0" fillId="0" borderId="0" xfId="0"/>
    <xf numFmtId="0" fontId="19" fillId="0" borderId="0" xfId="0" applyFont="1" applyAlignment="1">
      <alignment horizontal="left" indent="2"/>
    </xf>
    <xf numFmtId="0" fontId="19" fillId="0" borderId="0" xfId="0" applyFont="1"/>
    <xf numFmtId="0" fontId="24" fillId="0" borderId="0" xfId="0" applyFont="1" applyAlignment="1">
      <alignment horizontal="right"/>
    </xf>
    <xf numFmtId="0" fontId="19" fillId="34" borderId="0" xfId="0" applyFont="1" applyFill="1" applyAlignment="1">
      <alignment horizontal="left"/>
    </xf>
    <xf numFmtId="0" fontId="0" fillId="0" borderId="0" xfId="0" applyProtection="1">
      <protection locked="0"/>
    </xf>
    <xf numFmtId="0" fontId="18" fillId="0" borderId="0" xfId="0" applyFont="1" applyAlignment="1" applyProtection="1">
      <alignment horizontal="center"/>
      <protection locked="0"/>
    </xf>
    <xf numFmtId="165" fontId="22" fillId="0" borderId="18" xfId="42" applyNumberFormat="1" applyFont="1" applyBorder="1" applyAlignment="1" applyProtection="1">
      <alignment horizontal="center"/>
      <protection locked="0"/>
    </xf>
    <xf numFmtId="165" fontId="22" fillId="0" borderId="19" xfId="42" applyNumberFormat="1" applyFont="1" applyBorder="1" applyAlignment="1" applyProtection="1">
      <alignment horizontal="center"/>
      <protection locked="0"/>
    </xf>
    <xf numFmtId="165" fontId="22" fillId="0" borderId="17" xfId="42" applyNumberFormat="1" applyFont="1" applyBorder="1" applyAlignment="1" applyProtection="1">
      <alignment horizontal="center"/>
      <protection locked="0"/>
    </xf>
    <xf numFmtId="14" fontId="22" fillId="0" borderId="0" xfId="0" applyNumberFormat="1" applyFont="1" applyAlignment="1" applyProtection="1">
      <alignment horizontal="right"/>
      <protection locked="0"/>
    </xf>
    <xf numFmtId="0" fontId="26" fillId="34" borderId="0" xfId="0" applyFont="1" applyFill="1" applyAlignment="1">
      <alignment horizontal="left"/>
    </xf>
    <xf numFmtId="0" fontId="24" fillId="0" borderId="0" xfId="0" applyFont="1"/>
    <xf numFmtId="0" fontId="18" fillId="0" borderId="0" xfId="0" applyFont="1"/>
    <xf numFmtId="0" fontId="18" fillId="0" borderId="0" xfId="0" applyFont="1" applyAlignment="1">
      <alignment horizontal="center"/>
    </xf>
    <xf numFmtId="0" fontId="20" fillId="0" borderId="0" xfId="0" applyFont="1"/>
    <xf numFmtId="0" fontId="20" fillId="0" borderId="0" xfId="0" applyFont="1" applyProtection="1">
      <protection locked="0"/>
    </xf>
    <xf numFmtId="0" fontId="20" fillId="34" borderId="0" xfId="0" applyFont="1" applyFill="1" applyAlignment="1">
      <alignment horizontal="left"/>
    </xf>
    <xf numFmtId="0" fontId="20" fillId="0" borderId="0" xfId="0" applyFont="1" applyAlignment="1">
      <alignment horizontal="left"/>
    </xf>
    <xf numFmtId="0" fontId="30" fillId="0" borderId="0" xfId="0" applyFont="1"/>
    <xf numFmtId="0" fontId="30" fillId="0" borderId="0" xfId="0" applyFont="1" applyAlignment="1">
      <alignment vertical="top"/>
    </xf>
    <xf numFmtId="0" fontId="19" fillId="0" borderId="0" xfId="0" applyFont="1" applyProtection="1">
      <protection locked="0"/>
    </xf>
    <xf numFmtId="0" fontId="32" fillId="0" borderId="0" xfId="0" applyFont="1" applyProtection="1">
      <protection locked="0"/>
    </xf>
    <xf numFmtId="0" fontId="32" fillId="34" borderId="0" xfId="0" applyFont="1" applyFill="1" applyAlignment="1" applyProtection="1">
      <alignment horizontal="center"/>
      <protection locked="0"/>
    </xf>
    <xf numFmtId="0" fontId="29" fillId="0" borderId="0" xfId="0" applyFont="1" applyAlignment="1">
      <alignment horizontal="left"/>
    </xf>
    <xf numFmtId="0" fontId="30" fillId="0" borderId="0" xfId="0" applyFont="1" applyProtection="1">
      <protection locked="0"/>
    </xf>
    <xf numFmtId="0" fontId="30" fillId="34" borderId="0" xfId="0" applyFont="1" applyFill="1" applyAlignment="1">
      <alignment horizontal="left"/>
    </xf>
    <xf numFmtId="0" fontId="30" fillId="34" borderId="0" xfId="0" applyFont="1" applyFill="1" applyAlignment="1">
      <alignment horizontal="left" indent="1"/>
    </xf>
    <xf numFmtId="0" fontId="30" fillId="34" borderId="0" xfId="0" applyFont="1" applyFill="1" applyAlignment="1" applyProtection="1">
      <alignment horizontal="left"/>
      <protection locked="0"/>
    </xf>
    <xf numFmtId="0" fontId="30" fillId="34" borderId="0" xfId="0" applyFont="1" applyFill="1" applyAlignment="1" applyProtection="1">
      <alignment horizontal="center"/>
      <protection locked="0"/>
    </xf>
    <xf numFmtId="0" fontId="19" fillId="0" borderId="0" xfId="0" applyFont="1" applyAlignment="1">
      <alignment vertical="top"/>
    </xf>
    <xf numFmtId="0" fontId="19" fillId="34" borderId="0" xfId="0" applyFont="1" applyFill="1" applyAlignment="1">
      <alignment horizontal="left" vertical="top"/>
    </xf>
    <xf numFmtId="0" fontId="20" fillId="0" borderId="0" xfId="0" applyFont="1" applyAlignment="1">
      <alignment horizontal="center"/>
    </xf>
    <xf numFmtId="0" fontId="20" fillId="0" borderId="0" xfId="0" applyFont="1" applyAlignment="1" applyProtection="1">
      <alignment horizontal="center"/>
      <protection locked="0"/>
    </xf>
    <xf numFmtId="14" fontId="20" fillId="0" borderId="0" xfId="0" applyNumberFormat="1" applyFont="1"/>
    <xf numFmtId="3" fontId="20" fillId="0" borderId="0" xfId="0" applyNumberFormat="1" applyFont="1" applyAlignment="1">
      <alignment horizontal="right" indent="1"/>
    </xf>
    <xf numFmtId="0" fontId="20" fillId="0" borderId="22" xfId="0" applyFont="1" applyBorder="1" applyAlignment="1">
      <alignment horizontal="center"/>
    </xf>
    <xf numFmtId="0" fontId="20" fillId="0" borderId="23" xfId="0" applyFont="1" applyBorder="1" applyAlignment="1">
      <alignment horizontal="center"/>
    </xf>
    <xf numFmtId="0" fontId="22" fillId="0" borderId="14" xfId="0" applyFont="1" applyBorder="1" applyAlignment="1">
      <alignment horizontal="center"/>
    </xf>
    <xf numFmtId="14" fontId="20" fillId="0" borderId="20" xfId="0" applyNumberFormat="1" applyFont="1" applyBorder="1"/>
    <xf numFmtId="0" fontId="20" fillId="0" borderId="20" xfId="0" applyFont="1" applyBorder="1"/>
    <xf numFmtId="3" fontId="20" fillId="0" borderId="20" xfId="0" applyNumberFormat="1" applyFont="1" applyBorder="1" applyAlignment="1">
      <alignment horizontal="right" indent="1"/>
    </xf>
    <xf numFmtId="0" fontId="20" fillId="0" borderId="28" xfId="0" applyFont="1" applyBorder="1" applyAlignment="1">
      <alignment horizontal="center"/>
    </xf>
    <xf numFmtId="0" fontId="20" fillId="0" borderId="20" xfId="0" applyFont="1" applyBorder="1" applyAlignment="1">
      <alignment horizontal="center"/>
    </xf>
    <xf numFmtId="0" fontId="20" fillId="0" borderId="29" xfId="0" applyFont="1" applyBorder="1" applyAlignment="1">
      <alignment horizontal="center"/>
    </xf>
    <xf numFmtId="0" fontId="22" fillId="0" borderId="21" xfId="0" applyFont="1" applyBorder="1" applyAlignment="1">
      <alignment horizontal="center"/>
    </xf>
    <xf numFmtId="0" fontId="34" fillId="33" borderId="10" xfId="0" applyFont="1" applyFill="1" applyBorder="1" applyAlignment="1">
      <alignment horizontal="center"/>
    </xf>
    <xf numFmtId="0" fontId="34" fillId="33" borderId="10" xfId="0" applyFont="1" applyFill="1" applyBorder="1" applyAlignment="1">
      <alignment horizontal="left"/>
    </xf>
    <xf numFmtId="0" fontId="34" fillId="33" borderId="12" xfId="0" applyFont="1" applyFill="1" applyBorder="1" applyAlignment="1">
      <alignment horizontal="left"/>
    </xf>
    <xf numFmtId="0" fontId="34" fillId="33" borderId="0" xfId="0" applyFont="1" applyFill="1" applyAlignment="1">
      <alignment horizontal="left"/>
    </xf>
    <xf numFmtId="0" fontId="18" fillId="0" borderId="0" xfId="0" applyFont="1" applyProtection="1">
      <protection locked="0"/>
    </xf>
    <xf numFmtId="165" fontId="35" fillId="0" borderId="0" xfId="42" applyNumberFormat="1" applyFont="1" applyAlignment="1" applyProtection="1">
      <alignment horizontal="center"/>
      <protection locked="0"/>
    </xf>
    <xf numFmtId="0" fontId="33" fillId="0" borderId="0" xfId="0" applyFont="1" applyProtection="1">
      <protection locked="0"/>
    </xf>
    <xf numFmtId="0" fontId="18" fillId="0" borderId="20" xfId="0" applyFont="1" applyBorder="1" applyProtection="1">
      <protection locked="0"/>
    </xf>
    <xf numFmtId="0" fontId="36" fillId="0" borderId="0" xfId="0" applyFont="1"/>
    <xf numFmtId="0" fontId="34" fillId="33" borderId="24" xfId="0" applyFont="1" applyFill="1" applyBorder="1" applyAlignment="1">
      <alignment horizontal="center"/>
    </xf>
    <xf numFmtId="0" fontId="34" fillId="33" borderId="11" xfId="0" applyFont="1" applyFill="1" applyBorder="1" applyAlignment="1">
      <alignment horizontal="center"/>
    </xf>
    <xf numFmtId="0" fontId="34" fillId="33" borderId="25" xfId="0" applyFont="1" applyFill="1" applyBorder="1" applyAlignment="1">
      <alignment horizontal="center"/>
    </xf>
    <xf numFmtId="0" fontId="34" fillId="33" borderId="0" xfId="0" applyFont="1" applyFill="1"/>
    <xf numFmtId="0" fontId="37" fillId="0" borderId="0" xfId="0" applyFont="1" applyAlignment="1">
      <alignment horizontal="left" vertical="center" readingOrder="1"/>
    </xf>
    <xf numFmtId="0" fontId="28" fillId="0" borderId="0" xfId="0" applyFont="1" applyAlignment="1">
      <alignment wrapText="1"/>
    </xf>
    <xf numFmtId="0" fontId="26" fillId="0" borderId="0" xfId="0" applyFont="1" applyProtection="1">
      <protection locked="0"/>
    </xf>
    <xf numFmtId="0" fontId="38" fillId="34" borderId="0" xfId="0" applyFont="1" applyFill="1" applyAlignment="1">
      <alignment horizontal="left"/>
    </xf>
    <xf numFmtId="0" fontId="18" fillId="0" borderId="0" xfId="0" applyFont="1" applyAlignment="1">
      <alignmen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29" fillId="0" borderId="0" xfId="0" applyFont="1" applyAlignment="1">
      <alignment horizontal="left" vertical="top"/>
    </xf>
    <xf numFmtId="3" fontId="20" fillId="0" borderId="16" xfId="42" applyNumberFormat="1" applyFont="1" applyBorder="1" applyAlignment="1" applyProtection="1">
      <alignment horizontal="center"/>
      <protection hidden="1"/>
    </xf>
    <xf numFmtId="3" fontId="20" fillId="0" borderId="16" xfId="42" applyNumberFormat="1" applyFont="1" applyFill="1" applyBorder="1" applyAlignment="1" applyProtection="1">
      <alignment horizontal="center"/>
      <protection hidden="1"/>
    </xf>
    <xf numFmtId="3" fontId="20" fillId="0" borderId="27" xfId="42" applyNumberFormat="1" applyFont="1" applyBorder="1" applyAlignment="1" applyProtection="1">
      <alignment horizontal="center"/>
      <protection hidden="1"/>
    </xf>
    <xf numFmtId="3" fontId="20" fillId="0" borderId="26" xfId="42" applyNumberFormat="1" applyFont="1" applyBorder="1" applyAlignment="1" applyProtection="1">
      <alignment horizontal="center"/>
      <protection hidden="1"/>
    </xf>
    <xf numFmtId="0" fontId="0" fillId="0" borderId="22" xfId="0" applyBorder="1" applyAlignment="1" applyProtection="1">
      <alignment horizontal="center"/>
      <protection hidden="1"/>
    </xf>
    <xf numFmtId="0" fontId="0" fillId="0" borderId="0" xfId="0" applyAlignment="1" applyProtection="1">
      <alignment horizontal="center"/>
      <protection hidden="1"/>
    </xf>
    <xf numFmtId="0" fontId="0" fillId="35" borderId="0" xfId="0" applyFill="1" applyAlignment="1" applyProtection="1">
      <alignment horizontal="center"/>
      <protection hidden="1"/>
    </xf>
    <xf numFmtId="0" fontId="0" fillId="0" borderId="23" xfId="0" applyBorder="1" applyAlignment="1" applyProtection="1">
      <alignment horizontal="center"/>
      <protection hidden="1"/>
    </xf>
    <xf numFmtId="0" fontId="0" fillId="0" borderId="0" xfId="0" applyProtection="1">
      <protection hidden="1"/>
    </xf>
    <xf numFmtId="3" fontId="20" fillId="35" borderId="16" xfId="42" applyNumberFormat="1" applyFont="1" applyFill="1" applyBorder="1" applyAlignment="1" applyProtection="1">
      <alignment horizontal="center"/>
      <protection hidden="1"/>
    </xf>
    <xf numFmtId="3" fontId="20" fillId="35" borderId="27" xfId="42" applyNumberFormat="1" applyFont="1" applyFill="1" applyBorder="1" applyAlignment="1" applyProtection="1">
      <alignment horizontal="center"/>
      <protection hidden="1"/>
    </xf>
    <xf numFmtId="3" fontId="20" fillId="0" borderId="27" xfId="42" applyNumberFormat="1" applyFont="1" applyBorder="1" applyAlignment="1" applyProtection="1">
      <alignment horizontal="right" indent="1"/>
      <protection hidden="1"/>
    </xf>
    <xf numFmtId="0" fontId="19" fillId="0" borderId="0" xfId="0" applyFont="1" applyAlignment="1">
      <alignment horizontal="left" vertical="top" wrapText="1"/>
    </xf>
    <xf numFmtId="0" fontId="29" fillId="34" borderId="0" xfId="0" applyFont="1" applyFill="1" applyAlignment="1">
      <alignment horizontal="left"/>
    </xf>
    <xf numFmtId="0" fontId="30" fillId="34" borderId="0" xfId="0" applyFont="1" applyFill="1" applyAlignment="1">
      <alignment horizontal="left" wrapText="1"/>
    </xf>
    <xf numFmtId="3" fontId="20" fillId="0" borderId="27" xfId="42" applyNumberFormat="1" applyFont="1" applyFill="1" applyBorder="1" applyAlignment="1" applyProtection="1">
      <alignment horizontal="center"/>
      <protection hidden="1"/>
    </xf>
    <xf numFmtId="3" fontId="20" fillId="35" borderId="27" xfId="42" applyNumberFormat="1" applyFont="1" applyFill="1" applyBorder="1" applyAlignment="1" applyProtection="1">
      <alignment horizontal="right" indent="1"/>
      <protection hidden="1"/>
    </xf>
    <xf numFmtId="0" fontId="24" fillId="0" borderId="0" xfId="0" applyFont="1" applyAlignment="1">
      <alignment horizontal="right" vertical="top"/>
    </xf>
    <xf numFmtId="0" fontId="24" fillId="0" borderId="0" xfId="0" applyFont="1" applyAlignment="1">
      <alignment horizontal="left"/>
    </xf>
    <xf numFmtId="0" fontId="19" fillId="0" borderId="0" xfId="0" applyFont="1" applyAlignment="1">
      <alignment horizontal="center"/>
    </xf>
    <xf numFmtId="0" fontId="19" fillId="0" borderId="0" xfId="0" applyFont="1" applyAlignment="1">
      <alignment horizontal="left"/>
    </xf>
    <xf numFmtId="0" fontId="25" fillId="0" borderId="0" xfId="0" applyFont="1" applyAlignment="1">
      <alignment horizontal="left" vertical="top" indent="1"/>
    </xf>
    <xf numFmtId="0" fontId="25" fillId="0" borderId="0" xfId="0" applyFont="1" applyAlignment="1">
      <alignment horizontal="left" indent="1"/>
    </xf>
    <xf numFmtId="0" fontId="23" fillId="0" borderId="0" xfId="0" applyFont="1" applyAlignment="1">
      <alignment horizontal="right" vertical="top"/>
    </xf>
    <xf numFmtId="0" fontId="23" fillId="0" borderId="0" xfId="0" applyFont="1" applyAlignment="1">
      <alignment horizontal="left" vertical="top" indent="1"/>
    </xf>
    <xf numFmtId="0" fontId="40" fillId="34" borderId="0" xfId="0" applyFont="1" applyFill="1" applyAlignment="1">
      <alignment horizontal="left"/>
    </xf>
    <xf numFmtId="0" fontId="23" fillId="0" borderId="0" xfId="0" applyFont="1"/>
    <xf numFmtId="0" fontId="41" fillId="34" borderId="0" xfId="0" applyFont="1" applyFill="1" applyAlignment="1">
      <alignment horizontal="left"/>
    </xf>
    <xf numFmtId="0" fontId="20" fillId="0" borderId="0" xfId="0" applyFont="1" applyAlignment="1">
      <alignment vertical="top" wrapText="1"/>
    </xf>
    <xf numFmtId="0" fontId="20" fillId="34" borderId="0" xfId="0" applyFont="1" applyFill="1" applyAlignment="1">
      <alignment horizontal="left" vertical="top"/>
    </xf>
    <xf numFmtId="0" fontId="42" fillId="0" borderId="0" xfId="0" applyFont="1" applyAlignment="1">
      <alignment vertical="top" wrapText="1"/>
    </xf>
    <xf numFmtId="0" fontId="42" fillId="0" borderId="0" xfId="0" applyFont="1"/>
    <xf numFmtId="0" fontId="23" fillId="0" borderId="0" xfId="0" applyFont="1" applyAlignment="1">
      <alignment horizontal="left" indent="1"/>
    </xf>
    <xf numFmtId="0" fontId="44" fillId="0" borderId="0" xfId="0" applyFont="1"/>
    <xf numFmtId="0" fontId="43" fillId="34" borderId="0" xfId="0" applyFont="1" applyFill="1" applyAlignment="1">
      <alignment horizontal="left" indent="1"/>
    </xf>
    <xf numFmtId="0" fontId="43" fillId="0" borderId="0" xfId="0" applyFont="1" applyProtection="1">
      <protection locked="0"/>
    </xf>
    <xf numFmtId="0" fontId="43" fillId="0" borderId="0" xfId="0" applyFont="1"/>
    <xf numFmtId="0" fontId="31" fillId="0" borderId="0" xfId="0" applyFont="1" applyProtection="1">
      <protection locked="0"/>
    </xf>
    <xf numFmtId="0" fontId="45" fillId="0" borderId="0" xfId="0" applyFont="1"/>
    <xf numFmtId="1" fontId="22" fillId="0" borderId="35" xfId="0" applyNumberFormat="1" applyFont="1" applyBorder="1" applyAlignment="1" applyProtection="1">
      <alignment horizontal="center"/>
      <protection hidden="1"/>
    </xf>
    <xf numFmtId="164" fontId="0" fillId="0" borderId="0" xfId="42" applyNumberFormat="1" applyFont="1" applyBorder="1" applyProtection="1">
      <protection hidden="1"/>
    </xf>
    <xf numFmtId="0" fontId="0" fillId="0" borderId="34" xfId="0" applyBorder="1" applyProtection="1">
      <protection hidden="1"/>
    </xf>
    <xf numFmtId="3" fontId="20" fillId="0" borderId="36" xfId="42" applyNumberFormat="1" applyFont="1" applyBorder="1" applyAlignment="1" applyProtection="1">
      <alignment horizontal="right" indent="1"/>
      <protection hidden="1"/>
    </xf>
    <xf numFmtId="3" fontId="20" fillId="0" borderId="37" xfId="42" applyNumberFormat="1" applyFont="1" applyBorder="1" applyAlignment="1" applyProtection="1">
      <alignment horizontal="center"/>
      <protection hidden="1"/>
    </xf>
    <xf numFmtId="3" fontId="20" fillId="0" borderId="36" xfId="42" applyNumberFormat="1" applyFont="1" applyBorder="1" applyAlignment="1" applyProtection="1">
      <alignment horizontal="center"/>
      <protection hidden="1"/>
    </xf>
    <xf numFmtId="1" fontId="22" fillId="0" borderId="38" xfId="0" applyNumberFormat="1" applyFont="1" applyBorder="1" applyAlignment="1" applyProtection="1">
      <alignment horizontal="center"/>
      <protection hidden="1"/>
    </xf>
    <xf numFmtId="3" fontId="20" fillId="35" borderId="37" xfId="42" applyNumberFormat="1" applyFont="1" applyFill="1" applyBorder="1" applyAlignment="1" applyProtection="1">
      <alignment horizontal="center"/>
      <protection hidden="1"/>
    </xf>
    <xf numFmtId="1" fontId="22" fillId="0" borderId="39" xfId="0" applyNumberFormat="1" applyFont="1" applyBorder="1" applyAlignment="1" applyProtection="1">
      <alignment horizontal="center"/>
      <protection hidden="1"/>
    </xf>
    <xf numFmtId="0" fontId="20" fillId="0" borderId="16" xfId="0" applyFont="1" applyBorder="1" applyAlignment="1" applyProtection="1">
      <alignment horizontal="left" indent="1"/>
      <protection hidden="1"/>
    </xf>
    <xf numFmtId="0" fontId="25" fillId="0" borderId="40" xfId="0" applyFont="1" applyBorder="1" applyAlignment="1" applyProtection="1">
      <alignment horizontal="left" indent="1"/>
      <protection locked="0"/>
    </xf>
    <xf numFmtId="0" fontId="25" fillId="0" borderId="41" xfId="0" applyFont="1" applyBorder="1" applyAlignment="1" applyProtection="1">
      <alignment horizontal="left" indent="1"/>
      <protection locked="0"/>
    </xf>
    <xf numFmtId="0" fontId="20" fillId="0" borderId="37" xfId="0" applyFont="1" applyBorder="1" applyAlignment="1" applyProtection="1">
      <alignment horizontal="left" indent="1"/>
      <protection hidden="1"/>
    </xf>
    <xf numFmtId="0" fontId="25" fillId="0" borderId="42" xfId="0" applyFont="1" applyBorder="1" applyAlignment="1" applyProtection="1">
      <alignment horizontal="left" indent="1"/>
      <protection locked="0"/>
    </xf>
    <xf numFmtId="0" fontId="19" fillId="0" borderId="0" xfId="0" applyFont="1" applyAlignment="1">
      <alignment vertical="top" wrapText="1"/>
    </xf>
    <xf numFmtId="3" fontId="20" fillId="0" borderId="37" xfId="42" applyNumberFormat="1" applyFont="1" applyFill="1" applyBorder="1" applyAlignment="1" applyProtection="1">
      <alignment horizontal="center"/>
      <protection hidden="1"/>
    </xf>
    <xf numFmtId="0" fontId="0" fillId="0" borderId="0" xfId="0" applyAlignment="1" applyProtection="1">
      <alignment horizontal="left" indent="1"/>
      <protection hidden="1"/>
    </xf>
    <xf numFmtId="0" fontId="26" fillId="0" borderId="0" xfId="0" applyFont="1"/>
    <xf numFmtId="0" fontId="30" fillId="0" borderId="13" xfId="0" applyFont="1" applyBorder="1" applyAlignment="1">
      <alignment horizontal="left" vertical="center" indent="1"/>
    </xf>
    <xf numFmtId="0" fontId="19" fillId="34" borderId="45" xfId="0" applyFont="1" applyFill="1" applyBorder="1" applyAlignment="1">
      <alignment horizontal="left" vertical="top" indent="1"/>
    </xf>
    <xf numFmtId="0" fontId="19" fillId="0" borderId="0" xfId="0" applyFont="1" applyAlignment="1">
      <alignment horizontal="left" vertical="top"/>
    </xf>
    <xf numFmtId="3" fontId="20" fillId="0" borderId="36" xfId="42" applyNumberFormat="1" applyFont="1" applyFill="1" applyBorder="1" applyAlignment="1" applyProtection="1">
      <alignment horizontal="center"/>
      <protection hidden="1"/>
    </xf>
    <xf numFmtId="3" fontId="20" fillId="0" borderId="47" xfId="42" applyNumberFormat="1" applyFont="1" applyBorder="1" applyAlignment="1" applyProtection="1">
      <alignment horizontal="center"/>
      <protection hidden="1"/>
    </xf>
    <xf numFmtId="0" fontId="25" fillId="34" borderId="44" xfId="0" applyFont="1" applyFill="1" applyBorder="1" applyAlignment="1">
      <alignment horizontal="left" vertical="center" indent="1"/>
    </xf>
    <xf numFmtId="0" fontId="19" fillId="34" borderId="45" xfId="0" applyFont="1" applyFill="1" applyBorder="1" applyAlignment="1">
      <alignment horizontal="left" vertical="center" indent="1"/>
    </xf>
    <xf numFmtId="0" fontId="19" fillId="34" borderId="45" xfId="0" applyFont="1" applyFill="1" applyBorder="1" applyAlignment="1">
      <alignment horizontal="left" vertical="top" wrapText="1" indent="3"/>
    </xf>
    <xf numFmtId="0" fontId="20" fillId="34" borderId="45" xfId="0" applyFont="1" applyFill="1" applyBorder="1" applyAlignment="1">
      <alignment horizontal="left" indent="1"/>
    </xf>
    <xf numFmtId="0" fontId="19" fillId="34" borderId="45" xfId="0" applyFont="1" applyFill="1" applyBorder="1" applyAlignment="1">
      <alignment horizontal="left" vertical="top" wrapText="1" indent="1"/>
    </xf>
    <xf numFmtId="0" fontId="51" fillId="34" borderId="45" xfId="0" applyFont="1" applyFill="1" applyBorder="1" applyAlignment="1">
      <alignment horizontal="left" vertical="center" wrapText="1" indent="1"/>
    </xf>
    <xf numFmtId="0" fontId="45" fillId="34" borderId="46" xfId="0" applyFont="1" applyFill="1" applyBorder="1" applyAlignment="1">
      <alignment horizontal="left"/>
    </xf>
    <xf numFmtId="0" fontId="24" fillId="34" borderId="44" xfId="0" applyFont="1" applyFill="1" applyBorder="1" applyAlignment="1">
      <alignment horizontal="left" vertical="center" indent="1"/>
    </xf>
    <xf numFmtId="0" fontId="24" fillId="34" borderId="45" xfId="0" applyFont="1" applyFill="1" applyBorder="1" applyAlignment="1">
      <alignment horizontal="left" indent="1"/>
    </xf>
    <xf numFmtId="0" fontId="0" fillId="34" borderId="45" xfId="0" applyFill="1" applyBorder="1" applyAlignment="1">
      <alignment horizontal="left" indent="1"/>
    </xf>
    <xf numFmtId="0" fontId="19" fillId="34" borderId="45" xfId="0" applyFont="1" applyFill="1" applyBorder="1" applyAlignment="1">
      <alignment horizontal="left" indent="1"/>
    </xf>
    <xf numFmtId="0" fontId="48" fillId="33" borderId="13" xfId="0" applyFont="1" applyFill="1" applyBorder="1" applyAlignment="1" applyProtection="1">
      <alignment horizontal="left"/>
      <protection hidden="1"/>
    </xf>
    <xf numFmtId="0" fontId="48" fillId="33" borderId="15" xfId="0" applyFont="1" applyFill="1" applyBorder="1" applyAlignment="1" applyProtection="1">
      <alignment horizontal="left" indent="1"/>
      <protection hidden="1"/>
    </xf>
    <xf numFmtId="0" fontId="48" fillId="33" borderId="12" xfId="0" applyFont="1" applyFill="1" applyBorder="1" applyProtection="1">
      <protection hidden="1"/>
    </xf>
    <xf numFmtId="0" fontId="48" fillId="33" borderId="24" xfId="0" applyFont="1" applyFill="1" applyBorder="1" applyAlignment="1" applyProtection="1">
      <alignment horizontal="center"/>
      <protection hidden="1"/>
    </xf>
    <xf numFmtId="0" fontId="48" fillId="33" borderId="11" xfId="0" applyFont="1" applyFill="1" applyBorder="1" applyAlignment="1" applyProtection="1">
      <alignment horizontal="center"/>
      <protection hidden="1"/>
    </xf>
    <xf numFmtId="0" fontId="48" fillId="33" borderId="25" xfId="0" applyFont="1" applyFill="1" applyBorder="1" applyAlignment="1" applyProtection="1">
      <alignment horizontal="center"/>
      <protection hidden="1"/>
    </xf>
    <xf numFmtId="0" fontId="48" fillId="33" borderId="34" xfId="0" applyFont="1" applyFill="1" applyBorder="1" applyAlignment="1" applyProtection="1">
      <alignment horizontal="center"/>
      <protection hidden="1"/>
    </xf>
    <xf numFmtId="0" fontId="27" fillId="34" borderId="0" xfId="0" applyFont="1" applyFill="1" applyAlignment="1" applyProtection="1">
      <alignment horizontal="left"/>
      <protection hidden="1"/>
    </xf>
    <xf numFmtId="0" fontId="18" fillId="34" borderId="0" xfId="0" applyFont="1" applyFill="1" applyAlignment="1" applyProtection="1">
      <alignment horizontal="left"/>
      <protection hidden="1"/>
    </xf>
    <xf numFmtId="0" fontId="0" fillId="34" borderId="0" xfId="0" applyFill="1" applyAlignment="1" applyProtection="1">
      <alignment horizontal="center"/>
      <protection hidden="1"/>
    </xf>
    <xf numFmtId="0" fontId="18" fillId="34" borderId="0" xfId="0" applyFont="1" applyFill="1" applyAlignment="1" applyProtection="1">
      <alignment horizontal="center"/>
      <protection hidden="1"/>
    </xf>
    <xf numFmtId="0" fontId="18" fillId="0" borderId="0" xfId="0" applyFont="1" applyAlignment="1" applyProtection="1">
      <alignment horizontal="center"/>
      <protection hidden="1"/>
    </xf>
    <xf numFmtId="0" fontId="0" fillId="0" borderId="0" xfId="0" applyAlignment="1" applyProtection="1">
      <alignment horizontal="left"/>
      <protection hidden="1"/>
    </xf>
    <xf numFmtId="0" fontId="16" fillId="0" borderId="0" xfId="0" applyFont="1" applyProtection="1">
      <protection hidden="1"/>
    </xf>
    <xf numFmtId="0" fontId="23" fillId="0" borderId="0" xfId="0" applyFont="1" applyProtection="1">
      <protection hidden="1"/>
    </xf>
    <xf numFmtId="0" fontId="25" fillId="0" borderId="0" xfId="0" applyFont="1" applyProtection="1">
      <protection hidden="1"/>
    </xf>
    <xf numFmtId="0" fontId="20" fillId="0" borderId="0" xfId="0" applyFont="1" applyAlignment="1" applyProtection="1">
      <alignment horizontal="left"/>
      <protection hidden="1"/>
    </xf>
    <xf numFmtId="0" fontId="20" fillId="0" borderId="13" xfId="0" applyFont="1" applyBorder="1" applyAlignment="1" applyProtection="1">
      <alignment vertical="center"/>
      <protection hidden="1"/>
    </xf>
    <xf numFmtId="0" fontId="23" fillId="0" borderId="0" xfId="0" applyFont="1" applyAlignment="1" applyProtection="1">
      <alignment horizontal="right" vertical="center"/>
      <protection hidden="1"/>
    </xf>
    <xf numFmtId="14" fontId="23" fillId="0" borderId="0" xfId="0" applyNumberFormat="1" applyFont="1" applyAlignment="1" applyProtection="1">
      <alignment vertical="center"/>
      <protection hidden="1"/>
    </xf>
    <xf numFmtId="0" fontId="21" fillId="0" borderId="0" xfId="0" applyFont="1" applyAlignment="1" applyProtection="1">
      <alignment horizontal="right"/>
      <protection hidden="1"/>
    </xf>
    <xf numFmtId="14" fontId="21" fillId="0" borderId="34" xfId="0" applyNumberFormat="1" applyFont="1" applyBorder="1" applyProtection="1">
      <protection hidden="1"/>
    </xf>
    <xf numFmtId="0" fontId="23" fillId="0" borderId="0" xfId="0" applyFont="1" applyAlignment="1" applyProtection="1">
      <alignment horizontal="right" vertical="top"/>
      <protection hidden="1"/>
    </xf>
    <xf numFmtId="14" fontId="23" fillId="0" borderId="0" xfId="0" applyNumberFormat="1" applyFont="1" applyAlignment="1" applyProtection="1">
      <alignment vertical="top"/>
      <protection hidden="1"/>
    </xf>
    <xf numFmtId="0" fontId="21" fillId="0" borderId="0" xfId="0" applyFont="1" applyProtection="1">
      <protection hidden="1"/>
    </xf>
    <xf numFmtId="14" fontId="23" fillId="0" borderId="34" xfId="0" applyNumberFormat="1" applyFont="1" applyBorder="1" applyProtection="1">
      <protection hidden="1"/>
    </xf>
    <xf numFmtId="14" fontId="20" fillId="0" borderId="13" xfId="0" applyNumberFormat="1" applyFont="1" applyBorder="1" applyAlignment="1" applyProtection="1">
      <alignment horizontal="left" vertical="center"/>
      <protection hidden="1"/>
    </xf>
    <xf numFmtId="14" fontId="0" fillId="0" borderId="0" xfId="0" applyNumberFormat="1" applyProtection="1">
      <protection hidden="1"/>
    </xf>
    <xf numFmtId="14" fontId="0" fillId="0" borderId="34" xfId="0" applyNumberFormat="1" applyBorder="1" applyProtection="1">
      <protection hidden="1"/>
    </xf>
    <xf numFmtId="14" fontId="21" fillId="0" borderId="13" xfId="0" applyNumberFormat="1" applyFont="1" applyBorder="1" applyAlignment="1" applyProtection="1">
      <alignment horizontal="left"/>
      <protection hidden="1"/>
    </xf>
    <xf numFmtId="14" fontId="20" fillId="0" borderId="0" xfId="0" applyNumberFormat="1" applyFont="1" applyAlignment="1" applyProtection="1">
      <alignment horizontal="right"/>
      <protection hidden="1"/>
    </xf>
    <xf numFmtId="14" fontId="22" fillId="0" borderId="0" xfId="0" applyNumberFormat="1" applyFont="1" applyAlignment="1" applyProtection="1">
      <alignment horizontal="right"/>
      <protection hidden="1"/>
    </xf>
    <xf numFmtId="0" fontId="48" fillId="33" borderId="12" xfId="0" applyFont="1" applyFill="1" applyBorder="1" applyAlignment="1" applyProtection="1">
      <alignment horizontal="left"/>
      <protection hidden="1"/>
    </xf>
    <xf numFmtId="0" fontId="48" fillId="33" borderId="30" xfId="0" applyFont="1" applyFill="1" applyBorder="1" applyAlignment="1" applyProtection="1">
      <alignment horizontal="center"/>
      <protection hidden="1"/>
    </xf>
    <xf numFmtId="0" fontId="48" fillId="33" borderId="10" xfId="0" applyFont="1" applyFill="1" applyBorder="1" applyAlignment="1" applyProtection="1">
      <alignment horizontal="center"/>
      <protection hidden="1"/>
    </xf>
    <xf numFmtId="0" fontId="20" fillId="0" borderId="0" xfId="0" applyFont="1" applyProtection="1">
      <protection hidden="1"/>
    </xf>
    <xf numFmtId="0" fontId="23" fillId="34" borderId="0" xfId="0" applyFont="1" applyFill="1" applyAlignment="1" applyProtection="1">
      <alignment horizontal="left"/>
      <protection hidden="1"/>
    </xf>
    <xf numFmtId="0" fontId="21" fillId="34" borderId="0" xfId="0" applyFont="1" applyFill="1" applyAlignment="1" applyProtection="1">
      <alignment horizontal="center"/>
      <protection hidden="1"/>
    </xf>
    <xf numFmtId="0" fontId="25" fillId="34" borderId="0" xfId="0" applyFont="1" applyFill="1" applyAlignment="1" applyProtection="1">
      <alignment horizontal="left"/>
      <protection hidden="1"/>
    </xf>
    <xf numFmtId="0" fontId="20" fillId="34" borderId="0" xfId="0" applyFont="1" applyFill="1" applyAlignment="1" applyProtection="1">
      <alignment horizontal="left"/>
      <protection hidden="1"/>
    </xf>
    <xf numFmtId="0" fontId="21" fillId="34" borderId="0" xfId="0" applyFont="1" applyFill="1" applyAlignment="1" applyProtection="1">
      <alignment horizontal="left"/>
      <protection hidden="1"/>
    </xf>
    <xf numFmtId="0" fontId="16" fillId="0" borderId="0" xfId="0" applyFont="1" applyAlignment="1" applyProtection="1">
      <alignment horizontal="center"/>
      <protection hidden="1"/>
    </xf>
    <xf numFmtId="0" fontId="0" fillId="33" borderId="0" xfId="0" applyFill="1" applyAlignment="1" applyProtection="1">
      <alignment horizontal="center"/>
      <protection hidden="1"/>
    </xf>
    <xf numFmtId="0" fontId="0" fillId="0" borderId="43" xfId="0" applyBorder="1" applyAlignment="1" applyProtection="1">
      <alignment horizontal="left" indent="1"/>
      <protection hidden="1"/>
    </xf>
    <xf numFmtId="3" fontId="20" fillId="35" borderId="36" xfId="42" applyNumberFormat="1" applyFont="1" applyFill="1" applyBorder="1" applyAlignment="1" applyProtection="1">
      <alignment horizontal="center"/>
      <protection hidden="1"/>
    </xf>
    <xf numFmtId="3" fontId="20" fillId="35" borderId="36" xfId="42" applyNumberFormat="1" applyFont="1" applyFill="1" applyBorder="1" applyAlignment="1" applyProtection="1">
      <alignment horizontal="right" indent="1"/>
      <protection hidden="1"/>
    </xf>
    <xf numFmtId="0" fontId="0" fillId="0" borderId="46" xfId="0" applyBorder="1"/>
    <xf numFmtId="0" fontId="22" fillId="0" borderId="40" xfId="0" applyFont="1" applyBorder="1" applyAlignment="1" applyProtection="1">
      <alignment horizontal="left" indent="1"/>
      <protection locked="0"/>
    </xf>
    <xf numFmtId="0" fontId="22" fillId="0" borderId="41" xfId="0" applyFont="1" applyBorder="1" applyAlignment="1" applyProtection="1">
      <alignment horizontal="left" indent="1"/>
      <protection locked="0"/>
    </xf>
    <xf numFmtId="0" fontId="22" fillId="0" borderId="42" xfId="0" applyFont="1" applyBorder="1" applyAlignment="1" applyProtection="1">
      <alignment horizontal="left" indent="1"/>
      <protection locked="0"/>
    </xf>
    <xf numFmtId="0" fontId="19" fillId="0" borderId="0" xfId="0" applyFont="1" applyAlignment="1">
      <alignment horizontal="left" vertical="center" wrapText="1"/>
    </xf>
    <xf numFmtId="165" fontId="22" fillId="0" borderId="48" xfId="42" applyNumberFormat="1" applyFont="1" applyBorder="1" applyAlignment="1" applyProtection="1">
      <alignment horizontal="center"/>
      <protection locked="0"/>
    </xf>
    <xf numFmtId="165" fontId="22" fillId="0" borderId="49" xfId="42" applyNumberFormat="1" applyFont="1" applyBorder="1" applyAlignment="1" applyProtection="1">
      <alignment horizontal="center"/>
      <protection locked="0"/>
    </xf>
    <xf numFmtId="165" fontId="22" fillId="0" borderId="50" xfId="42" applyNumberFormat="1" applyFont="1" applyBorder="1" applyAlignment="1" applyProtection="1">
      <alignment horizontal="center"/>
      <protection locked="0"/>
    </xf>
    <xf numFmtId="0" fontId="19" fillId="0" borderId="0" xfId="0" applyFont="1" applyAlignment="1">
      <alignment wrapText="1"/>
    </xf>
    <xf numFmtId="0" fontId="46" fillId="0" borderId="31" xfId="0" applyFont="1" applyBorder="1" applyAlignment="1" applyProtection="1">
      <alignment horizontal="center"/>
      <protection hidden="1"/>
    </xf>
    <xf numFmtId="0" fontId="46" fillId="0" borderId="32" xfId="0" applyFont="1" applyBorder="1" applyAlignment="1" applyProtection="1">
      <alignment horizontal="center"/>
      <protection hidden="1"/>
    </xf>
    <xf numFmtId="0" fontId="46" fillId="0" borderId="33" xfId="0" applyFont="1" applyBorder="1" applyAlignment="1" applyProtection="1">
      <alignment horizontal="center"/>
      <protection hidden="1"/>
    </xf>
    <xf numFmtId="0" fontId="47" fillId="0" borderId="13" xfId="0"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7" fillId="0" borderId="34" xfId="0" applyFont="1" applyBorder="1" applyAlignment="1" applyProtection="1">
      <alignment horizontal="center" vertical="center"/>
      <protection hidden="1"/>
    </xf>
    <xf numFmtId="14" fontId="49" fillId="0" borderId="17" xfId="0" applyNumberFormat="1" applyFont="1" applyBorder="1" applyAlignment="1" applyProtection="1">
      <alignment horizontal="center" vertical="center"/>
      <protection hidden="1"/>
    </xf>
    <xf numFmtId="0" fontId="49" fillId="0" borderId="18" xfId="0" applyFont="1" applyBorder="1" applyAlignment="1" applyProtection="1">
      <alignment horizontal="center" vertical="center"/>
      <protection hidden="1"/>
    </xf>
    <xf numFmtId="0" fontId="49" fillId="0" borderId="19"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34" xfId="0" applyFont="1" applyBorder="1" applyAlignment="1" applyProtection="1">
      <alignment horizontal="center" vertical="center"/>
      <protection hidden="1"/>
    </xf>
    <xf numFmtId="14" fontId="23" fillId="0" borderId="17" xfId="0" applyNumberFormat="1" applyFont="1" applyBorder="1" applyAlignment="1" applyProtection="1">
      <alignment horizontal="center" vertical="center"/>
      <protection hidden="1"/>
    </xf>
    <xf numFmtId="14" fontId="23" fillId="0" borderId="18" xfId="0" applyNumberFormat="1" applyFont="1" applyBorder="1" applyAlignment="1" applyProtection="1">
      <alignment horizontal="center" vertical="center"/>
      <protection hidden="1"/>
    </xf>
    <xf numFmtId="14" fontId="23" fillId="0" borderId="19" xfId="0" applyNumberFormat="1" applyFont="1" applyBorder="1" applyAlignment="1" applyProtection="1">
      <alignment horizontal="center" vertical="center"/>
      <protection hidden="1"/>
    </xf>
    <xf numFmtId="0" fontId="19" fillId="0" borderId="0" xfId="0" applyFont="1" applyAlignment="1">
      <alignment vertical="top" wrapText="1"/>
    </xf>
    <xf numFmtId="0" fontId="19" fillId="0" borderId="0" xfId="0" applyFont="1" applyAlignment="1">
      <alignment horizontal="left" vertical="top" wrapText="1"/>
    </xf>
    <xf numFmtId="0" fontId="24" fillId="0" borderId="0" xfId="0" applyFont="1" applyAlignment="1">
      <alignment horizontal="left" vertical="top" wrapText="1"/>
    </xf>
    <xf numFmtId="0" fontId="19" fillId="0" borderId="0" xfId="0" applyFont="1" applyAlignment="1">
      <alignment horizontal="left" wrapText="1"/>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horizontal="left" vertical="top" wrapText="1" indent="1"/>
    </xf>
    <xf numFmtId="0" fontId="20" fillId="0" borderId="0" xfId="0" applyFont="1" applyAlignment="1">
      <alignment horizontal="left" vertical="top" wrapText="1"/>
    </xf>
    <xf numFmtId="0" fontId="0" fillId="0" borderId="0" xfId="0" applyAlignment="1">
      <alignment vertical="center" wrapText="1"/>
    </xf>
    <xf numFmtId="14" fontId="20" fillId="0" borderId="17" xfId="0" applyNumberFormat="1" applyFont="1" applyBorder="1" applyAlignment="1">
      <alignment horizontal="center" vertical="center"/>
    </xf>
    <xf numFmtId="14" fontId="20" fillId="0" borderId="18" xfId="0" applyNumberFormat="1" applyFont="1" applyBorder="1" applyAlignment="1">
      <alignment horizontal="center" vertical="center"/>
    </xf>
    <xf numFmtId="14" fontId="20" fillId="0" borderId="19" xfId="0" applyNumberFormat="1" applyFont="1" applyBorder="1" applyAlignment="1">
      <alignment horizontal="center" vertical="center"/>
    </xf>
    <xf numFmtId="0" fontId="20" fillId="0" borderId="0" xfId="0" applyFont="1" applyBorder="1"/>
    <xf numFmtId="3" fontId="20" fillId="0" borderId="0" xfId="0" applyNumberFormat="1" applyFont="1" applyBorder="1" applyAlignment="1">
      <alignment horizontal="right" indent="1"/>
    </xf>
    <xf numFmtId="0" fontId="20" fillId="0" borderId="0" xfId="0" applyFont="1" applyBorder="1" applyAlignment="1">
      <alignment horizontal="center"/>
    </xf>
    <xf numFmtId="0" fontId="20" fillId="0" borderId="0" xfId="0" applyFont="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color theme="7" tint="0.79998168889431442"/>
      </font>
    </dxf>
    <dxf>
      <font>
        <color theme="0"/>
      </font>
    </dxf>
    <dxf>
      <font>
        <color theme="7" tint="0.79998168889431442"/>
      </font>
    </dxf>
    <dxf>
      <font>
        <color theme="0"/>
      </font>
    </dxf>
    <dxf>
      <font>
        <color theme="7" tint="0.79998168889431442"/>
      </font>
    </dxf>
    <dxf>
      <font>
        <color theme="0"/>
      </font>
    </dxf>
    <dxf>
      <font>
        <color theme="7" tint="0.79998168889431442"/>
      </font>
    </dxf>
    <dxf>
      <font>
        <color theme="0"/>
      </font>
    </dxf>
    <dxf>
      <font>
        <color theme="7" tint="0.79998168889431442"/>
      </font>
    </dxf>
    <dxf>
      <font>
        <color theme="0"/>
      </font>
    </dxf>
  </dxfs>
  <tableStyles count="0" defaultTableStyle="TableStyleMedium2" defaultPivotStyle="PivotStyleLight16"/>
  <colors>
    <mruColors>
      <color rgb="FFFAD3BE"/>
      <color rgb="FFFFE48F"/>
      <color rgb="FFFFEFBD"/>
      <color rgb="FFFFF0C1"/>
      <color rgb="FFC1E4FF"/>
      <color rgb="FFBDFFDB"/>
      <color rgb="FFE8D9F3"/>
      <color rgb="FFDAC2EC"/>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5" Type="http://schemas.openxmlformats.org/officeDocument/2006/relationships/image" Target="../media/image16.jpg"/><Relationship Id="rId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10</xdr:col>
      <xdr:colOff>179615</xdr:colOff>
      <xdr:row>100</xdr:row>
      <xdr:rowOff>138521</xdr:rowOff>
    </xdr:from>
    <xdr:to>
      <xdr:col>17</xdr:col>
      <xdr:colOff>1227366</xdr:colOff>
      <xdr:row>118</xdr:row>
      <xdr:rowOff>140700</xdr:rowOff>
    </xdr:to>
    <xdr:pic>
      <xdr:nvPicPr>
        <xdr:cNvPr id="15" name="Picture 14">
          <a:extLst>
            <a:ext uri="{FF2B5EF4-FFF2-40B4-BE49-F238E27FC236}">
              <a16:creationId xmlns:a16="http://schemas.microsoft.com/office/drawing/2014/main" id="{C809B52D-D831-2180-A5EF-24029CBC8A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8172" y="28381507"/>
          <a:ext cx="5663294" cy="333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177708</xdr:colOff>
      <xdr:row>3</xdr:row>
      <xdr:rowOff>208705</xdr:rowOff>
    </xdr:from>
    <xdr:to>
      <xdr:col>17</xdr:col>
      <xdr:colOff>1225459</xdr:colOff>
      <xdr:row>11</xdr:row>
      <xdr:rowOff>789214</xdr:rowOff>
    </xdr:to>
    <xdr:pic>
      <xdr:nvPicPr>
        <xdr:cNvPr id="7" name="Picture 6">
          <a:extLst>
            <a:ext uri="{FF2B5EF4-FFF2-40B4-BE49-F238E27FC236}">
              <a16:creationId xmlns:a16="http://schemas.microsoft.com/office/drawing/2014/main" id="{19ECC1E6-BB33-DCE9-4239-7F6807E373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6265" y="801976"/>
          <a:ext cx="5663294" cy="3165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173082</xdr:colOff>
      <xdr:row>11</xdr:row>
      <xdr:rowOff>857252</xdr:rowOff>
    </xdr:from>
    <xdr:to>
      <xdr:col>17</xdr:col>
      <xdr:colOff>1210337</xdr:colOff>
      <xdr:row>17</xdr:row>
      <xdr:rowOff>103415</xdr:rowOff>
    </xdr:to>
    <xdr:pic>
      <xdr:nvPicPr>
        <xdr:cNvPr id="8" name="Picture 7">
          <a:extLst>
            <a:ext uri="{FF2B5EF4-FFF2-40B4-BE49-F238E27FC236}">
              <a16:creationId xmlns:a16="http://schemas.microsoft.com/office/drawing/2014/main" id="{3AC8D214-C56C-6924-0C54-F5825836670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11639" y="3992338"/>
          <a:ext cx="5652798" cy="3333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174172</xdr:colOff>
      <xdr:row>17</xdr:row>
      <xdr:rowOff>173352</xdr:rowOff>
    </xdr:from>
    <xdr:to>
      <xdr:col>17</xdr:col>
      <xdr:colOff>1230099</xdr:colOff>
      <xdr:row>23</xdr:row>
      <xdr:rowOff>527956</xdr:rowOff>
    </xdr:to>
    <xdr:pic>
      <xdr:nvPicPr>
        <xdr:cNvPr id="9" name="Picture 8">
          <a:extLst>
            <a:ext uri="{FF2B5EF4-FFF2-40B4-BE49-F238E27FC236}">
              <a16:creationId xmlns:a16="http://schemas.microsoft.com/office/drawing/2014/main" id="{94257E96-AF88-9F88-9776-121C5E5AAF6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2729" y="7357923"/>
          <a:ext cx="5671470" cy="325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178254</xdr:colOff>
      <xdr:row>23</xdr:row>
      <xdr:rowOff>602252</xdr:rowOff>
    </xdr:from>
    <xdr:to>
      <xdr:col>17</xdr:col>
      <xdr:colOff>1226276</xdr:colOff>
      <xdr:row>32</xdr:row>
      <xdr:rowOff>92528</xdr:rowOff>
    </xdr:to>
    <xdr:pic>
      <xdr:nvPicPr>
        <xdr:cNvPr id="10" name="Picture 9">
          <a:extLst>
            <a:ext uri="{FF2B5EF4-FFF2-40B4-BE49-F238E27FC236}">
              <a16:creationId xmlns:a16="http://schemas.microsoft.com/office/drawing/2014/main" id="{5F12EE35-2B28-457B-811D-990ACA94023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316811" y="10769509"/>
          <a:ext cx="5663565" cy="3371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183697</xdr:colOff>
      <xdr:row>32</xdr:row>
      <xdr:rowOff>224790</xdr:rowOff>
    </xdr:from>
    <xdr:to>
      <xdr:col>17</xdr:col>
      <xdr:colOff>1220018</xdr:colOff>
      <xdr:row>41</xdr:row>
      <xdr:rowOff>146957</xdr:rowOff>
    </xdr:to>
    <xdr:pic>
      <xdr:nvPicPr>
        <xdr:cNvPr id="11" name="Picture 10">
          <a:extLst>
            <a:ext uri="{FF2B5EF4-FFF2-40B4-BE49-F238E27FC236}">
              <a16:creationId xmlns:a16="http://schemas.microsoft.com/office/drawing/2014/main" id="{DF7A6D4A-A3C8-5B02-9D25-3915D14720F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22254" y="14272804"/>
          <a:ext cx="5651864" cy="3198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163285</xdr:colOff>
      <xdr:row>42</xdr:row>
      <xdr:rowOff>88447</xdr:rowOff>
    </xdr:from>
    <xdr:to>
      <xdr:col>17</xdr:col>
      <xdr:colOff>1211036</xdr:colOff>
      <xdr:row>61</xdr:row>
      <xdr:rowOff>97971</xdr:rowOff>
    </xdr:to>
    <xdr:pic>
      <xdr:nvPicPr>
        <xdr:cNvPr id="12" name="Picture 11">
          <a:extLst>
            <a:ext uri="{FF2B5EF4-FFF2-40B4-BE49-F238E27FC236}">
              <a16:creationId xmlns:a16="http://schemas.microsoft.com/office/drawing/2014/main" id="{B9BF1C16-6511-AE2C-EE50-D99A0A378CA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301842" y="17320533"/>
          <a:ext cx="5663294" cy="3525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192679</xdr:colOff>
      <xdr:row>61</xdr:row>
      <xdr:rowOff>176078</xdr:rowOff>
    </xdr:from>
    <xdr:to>
      <xdr:col>17</xdr:col>
      <xdr:colOff>1223011</xdr:colOff>
      <xdr:row>80</xdr:row>
      <xdr:rowOff>29938</xdr:rowOff>
    </xdr:to>
    <xdr:pic>
      <xdr:nvPicPr>
        <xdr:cNvPr id="13" name="Picture 12">
          <a:extLst>
            <a:ext uri="{FF2B5EF4-FFF2-40B4-BE49-F238E27FC236}">
              <a16:creationId xmlns:a16="http://schemas.microsoft.com/office/drawing/2014/main" id="{338106EB-460E-0B23-0858-426FE732E85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31236" y="21201835"/>
          <a:ext cx="5645875" cy="3369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1127488</xdr:colOff>
      <xdr:row>121</xdr:row>
      <xdr:rowOff>175262</xdr:rowOff>
    </xdr:from>
    <xdr:to>
      <xdr:col>18</xdr:col>
      <xdr:colOff>3295695</xdr:colOff>
      <xdr:row>146</xdr:row>
      <xdr:rowOff>153489</xdr:rowOff>
    </xdr:to>
    <xdr:pic>
      <xdr:nvPicPr>
        <xdr:cNvPr id="16" name="Picture 15">
          <a:extLst>
            <a:ext uri="{FF2B5EF4-FFF2-40B4-BE49-F238E27FC236}">
              <a16:creationId xmlns:a16="http://schemas.microsoft.com/office/drawing/2014/main" id="{E350AB73-7AC0-7D56-5068-8E253DFE7A1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087667" y="30600833"/>
          <a:ext cx="9362575" cy="440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5442</xdr:colOff>
      <xdr:row>3</xdr:row>
      <xdr:rowOff>141516</xdr:rowOff>
    </xdr:from>
    <xdr:to>
      <xdr:col>18</xdr:col>
      <xdr:colOff>6466113</xdr:colOff>
      <xdr:row>14</xdr:row>
      <xdr:rowOff>409383</xdr:rowOff>
    </xdr:to>
    <xdr:pic>
      <xdr:nvPicPr>
        <xdr:cNvPr id="2" name="Picture 1">
          <a:extLst>
            <a:ext uri="{FF2B5EF4-FFF2-40B4-BE49-F238E27FC236}">
              <a16:creationId xmlns:a16="http://schemas.microsoft.com/office/drawing/2014/main" id="{832CDC18-FD84-4A32-EFC0-813E35B1FEC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207342" y="734787"/>
          <a:ext cx="6460671" cy="499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179614</xdr:colOff>
      <xdr:row>80</xdr:row>
      <xdr:rowOff>70755</xdr:rowOff>
    </xdr:from>
    <xdr:to>
      <xdr:col>17</xdr:col>
      <xdr:colOff>1197428</xdr:colOff>
      <xdr:row>100</xdr:row>
      <xdr:rowOff>86281</xdr:rowOff>
    </xdr:to>
    <xdr:pic>
      <xdr:nvPicPr>
        <xdr:cNvPr id="4" name="Picture 3">
          <a:extLst>
            <a:ext uri="{FF2B5EF4-FFF2-40B4-BE49-F238E27FC236}">
              <a16:creationId xmlns:a16="http://schemas.microsoft.com/office/drawing/2014/main" id="{68F624E1-A18D-711E-070B-CAC09E31332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318171" y="24612598"/>
          <a:ext cx="5633357" cy="3716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296646</xdr:colOff>
      <xdr:row>3</xdr:row>
      <xdr:rowOff>17542</xdr:rowOff>
    </xdr:from>
    <xdr:to>
      <xdr:col>1</xdr:col>
      <xdr:colOff>6048241</xdr:colOff>
      <xdr:row>13</xdr:row>
      <xdr:rowOff>207706</xdr:rowOff>
    </xdr:to>
    <xdr:pic>
      <xdr:nvPicPr>
        <xdr:cNvPr id="10" name="Picture 9">
          <a:extLst>
            <a:ext uri="{FF2B5EF4-FFF2-40B4-BE49-F238E27FC236}">
              <a16:creationId xmlns:a16="http://schemas.microsoft.com/office/drawing/2014/main" id="{D77EC90D-F05A-2880-0048-9E97C64FE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7999" y="1720836"/>
          <a:ext cx="5751595" cy="4257899"/>
        </a:xfrm>
        <a:prstGeom prst="rect">
          <a:avLst/>
        </a:prstGeom>
      </xdr:spPr>
    </xdr:pic>
    <xdr:clientData/>
  </xdr:twoCellAnchor>
  <xdr:twoCellAnchor editAs="oneCell">
    <xdr:from>
      <xdr:col>1</xdr:col>
      <xdr:colOff>258660</xdr:colOff>
      <xdr:row>14</xdr:row>
      <xdr:rowOff>171493</xdr:rowOff>
    </xdr:from>
    <xdr:to>
      <xdr:col>1</xdr:col>
      <xdr:colOff>6046556</xdr:colOff>
      <xdr:row>24</xdr:row>
      <xdr:rowOff>857220</xdr:rowOff>
    </xdr:to>
    <xdr:pic>
      <xdr:nvPicPr>
        <xdr:cNvPr id="11" name="Picture 10">
          <a:extLst>
            <a:ext uri="{FF2B5EF4-FFF2-40B4-BE49-F238E27FC236}">
              <a16:creationId xmlns:a16="http://schemas.microsoft.com/office/drawing/2014/main" id="{0C7814B3-8F55-654E-23BE-0F6C379146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0013" y="6166640"/>
          <a:ext cx="5787896" cy="4282815"/>
        </a:xfrm>
        <a:prstGeom prst="rect">
          <a:avLst/>
        </a:prstGeom>
      </xdr:spPr>
    </xdr:pic>
    <xdr:clientData/>
  </xdr:twoCellAnchor>
  <xdr:twoCellAnchor editAs="oneCell">
    <xdr:from>
      <xdr:col>1</xdr:col>
      <xdr:colOff>226336</xdr:colOff>
      <xdr:row>24</xdr:row>
      <xdr:rowOff>1093694</xdr:rowOff>
    </xdr:from>
    <xdr:to>
      <xdr:col>1</xdr:col>
      <xdr:colOff>6060951</xdr:colOff>
      <xdr:row>35</xdr:row>
      <xdr:rowOff>19510</xdr:rowOff>
    </xdr:to>
    <xdr:pic>
      <xdr:nvPicPr>
        <xdr:cNvPr id="12" name="Picture 11">
          <a:extLst>
            <a:ext uri="{FF2B5EF4-FFF2-40B4-BE49-F238E27FC236}">
              <a16:creationId xmlns:a16="http://schemas.microsoft.com/office/drawing/2014/main" id="{3D10759B-9DA2-B3CA-5485-EF269D8772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17689" y="10685929"/>
          <a:ext cx="5834615" cy="4327052"/>
        </a:xfrm>
        <a:prstGeom prst="rect">
          <a:avLst/>
        </a:prstGeom>
      </xdr:spPr>
    </xdr:pic>
    <xdr:clientData/>
  </xdr:twoCellAnchor>
  <xdr:twoCellAnchor editAs="oneCell">
    <xdr:from>
      <xdr:col>1</xdr:col>
      <xdr:colOff>272798</xdr:colOff>
      <xdr:row>35</xdr:row>
      <xdr:rowOff>265634</xdr:rowOff>
    </xdr:from>
    <xdr:to>
      <xdr:col>1</xdr:col>
      <xdr:colOff>5976162</xdr:colOff>
      <xdr:row>47</xdr:row>
      <xdr:rowOff>113805</xdr:rowOff>
    </xdr:to>
    <xdr:pic>
      <xdr:nvPicPr>
        <xdr:cNvPr id="13" name="Picture 12">
          <a:extLst>
            <a:ext uri="{FF2B5EF4-FFF2-40B4-BE49-F238E27FC236}">
              <a16:creationId xmlns:a16="http://schemas.microsoft.com/office/drawing/2014/main" id="{B7E3D2A1-72E7-0836-C1A5-132C3BE0D7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64151" y="15259105"/>
          <a:ext cx="5703364" cy="4218465"/>
        </a:xfrm>
        <a:prstGeom prst="rect">
          <a:avLst/>
        </a:prstGeom>
      </xdr:spPr>
    </xdr:pic>
    <xdr:clientData/>
  </xdr:twoCellAnchor>
  <xdr:twoCellAnchor editAs="oneCell">
    <xdr:from>
      <xdr:col>3</xdr:col>
      <xdr:colOff>31780</xdr:colOff>
      <xdr:row>2</xdr:row>
      <xdr:rowOff>889627</xdr:rowOff>
    </xdr:from>
    <xdr:to>
      <xdr:col>4</xdr:col>
      <xdr:colOff>115802</xdr:colOff>
      <xdr:row>20</xdr:row>
      <xdr:rowOff>128848</xdr:rowOff>
    </xdr:to>
    <xdr:pic>
      <xdr:nvPicPr>
        <xdr:cNvPr id="2" name="Picture 1">
          <a:extLst>
            <a:ext uri="{FF2B5EF4-FFF2-40B4-BE49-F238E27FC236}">
              <a16:creationId xmlns:a16="http://schemas.microsoft.com/office/drawing/2014/main" id="{2AF685B9-FE7C-BCB5-6999-14D8C6F596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7248368" y="1526121"/>
          <a:ext cx="6014175" cy="599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8D65-BA3A-4B46-B9B6-08839675CE04}">
  <sheetPr codeName="Sheet2">
    <tabColor rgb="FFBDFFDB"/>
    <pageSetUpPr fitToPage="1"/>
  </sheetPr>
  <dimension ref="A1:U5783"/>
  <sheetViews>
    <sheetView showGridLines="0" tabSelected="1" zoomScale="55" zoomScaleNormal="55" workbookViewId="0">
      <selection activeCell="E7" sqref="E7"/>
    </sheetView>
  </sheetViews>
  <sheetFormatPr defaultColWidth="8.83984375" defaultRowHeight="14.4" zeroHeight="1"/>
  <cols>
    <col min="1" max="1" width="5.15625" style="72" customWidth="1"/>
    <col min="2" max="2" width="13.83984375" style="152" customWidth="1"/>
    <col min="3" max="3" width="47.83984375" style="75" customWidth="1"/>
    <col min="4" max="4" width="23.15625" style="75" customWidth="1"/>
    <col min="5" max="6" width="18.68359375" style="72" customWidth="1"/>
    <col min="7" max="7" width="19" style="72" customWidth="1"/>
    <col min="8" max="8" width="18.68359375" style="73" customWidth="1"/>
    <col min="9" max="13" width="18.68359375" style="72" customWidth="1"/>
    <col min="14" max="14" width="20.83984375" style="75" customWidth="1"/>
    <col min="15" max="16" width="3.578125" style="75" customWidth="1"/>
    <col min="17" max="17" width="8.83984375" style="75" customWidth="1"/>
    <col min="18" max="16384" width="8.83984375" style="75"/>
  </cols>
  <sheetData>
    <row r="1" spans="1:21" ht="15.6" customHeight="1" thickBot="1">
      <c r="H1" s="72"/>
    </row>
    <row r="2" spans="1:21" s="153" customFormat="1" ht="41.65" customHeight="1" thickTop="1">
      <c r="A2" s="147"/>
      <c r="B2" s="195" t="s">
        <v>6020</v>
      </c>
      <c r="C2" s="196"/>
      <c r="D2" s="196"/>
      <c r="E2" s="196"/>
      <c r="F2" s="196"/>
      <c r="G2" s="196"/>
      <c r="H2" s="196"/>
      <c r="I2" s="196"/>
      <c r="J2" s="196"/>
      <c r="K2" s="196"/>
      <c r="L2" s="196"/>
      <c r="M2" s="196"/>
      <c r="N2" s="197"/>
      <c r="Q2" s="154" t="s">
        <v>6266</v>
      </c>
      <c r="R2" s="155"/>
      <c r="S2" s="155"/>
      <c r="T2" s="155"/>
    </row>
    <row r="3" spans="1:21" ht="25.9" customHeight="1">
      <c r="A3" s="148"/>
      <c r="B3" s="198" t="s">
        <v>6261</v>
      </c>
      <c r="C3" s="199"/>
      <c r="D3" s="199"/>
      <c r="E3" s="199"/>
      <c r="F3" s="199"/>
      <c r="G3" s="199"/>
      <c r="H3" s="199"/>
      <c r="I3" s="199"/>
      <c r="J3" s="199"/>
      <c r="K3" s="199"/>
      <c r="L3" s="199"/>
      <c r="M3" s="199"/>
      <c r="N3" s="200"/>
      <c r="Q3" s="156" t="s">
        <v>6262</v>
      </c>
    </row>
    <row r="4" spans="1:21" ht="25.9" customHeight="1">
      <c r="A4" s="148"/>
      <c r="B4" s="204" t="s">
        <v>6216</v>
      </c>
      <c r="C4" s="205"/>
      <c r="D4" s="205"/>
      <c r="E4" s="205"/>
      <c r="F4" s="205"/>
      <c r="G4" s="205"/>
      <c r="H4" s="205"/>
      <c r="I4" s="205"/>
      <c r="J4" s="205"/>
      <c r="K4" s="205"/>
      <c r="L4" s="205"/>
      <c r="M4" s="205"/>
      <c r="N4" s="206"/>
      <c r="Q4" s="156" t="s">
        <v>6263</v>
      </c>
    </row>
    <row r="5" spans="1:21" ht="25.9" customHeight="1" thickBot="1">
      <c r="A5" s="148"/>
      <c r="B5" s="157"/>
      <c r="D5" s="160"/>
      <c r="E5" s="160"/>
      <c r="F5" s="162" t="s">
        <v>4438</v>
      </c>
      <c r="G5" s="163">
        <f>'FULL STOCK UNIVERSE'!$A$4</f>
        <v>46017</v>
      </c>
      <c r="H5" s="75"/>
      <c r="I5" s="164"/>
      <c r="J5" s="164"/>
      <c r="K5" s="164"/>
      <c r="L5" s="160"/>
      <c r="M5" s="160"/>
      <c r="N5" s="165"/>
      <c r="Q5" s="156" t="s">
        <v>5856</v>
      </c>
    </row>
    <row r="6" spans="1:21" ht="25.9" customHeight="1" thickBot="1">
      <c r="A6" s="148"/>
      <c r="B6" s="166"/>
      <c r="C6" s="167"/>
      <c r="D6" s="167"/>
      <c r="E6" s="201" t="s">
        <v>6017</v>
      </c>
      <c r="F6" s="202"/>
      <c r="G6" s="202"/>
      <c r="H6" s="202"/>
      <c r="I6" s="202"/>
      <c r="J6" s="203"/>
      <c r="K6" s="201" t="s">
        <v>6018</v>
      </c>
      <c r="L6" s="202"/>
      <c r="M6" s="203"/>
      <c r="N6" s="168"/>
      <c r="Q6" s="156" t="s">
        <v>5855</v>
      </c>
    </row>
    <row r="7" spans="1:21" ht="25.9" customHeight="1" thickBot="1">
      <c r="A7" s="148"/>
      <c r="B7" s="169"/>
      <c r="C7" s="170"/>
      <c r="D7" s="171" t="s">
        <v>4448</v>
      </c>
      <c r="E7" s="9">
        <v>0</v>
      </c>
      <c r="F7" s="7">
        <v>0</v>
      </c>
      <c r="G7" s="7">
        <v>0</v>
      </c>
      <c r="H7" s="7">
        <v>0</v>
      </c>
      <c r="I7" s="7">
        <v>0</v>
      </c>
      <c r="J7" s="8">
        <v>0</v>
      </c>
      <c r="K7" s="9">
        <v>0</v>
      </c>
      <c r="L7" s="7">
        <v>0</v>
      </c>
      <c r="M7" s="8">
        <v>0</v>
      </c>
      <c r="N7" s="168"/>
      <c r="Q7" s="156" t="s">
        <v>6264</v>
      </c>
    </row>
    <row r="8" spans="1:21" ht="30" customHeight="1">
      <c r="A8" s="148"/>
      <c r="B8" s="140" t="s">
        <v>4430</v>
      </c>
      <c r="C8" s="141" t="s">
        <v>4429</v>
      </c>
      <c r="D8" s="172" t="s">
        <v>4439</v>
      </c>
      <c r="E8" s="143" t="s">
        <v>4424</v>
      </c>
      <c r="F8" s="144" t="s">
        <v>4428</v>
      </c>
      <c r="G8" s="144" t="s">
        <v>4423</v>
      </c>
      <c r="H8" s="144" t="s">
        <v>6012</v>
      </c>
      <c r="I8" s="144" t="s">
        <v>1</v>
      </c>
      <c r="J8" s="173" t="s">
        <v>4447</v>
      </c>
      <c r="K8" s="174" t="s">
        <v>0</v>
      </c>
      <c r="L8" s="144" t="s">
        <v>4435</v>
      </c>
      <c r="M8" s="145" t="s">
        <v>4431</v>
      </c>
      <c r="N8" s="146" t="s">
        <v>4446</v>
      </c>
      <c r="Q8" s="175"/>
    </row>
    <row r="9" spans="1:21" ht="23.5" customHeight="1">
      <c r="A9" s="149"/>
      <c r="B9" s="116" t="s">
        <v>2213</v>
      </c>
      <c r="C9" s="115" t="str">
        <f>IF(INDEX('FULL STOCK UNIVERSE'!$B$4:$B$5000,MATCH($B9,'FULL STOCK UNIVERSE'!$C$4:$C$5000,0))=0,"NA",INDEX('FULL STOCK UNIVERSE'!$B$4:$B$5000,MATCH($B9,'FULL STOCK UNIVERSE'!$C$4:$C$5000,0)))</f>
        <v>KINROSS GOLD CORP</v>
      </c>
      <c r="D9" s="78">
        <f>IF(VLOOKUP($B9,'FULL STOCK UNIVERSE'!$C$4:$M$5000,2,FALSE)=0,"NA",VLOOKUP($B9,'FULL STOCK UNIVERSE'!$C$4:$M$5000,2,FALSE))</f>
        <v>35339</v>
      </c>
      <c r="E9" s="76">
        <f>VLOOKUP($B9,'FULL STOCK UNIVERSE'!$C$4:$M$5000,3,FALSE)</f>
        <v>100</v>
      </c>
      <c r="F9" s="67">
        <f>VLOOKUP($B9,'FULL STOCK UNIVERSE'!$C$4:$M$5000,4,FALSE)</f>
        <v>88</v>
      </c>
      <c r="G9" s="67">
        <f>VLOOKUP($B9,'FULL STOCK UNIVERSE'!$C$4:$M$5000,5,FALSE)</f>
        <v>100</v>
      </c>
      <c r="H9" s="67">
        <f>VLOOKUP($B9,'FULL STOCK UNIVERSE'!$C$4:$M$5000,6,FALSE)</f>
        <v>97</v>
      </c>
      <c r="I9" s="67">
        <f>VLOOKUP($B9,'FULL STOCK UNIVERSE'!$C$4:$M$5000,7,FALSE)</f>
        <v>0</v>
      </c>
      <c r="J9" s="69">
        <f>VLOOKUP($B9,'FULL STOCK UNIVERSE'!$C$4:$M$5000,8,FALSE)</f>
        <v>0</v>
      </c>
      <c r="K9" s="67">
        <f>VLOOKUP($B9,'FULL STOCK UNIVERSE'!$C$4:$M$5000,9,FALSE)</f>
        <v>68</v>
      </c>
      <c r="L9" s="67">
        <f>VLOOKUP($B9,'FULL STOCK UNIVERSE'!$C$4:$M$5000,10,FALSE)</f>
        <v>41</v>
      </c>
      <c r="M9" s="69">
        <f>VLOOKUP($B9,'FULL STOCK UNIVERSE'!$C$4:$M$5000,11,FALSE)</f>
        <v>49</v>
      </c>
      <c r="N9" s="106">
        <f>(IF(E9="",0,E9*E$7)+IF(F9="",0,F9*F$7)+IF(G9="",0,G9*G$7)+IF(H9="",0,H9*H$7)+IF(I9="",0,I9*I$7)+IF(K9="",0,K9*K$7)+IF(J9="",0,J9*J$7)+IF(L9="",0,L9*L$7)+IF(M9="",0,M9*M$7))</f>
        <v>0</v>
      </c>
      <c r="Q9" s="176" t="s">
        <v>6094</v>
      </c>
      <c r="S9" s="177"/>
      <c r="T9" s="177"/>
      <c r="U9" s="164"/>
    </row>
    <row r="10" spans="1:21" ht="23.5" customHeight="1">
      <c r="A10" s="149"/>
      <c r="B10" s="116" t="s">
        <v>3863</v>
      </c>
      <c r="C10" s="115" t="str">
        <f>IF(INDEX('FULL STOCK UNIVERSE'!$B$4:$B$5000,MATCH($B10,'FULL STOCK UNIVERSE'!$C$4:$C$5000,0))=0,"NA",INDEX('FULL STOCK UNIVERSE'!$B$4:$B$5000,MATCH($B10,'FULL STOCK UNIVERSE'!$C$4:$C$5000,0)))</f>
        <v>TJX COS INC (THE)</v>
      </c>
      <c r="D10" s="78">
        <f>IF(VLOOKUP($B10,'FULL STOCK UNIVERSE'!$C$4:$M$5000,2,FALSE)=0,"NA",VLOOKUP($B10,'FULL STOCK UNIVERSE'!$C$4:$M$5000,2,FALSE))</f>
        <v>174457</v>
      </c>
      <c r="E10" s="76">
        <f>VLOOKUP($B10,'FULL STOCK UNIVERSE'!$C$4:$M$5000,3,FALSE)</f>
        <v>99</v>
      </c>
      <c r="F10" s="67">
        <f>VLOOKUP($B10,'FULL STOCK UNIVERSE'!$C$4:$M$5000,4,FALSE)</f>
        <v>90</v>
      </c>
      <c r="G10" s="67">
        <f>VLOOKUP($B10,'FULL STOCK UNIVERSE'!$C$4:$M$5000,5,FALSE)</f>
        <v>100</v>
      </c>
      <c r="H10" s="67">
        <f>VLOOKUP($B10,'FULL STOCK UNIVERSE'!$C$4:$M$5000,6,FALSE)</f>
        <v>89</v>
      </c>
      <c r="I10" s="67">
        <f>VLOOKUP($B10,'FULL STOCK UNIVERSE'!$C$4:$M$5000,7,FALSE)</f>
        <v>61</v>
      </c>
      <c r="J10" s="69">
        <f>VLOOKUP($B10,'FULL STOCK UNIVERSE'!$C$4:$M$5000,8,FALSE)</f>
        <v>77</v>
      </c>
      <c r="K10" s="67">
        <f>VLOOKUP($B10,'FULL STOCK UNIVERSE'!$C$4:$M$5000,9,FALSE)</f>
        <v>90</v>
      </c>
      <c r="L10" s="67">
        <f>VLOOKUP($B10,'FULL STOCK UNIVERSE'!$C$4:$M$5000,10,FALSE)</f>
        <v>29</v>
      </c>
      <c r="M10" s="69">
        <f>VLOOKUP($B10,'FULL STOCK UNIVERSE'!$C$4:$M$5000,11,FALSE)</f>
        <v>79</v>
      </c>
      <c r="N10" s="106">
        <f>(IF(E10="",0,E10*E$7)+IF(F10="",0,F10*F$7)+IF(G10="",0,G10*G$7)+IF(H10="",0,H10*H$7)+IF(I10="",0,I10*I$7)+IF(K10="",0,K10*K$7)+IF(J10="",0,J10*J$7)+IF(L10="",0,L10*L$7)+IF(M10="",0,M10*M$7))</f>
        <v>0</v>
      </c>
      <c r="Q10" s="156" t="s">
        <v>6265</v>
      </c>
      <c r="S10" s="177"/>
      <c r="T10" s="177"/>
      <c r="U10" s="164"/>
    </row>
    <row r="11" spans="1:21" ht="23.5" customHeight="1">
      <c r="A11" s="150"/>
      <c r="B11" s="116" t="s">
        <v>2788</v>
      </c>
      <c r="C11" s="115" t="str">
        <f>IF(INDEX('FULL STOCK UNIVERSE'!$B$4:$B$5000,MATCH($B11,'FULL STOCK UNIVERSE'!$C$4:$C$5000,0))=0,"NA",INDEX('FULL STOCK UNIVERSE'!$B$4:$B$5000,MATCH($B11,'FULL STOCK UNIVERSE'!$C$4:$C$5000,0)))</f>
        <v>SERVICENOW INC</v>
      </c>
      <c r="D11" s="78">
        <f>IF(VLOOKUP($B11,'FULL STOCK UNIVERSE'!$C$4:$M$5000,2,FALSE)=0,"NA",VLOOKUP($B11,'FULL STOCK UNIVERSE'!$C$4:$M$5000,2,FALSE))</f>
        <v>159710</v>
      </c>
      <c r="E11" s="76">
        <f>VLOOKUP($B11,'FULL STOCK UNIVERSE'!$C$4:$M$5000,3,FALSE)</f>
        <v>99</v>
      </c>
      <c r="F11" s="67">
        <f>VLOOKUP($B11,'FULL STOCK UNIVERSE'!$C$4:$M$5000,4,FALSE)</f>
        <v>97</v>
      </c>
      <c r="G11" s="67">
        <f>VLOOKUP($B11,'FULL STOCK UNIVERSE'!$C$4:$M$5000,5,FALSE)</f>
        <v>83</v>
      </c>
      <c r="H11" s="67">
        <f>VLOOKUP($B11,'FULL STOCK UNIVERSE'!$C$4:$M$5000,6,FALSE)</f>
        <v>90</v>
      </c>
      <c r="I11" s="67">
        <f>VLOOKUP($B11,'FULL STOCK UNIVERSE'!$C$4:$M$5000,7,FALSE)</f>
        <v>69</v>
      </c>
      <c r="J11" s="69">
        <f>VLOOKUP($B11,'FULL STOCK UNIVERSE'!$C$4:$M$5000,8,FALSE)</f>
        <v>0</v>
      </c>
      <c r="K11" s="67">
        <f>VLOOKUP($B11,'FULL STOCK UNIVERSE'!$C$4:$M$5000,9,FALSE)</f>
        <v>89</v>
      </c>
      <c r="L11" s="67">
        <f>VLOOKUP($B11,'FULL STOCK UNIVERSE'!$C$4:$M$5000,10,FALSE)</f>
        <v>64</v>
      </c>
      <c r="M11" s="69">
        <f>VLOOKUP($B11,'FULL STOCK UNIVERSE'!$C$4:$M$5000,11,FALSE)</f>
        <v>35</v>
      </c>
      <c r="N11" s="106">
        <f>(IF(E11="",0,E11*E$7)+IF(F11="",0,F11*F$7)+IF(G11="",0,G11*G$7)+IF(H11="",0,H11*H$7)+IF(I11="",0,I11*I$7)+IF(K11="",0,K11*K$7)+IF(J11="",0,J11*J$7)+IF(L11="",0,L11*L$7)+IF(M11="",0,M11*M$7))</f>
        <v>0</v>
      </c>
      <c r="Q11" s="178" t="s">
        <v>4436</v>
      </c>
      <c r="R11" s="179" t="s">
        <v>4426</v>
      </c>
    </row>
    <row r="12" spans="1:21" ht="23.5" customHeight="1">
      <c r="A12" s="150"/>
      <c r="B12" s="116" t="s">
        <v>3002</v>
      </c>
      <c r="C12" s="115" t="str">
        <f>IF(INDEX('FULL STOCK UNIVERSE'!$B$4:$B$5000,MATCH($B12,'FULL STOCK UNIVERSE'!$C$4:$C$5000,0))=0,"NA",INDEX('FULL STOCK UNIVERSE'!$B$4:$B$5000,MATCH($B12,'FULL STOCK UNIVERSE'!$C$4:$C$5000,0)))</f>
        <v>PALO ALTO NETWORKS INC</v>
      </c>
      <c r="D12" s="78">
        <f>IF(VLOOKUP($B12,'FULL STOCK UNIVERSE'!$C$4:$M$5000,2,FALSE)=0,"NA",VLOOKUP($B12,'FULL STOCK UNIVERSE'!$C$4:$M$5000,2,FALSE))</f>
        <v>130407</v>
      </c>
      <c r="E12" s="76">
        <f>VLOOKUP($B12,'FULL STOCK UNIVERSE'!$C$4:$M$5000,3,FALSE)</f>
        <v>99</v>
      </c>
      <c r="F12" s="67">
        <f>VLOOKUP($B12,'FULL STOCK UNIVERSE'!$C$4:$M$5000,4,FALSE)</f>
        <v>95</v>
      </c>
      <c r="G12" s="67">
        <f>VLOOKUP($B12,'FULL STOCK UNIVERSE'!$C$4:$M$5000,5,FALSE)</f>
        <v>100</v>
      </c>
      <c r="H12" s="67">
        <f>VLOOKUP($B12,'FULL STOCK UNIVERSE'!$C$4:$M$5000,6,FALSE)</f>
        <v>77</v>
      </c>
      <c r="I12" s="67">
        <f>VLOOKUP($B12,'FULL STOCK UNIVERSE'!$C$4:$M$5000,7,FALSE)</f>
        <v>82</v>
      </c>
      <c r="J12" s="69">
        <f>VLOOKUP($B12,'FULL STOCK UNIVERSE'!$C$4:$M$5000,8,FALSE)</f>
        <v>0</v>
      </c>
      <c r="K12" s="67">
        <f>VLOOKUP($B12,'FULL STOCK UNIVERSE'!$C$4:$M$5000,9,FALSE)</f>
        <v>87</v>
      </c>
      <c r="L12" s="67">
        <f>VLOOKUP($B12,'FULL STOCK UNIVERSE'!$C$4:$M$5000,10,FALSE)</f>
        <v>64</v>
      </c>
      <c r="M12" s="69">
        <f>VLOOKUP($B12,'FULL STOCK UNIVERSE'!$C$4:$M$5000,11,FALSE)</f>
        <v>39</v>
      </c>
      <c r="N12" s="106">
        <f>(IF(E12="",0,E12*E$7)+IF(F12="",0,F12*F$7)+IF(G12="",0,G12*G$7)+IF(H12="",0,H12*H$7)+IF(I12="",0,I12*I$7)+IF(K12="",0,K12*K$7)+IF(J12="",0,J12*J$7)+IF(L12="",0,L12*L$7)+IF(M12="",0,M12*M$7))</f>
        <v>0</v>
      </c>
      <c r="Q12" s="178" t="s">
        <v>4432</v>
      </c>
      <c r="R12" s="179" t="s">
        <v>4419</v>
      </c>
    </row>
    <row r="13" spans="1:21" ht="23.5" customHeight="1">
      <c r="A13" s="150"/>
      <c r="B13" s="116" t="s">
        <v>2809</v>
      </c>
      <c r="C13" s="115" t="str">
        <f>IF(INDEX('FULL STOCK UNIVERSE'!$B$4:$B$5000,MATCH($B13,'FULL STOCK UNIVERSE'!$C$4:$C$5000,0))=0,"NA",INDEX('FULL STOCK UNIVERSE'!$B$4:$B$5000,MATCH($B13,'FULL STOCK UNIVERSE'!$C$4:$C$5000,0)))</f>
        <v>NETAPP INC</v>
      </c>
      <c r="D13" s="78">
        <f>IF(VLOOKUP($B13,'FULL STOCK UNIVERSE'!$C$4:$M$5000,2,FALSE)=0,"NA",VLOOKUP($B13,'FULL STOCK UNIVERSE'!$C$4:$M$5000,2,FALSE))</f>
        <v>21887</v>
      </c>
      <c r="E13" s="76">
        <f>VLOOKUP($B13,'FULL STOCK UNIVERSE'!$C$4:$M$5000,3,FALSE)</f>
        <v>99</v>
      </c>
      <c r="F13" s="67">
        <f>VLOOKUP($B13,'FULL STOCK UNIVERSE'!$C$4:$M$5000,4,FALSE)</f>
        <v>96</v>
      </c>
      <c r="G13" s="67">
        <f>VLOOKUP($B13,'FULL STOCK UNIVERSE'!$C$4:$M$5000,5,FALSE)</f>
        <v>88</v>
      </c>
      <c r="H13" s="67">
        <f>VLOOKUP($B13,'FULL STOCK UNIVERSE'!$C$4:$M$5000,6,FALSE)</f>
        <v>90</v>
      </c>
      <c r="I13" s="67">
        <f>VLOOKUP($B13,'FULL STOCK UNIVERSE'!$C$4:$M$5000,7,FALSE)</f>
        <v>62</v>
      </c>
      <c r="J13" s="69">
        <f>VLOOKUP($B13,'FULL STOCK UNIVERSE'!$C$4:$M$5000,8,FALSE)</f>
        <v>79</v>
      </c>
      <c r="K13" s="67">
        <f>VLOOKUP($B13,'FULL STOCK UNIVERSE'!$C$4:$M$5000,9,FALSE)</f>
        <v>89</v>
      </c>
      <c r="L13" s="67">
        <f>VLOOKUP($B13,'FULL STOCK UNIVERSE'!$C$4:$M$5000,10,FALSE)</f>
        <v>58</v>
      </c>
      <c r="M13" s="69">
        <f>VLOOKUP($B13,'FULL STOCK UNIVERSE'!$C$4:$M$5000,11,FALSE)</f>
        <v>28</v>
      </c>
      <c r="N13" s="106">
        <f>(IF(E13="",0,E13*E$7)+IF(F13="",0,F13*F$7)+IF(G13="",0,G13*G$7)+IF(H13="",0,H13*H$7)+IF(I13="",0,I13*I$7)+IF(K13="",0,K13*K$7)+IF(J13="",0,J13*J$7)+IF(L13="",0,L13*L$7)+IF(M13="",0,M13*M$7))</f>
        <v>0</v>
      </c>
      <c r="Q13" s="178" t="s">
        <v>4423</v>
      </c>
      <c r="R13" s="179" t="s">
        <v>4425</v>
      </c>
    </row>
    <row r="14" spans="1:21" ht="23.5" customHeight="1">
      <c r="A14" s="150"/>
      <c r="B14" s="116" t="s">
        <v>1237</v>
      </c>
      <c r="C14" s="115" t="str">
        <f>IF(INDEX('FULL STOCK UNIVERSE'!$B$4:$B$5000,MATCH($B14,'FULL STOCK UNIVERSE'!$C$4:$C$5000,0))=0,"NA",INDEX('FULL STOCK UNIVERSE'!$B$4:$B$5000,MATCH($B14,'FULL STOCK UNIVERSE'!$C$4:$C$5000,0)))</f>
        <v>DYNATRACE INC</v>
      </c>
      <c r="D14" s="78">
        <f>IF(VLOOKUP($B14,'FULL STOCK UNIVERSE'!$C$4:$M$5000,2,FALSE)=0,"NA",VLOOKUP($B14,'FULL STOCK UNIVERSE'!$C$4:$M$5000,2,FALSE))</f>
        <v>13364</v>
      </c>
      <c r="E14" s="76">
        <f>VLOOKUP($B14,'FULL STOCK UNIVERSE'!$C$4:$M$5000,3,FALSE)</f>
        <v>99</v>
      </c>
      <c r="F14" s="67">
        <f>VLOOKUP($B14,'FULL STOCK UNIVERSE'!$C$4:$M$5000,4,FALSE)</f>
        <v>96</v>
      </c>
      <c r="G14" s="67">
        <f>VLOOKUP($B14,'FULL STOCK UNIVERSE'!$C$4:$M$5000,5,FALSE)</f>
        <v>92</v>
      </c>
      <c r="H14" s="67">
        <f>VLOOKUP($B14,'FULL STOCK UNIVERSE'!$C$4:$M$5000,6,FALSE)</f>
        <v>86</v>
      </c>
      <c r="I14" s="67">
        <f>VLOOKUP($B14,'FULL STOCK UNIVERSE'!$C$4:$M$5000,7,FALSE)</f>
        <v>63</v>
      </c>
      <c r="J14" s="69">
        <f>VLOOKUP($B14,'FULL STOCK UNIVERSE'!$C$4:$M$5000,8,FALSE)</f>
        <v>0</v>
      </c>
      <c r="K14" s="67">
        <f>VLOOKUP($B14,'FULL STOCK UNIVERSE'!$C$4:$M$5000,9,FALSE)</f>
        <v>87</v>
      </c>
      <c r="L14" s="67">
        <f>VLOOKUP($B14,'FULL STOCK UNIVERSE'!$C$4:$M$5000,10,FALSE)</f>
        <v>31</v>
      </c>
      <c r="M14" s="69">
        <f>VLOOKUP($B14,'FULL STOCK UNIVERSE'!$C$4:$M$5000,11,FALSE)</f>
        <v>42</v>
      </c>
      <c r="N14" s="106">
        <f>(IF(E14="",0,E14*E$7)+IF(F14="",0,F14*F$7)+IF(G14="",0,G14*G$7)+IF(H14="",0,H14*H$7)+IF(I14="",0,I14*I$7)+IF(K14="",0,K14*K$7)+IF(J14="",0,J14*J$7)+IF(L14="",0,L14*L$7)+IF(M14="",0,M14*M$7))</f>
        <v>0</v>
      </c>
      <c r="Q14" s="178" t="s">
        <v>4433</v>
      </c>
      <c r="R14" s="179" t="s">
        <v>4420</v>
      </c>
    </row>
    <row r="15" spans="1:21" ht="23.5" customHeight="1">
      <c r="A15" s="150"/>
      <c r="B15" s="116" t="s">
        <v>6210</v>
      </c>
      <c r="C15" s="115" t="str">
        <f>IF(INDEX('FULL STOCK UNIVERSE'!$B$4:$B$5000,MATCH($B15,'FULL STOCK UNIVERSE'!$C$4:$C$5000,0))=0,"NA",INDEX('FULL STOCK UNIVERSE'!$B$4:$B$5000,MATCH($B15,'FULL STOCK UNIVERSE'!$C$4:$C$5000,0)))</f>
        <v>NEW GOLD INC</v>
      </c>
      <c r="D15" s="78">
        <f>IF(VLOOKUP($B15,'FULL STOCK UNIVERSE'!$C$4:$M$5000,2,FALSE)=0,"NA",VLOOKUP($B15,'FULL STOCK UNIVERSE'!$C$4:$M$5000,2,FALSE))</f>
        <v>7182</v>
      </c>
      <c r="E15" s="76">
        <f>VLOOKUP($B15,'FULL STOCK UNIVERSE'!$C$4:$M$5000,3,FALSE)</f>
        <v>99</v>
      </c>
      <c r="F15" s="67">
        <f>VLOOKUP($B15,'FULL STOCK UNIVERSE'!$C$4:$M$5000,4,FALSE)</f>
        <v>87</v>
      </c>
      <c r="G15" s="67">
        <f>VLOOKUP($B15,'FULL STOCK UNIVERSE'!$C$4:$M$5000,5,FALSE)</f>
        <v>77</v>
      </c>
      <c r="H15" s="67">
        <f>VLOOKUP($B15,'FULL STOCK UNIVERSE'!$C$4:$M$5000,6,FALSE)</f>
        <v>81</v>
      </c>
      <c r="I15" s="67">
        <f>VLOOKUP($B15,'FULL STOCK UNIVERSE'!$C$4:$M$5000,7,FALSE)</f>
        <v>0</v>
      </c>
      <c r="J15" s="69">
        <f>VLOOKUP($B15,'FULL STOCK UNIVERSE'!$C$4:$M$5000,8,FALSE)</f>
        <v>0</v>
      </c>
      <c r="K15" s="67">
        <f>VLOOKUP($B15,'FULL STOCK UNIVERSE'!$C$4:$M$5000,9,FALSE)</f>
        <v>94</v>
      </c>
      <c r="L15" s="67">
        <f>VLOOKUP($B15,'FULL STOCK UNIVERSE'!$C$4:$M$5000,10,FALSE)</f>
        <v>39</v>
      </c>
      <c r="M15" s="69">
        <f>VLOOKUP($B15,'FULL STOCK UNIVERSE'!$C$4:$M$5000,11,FALSE)</f>
        <v>42</v>
      </c>
      <c r="N15" s="106">
        <f>(IF(E15="",0,E15*E$7)+IF(F15="",0,F15*F$7)+IF(G15="",0,G15*G$7)+IF(H15="",0,H15*H$7)+IF(I15="",0,I15*I$7)+IF(K15="",0,K15*K$7)+IF(J15="",0,J15*J$7)+IF(L15="",0,L15*L$7)+IF(M15="",0,M15*M$7))</f>
        <v>0</v>
      </c>
      <c r="Q15" s="178" t="s">
        <v>1</v>
      </c>
      <c r="R15" s="179" t="s">
        <v>4422</v>
      </c>
    </row>
    <row r="16" spans="1:21" ht="23.5" customHeight="1">
      <c r="A16" s="150"/>
      <c r="B16" s="116" t="s">
        <v>1597</v>
      </c>
      <c r="C16" s="115" t="str">
        <f>IF(INDEX('FULL STOCK UNIVERSE'!$B$4:$B$5000,MATCH($B16,'FULL STOCK UNIVERSE'!$C$4:$C$5000,0))=0,"NA",INDEX('FULL STOCK UNIVERSE'!$B$4:$B$5000,MATCH($B16,'FULL STOCK UNIVERSE'!$C$4:$C$5000,0)))</f>
        <v>FORTUNA MINING CORP</v>
      </c>
      <c r="D16" s="78">
        <f>IF(VLOOKUP($B16,'FULL STOCK UNIVERSE'!$C$4:$M$5000,2,FALSE)=0,"NA",VLOOKUP($B16,'FULL STOCK UNIVERSE'!$C$4:$M$5000,2,FALSE))</f>
        <v>3101</v>
      </c>
      <c r="E16" s="76">
        <f>VLOOKUP($B16,'FULL STOCK UNIVERSE'!$C$4:$M$5000,3,FALSE)</f>
        <v>99</v>
      </c>
      <c r="F16" s="67">
        <f>VLOOKUP($B16,'FULL STOCK UNIVERSE'!$C$4:$M$5000,4,FALSE)</f>
        <v>88</v>
      </c>
      <c r="G16" s="67">
        <f>VLOOKUP($B16,'FULL STOCK UNIVERSE'!$C$4:$M$5000,5,FALSE)</f>
        <v>71</v>
      </c>
      <c r="H16" s="67">
        <f>VLOOKUP($B16,'FULL STOCK UNIVERSE'!$C$4:$M$5000,6,FALSE)</f>
        <v>97</v>
      </c>
      <c r="I16" s="67">
        <f>VLOOKUP($B16,'FULL STOCK UNIVERSE'!$C$4:$M$5000,7,FALSE)</f>
        <v>0</v>
      </c>
      <c r="J16" s="69">
        <f>VLOOKUP($B16,'FULL STOCK UNIVERSE'!$C$4:$M$5000,8,FALSE)</f>
        <v>0</v>
      </c>
      <c r="K16" s="67">
        <f>VLOOKUP($B16,'FULL STOCK UNIVERSE'!$C$4:$M$5000,9,FALSE)</f>
        <v>72</v>
      </c>
      <c r="L16" s="67">
        <f>VLOOKUP($B16,'FULL STOCK UNIVERSE'!$C$4:$M$5000,10,FALSE)</f>
        <v>40</v>
      </c>
      <c r="M16" s="69">
        <f>VLOOKUP($B16,'FULL STOCK UNIVERSE'!$C$4:$M$5000,11,FALSE)</f>
        <v>40</v>
      </c>
      <c r="N16" s="106">
        <f>(IF(E16="",0,E16*E$7)+IF(F16="",0,F16*F$7)+IF(G16="",0,G16*G$7)+IF(H16="",0,H16*H$7)+IF(I16="",0,I16*I$7)+IF(K16="",0,K16*K$7)+IF(J16="",0,J16*J$7)+IF(L16="",0,L16*L$7)+IF(M16="",0,M16*M$7))</f>
        <v>0</v>
      </c>
      <c r="Q16" s="178" t="s">
        <v>4434</v>
      </c>
      <c r="R16" s="179" t="s">
        <v>4421</v>
      </c>
    </row>
    <row r="17" spans="1:21" ht="23.5" customHeight="1">
      <c r="A17" s="150"/>
      <c r="B17" s="116" t="s">
        <v>375</v>
      </c>
      <c r="C17" s="115" t="str">
        <f>IF(INDEX('FULL STOCK UNIVERSE'!$B$4:$B$5000,MATCH($B17,'FULL STOCK UNIVERSE'!$C$4:$C$5000,0))=0,"NA",INDEX('FULL STOCK UNIVERSE'!$B$4:$B$5000,MATCH($B17,'FULL STOCK UNIVERSE'!$C$4:$C$5000,0)))</f>
        <v>AURINIA PHARMACEUTICALS INC</v>
      </c>
      <c r="D17" s="78">
        <f>IF(VLOOKUP($B17,'FULL STOCK UNIVERSE'!$C$4:$M$5000,2,FALSE)=0,"NA",VLOOKUP($B17,'FULL STOCK UNIVERSE'!$C$4:$M$5000,2,FALSE))</f>
        <v>2142</v>
      </c>
      <c r="E17" s="76">
        <f>VLOOKUP($B17,'FULL STOCK UNIVERSE'!$C$4:$M$5000,3,FALSE)</f>
        <v>99</v>
      </c>
      <c r="F17" s="67">
        <f>VLOOKUP($B17,'FULL STOCK UNIVERSE'!$C$4:$M$5000,4,FALSE)</f>
        <v>93</v>
      </c>
      <c r="G17" s="67">
        <f>VLOOKUP($B17,'FULL STOCK UNIVERSE'!$C$4:$M$5000,5,FALSE)</f>
        <v>75</v>
      </c>
      <c r="H17" s="67">
        <f>VLOOKUP($B17,'FULL STOCK UNIVERSE'!$C$4:$M$5000,6,FALSE)</f>
        <v>95</v>
      </c>
      <c r="I17" s="67">
        <f>VLOOKUP($B17,'FULL STOCK UNIVERSE'!$C$4:$M$5000,7,FALSE)</f>
        <v>97</v>
      </c>
      <c r="J17" s="69">
        <f>VLOOKUP($B17,'FULL STOCK UNIVERSE'!$C$4:$M$5000,8,FALSE)</f>
        <v>0</v>
      </c>
      <c r="K17" s="67">
        <f>VLOOKUP($B17,'FULL STOCK UNIVERSE'!$C$4:$M$5000,9,FALSE)</f>
        <v>97</v>
      </c>
      <c r="L17" s="67">
        <f>VLOOKUP($B17,'FULL STOCK UNIVERSE'!$C$4:$M$5000,10,FALSE)</f>
        <v>49</v>
      </c>
      <c r="M17" s="69">
        <f>VLOOKUP($B17,'FULL STOCK UNIVERSE'!$C$4:$M$5000,11,FALSE)</f>
        <v>70</v>
      </c>
      <c r="N17" s="106">
        <f>(IF(E17="",0,E17*E$7)+IF(F17="",0,F17*F$7)+IF(G17="",0,G17*G$7)+IF(H17="",0,H17*H$7)+IF(I17="",0,I17*I$7)+IF(K17="",0,K17*K$7)+IF(J17="",0,J17*J$7)+IF(L17="",0,L17*L$7)+IF(M17="",0,M17*M$7))</f>
        <v>0</v>
      </c>
      <c r="Q17" s="178" t="s">
        <v>4447</v>
      </c>
      <c r="R17" s="179" t="s">
        <v>4449</v>
      </c>
    </row>
    <row r="18" spans="1:21" ht="23.5" customHeight="1">
      <c r="A18" s="150"/>
      <c r="B18" s="116" t="s">
        <v>3376</v>
      </c>
      <c r="C18" s="115" t="str">
        <f>IF(INDEX('FULL STOCK UNIVERSE'!$B$4:$B$5000,MATCH($B18,'FULL STOCK UNIVERSE'!$C$4:$C$5000,0))=0,"NA",INDEX('FULL STOCK UNIVERSE'!$B$4:$B$5000,MATCH($B18,'FULL STOCK UNIVERSE'!$C$4:$C$5000,0)))</f>
        <v>ROSS STORES INC</v>
      </c>
      <c r="D18" s="78">
        <f>IF(VLOOKUP($B18,'FULL STOCK UNIVERSE'!$C$4:$M$5000,2,FALSE)=0,"NA",VLOOKUP($B18,'FULL STOCK UNIVERSE'!$C$4:$M$5000,2,FALSE))</f>
        <v>58588</v>
      </c>
      <c r="E18" s="76">
        <f>VLOOKUP($B18,'FULL STOCK UNIVERSE'!$C$4:$M$5000,3,FALSE)</f>
        <v>98</v>
      </c>
      <c r="F18" s="67">
        <f>VLOOKUP($B18,'FULL STOCK UNIVERSE'!$C$4:$M$5000,4,FALSE)</f>
        <v>93</v>
      </c>
      <c r="G18" s="67">
        <f>VLOOKUP($B18,'FULL STOCK UNIVERSE'!$C$4:$M$5000,5,FALSE)</f>
        <v>100</v>
      </c>
      <c r="H18" s="67">
        <f>VLOOKUP($B18,'FULL STOCK UNIVERSE'!$C$4:$M$5000,6,FALSE)</f>
        <v>77</v>
      </c>
      <c r="I18" s="67">
        <f>VLOOKUP($B18,'FULL STOCK UNIVERSE'!$C$4:$M$5000,7,FALSE)</f>
        <v>77</v>
      </c>
      <c r="J18" s="69">
        <f>VLOOKUP($B18,'FULL STOCK UNIVERSE'!$C$4:$M$5000,8,FALSE)</f>
        <v>0</v>
      </c>
      <c r="K18" s="67">
        <f>VLOOKUP($B18,'FULL STOCK UNIVERSE'!$C$4:$M$5000,9,FALSE)</f>
        <v>91</v>
      </c>
      <c r="L18" s="67">
        <f>VLOOKUP($B18,'FULL STOCK UNIVERSE'!$C$4:$M$5000,10,FALSE)</f>
        <v>52</v>
      </c>
      <c r="M18" s="69">
        <f>VLOOKUP($B18,'FULL STOCK UNIVERSE'!$C$4:$M$5000,11,FALSE)</f>
        <v>66</v>
      </c>
      <c r="N18" s="106">
        <f>(IF(E18="",0,E18*E$7)+IF(F18="",0,F18*F$7)+IF(G18="",0,G18*G$7)+IF(H18="",0,H18*H$7)+IF(I18="",0,I18*I$7)+IF(K18="",0,K18*K$7)+IF(J18="",0,J18*J$7)+IF(L18="",0,L18*L$7)+IF(M18="",0,M18*M$7))</f>
        <v>0</v>
      </c>
      <c r="Q18" s="178" t="s">
        <v>4435</v>
      </c>
      <c r="R18" s="179" t="s">
        <v>4427</v>
      </c>
      <c r="S18" s="180"/>
      <c r="T18" s="177"/>
      <c r="U18" s="164"/>
    </row>
    <row r="19" spans="1:21" ht="23.5" customHeight="1">
      <c r="A19" s="151"/>
      <c r="B19" s="116" t="s">
        <v>4231</v>
      </c>
      <c r="C19" s="115" t="str">
        <f>IF(INDEX('FULL STOCK UNIVERSE'!$B$4:$B$5000,MATCH($B19,'FULL STOCK UNIVERSE'!$C$4:$C$5000,0))=0,"NA",INDEX('FULL STOCK UNIVERSE'!$B$4:$B$5000,MATCH($B19,'FULL STOCK UNIVERSE'!$C$4:$C$5000,0)))</f>
        <v>WORKDAY INC</v>
      </c>
      <c r="D19" s="78">
        <f>IF(VLOOKUP($B19,'FULL STOCK UNIVERSE'!$C$4:$M$5000,2,FALSE)=0,"NA",VLOOKUP($B19,'FULL STOCK UNIVERSE'!$C$4:$M$5000,2,FALSE))</f>
        <v>58044</v>
      </c>
      <c r="E19" s="76">
        <f>VLOOKUP($B19,'FULL STOCK UNIVERSE'!$C$4:$M$5000,3,FALSE)</f>
        <v>98</v>
      </c>
      <c r="F19" s="67">
        <f>VLOOKUP($B19,'FULL STOCK UNIVERSE'!$C$4:$M$5000,4,FALSE)</f>
        <v>95</v>
      </c>
      <c r="G19" s="67">
        <f>VLOOKUP($B19,'FULL STOCK UNIVERSE'!$C$4:$M$5000,5,FALSE)</f>
        <v>75</v>
      </c>
      <c r="H19" s="67">
        <f>VLOOKUP($B19,'FULL STOCK UNIVERSE'!$C$4:$M$5000,6,FALSE)</f>
        <v>86</v>
      </c>
      <c r="I19" s="67">
        <f>VLOOKUP($B19,'FULL STOCK UNIVERSE'!$C$4:$M$5000,7,FALSE)</f>
        <v>81</v>
      </c>
      <c r="J19" s="69">
        <f>VLOOKUP($B19,'FULL STOCK UNIVERSE'!$C$4:$M$5000,8,FALSE)</f>
        <v>0</v>
      </c>
      <c r="K19" s="67">
        <f>VLOOKUP($B19,'FULL STOCK UNIVERSE'!$C$4:$M$5000,9,FALSE)</f>
        <v>94</v>
      </c>
      <c r="L19" s="67">
        <f>VLOOKUP($B19,'FULL STOCK UNIVERSE'!$C$4:$M$5000,10,FALSE)</f>
        <v>52</v>
      </c>
      <c r="M19" s="69">
        <f>VLOOKUP($B19,'FULL STOCK UNIVERSE'!$C$4:$M$5000,11,FALSE)</f>
        <v>44</v>
      </c>
      <c r="N19" s="106">
        <f>(IF(E19="",0,E19*E$7)+IF(F19="",0,F19*F$7)+IF(G19="",0,G19*G$7)+IF(H19="",0,H19*H$7)+IF(I19="",0,I19*I$7)+IF(K19="",0,K19*K$7)+IF(J19="",0,J19*J$7)+IF(L19="",0,L19*L$7)+IF(M19="",0,M19*M$7))</f>
        <v>0</v>
      </c>
      <c r="Q19" s="178" t="s">
        <v>4431</v>
      </c>
      <c r="R19" s="179" t="s">
        <v>4441</v>
      </c>
      <c r="S19" s="180"/>
      <c r="T19" s="177"/>
      <c r="U19" s="164"/>
    </row>
    <row r="20" spans="1:21" ht="23.5" customHeight="1">
      <c r="A20" s="151"/>
      <c r="B20" s="116" t="s">
        <v>2986</v>
      </c>
      <c r="C20" s="115" t="str">
        <f>IF(INDEX('FULL STOCK UNIVERSE'!$B$4:$B$5000,MATCH($B20,'FULL STOCK UNIVERSE'!$C$4:$C$5000,0))=0,"NA",INDEX('FULL STOCK UNIVERSE'!$B$4:$B$5000,MATCH($B20,'FULL STOCK UNIVERSE'!$C$4:$C$5000,0)))</f>
        <v>PAN AMERICAN SILVER CORP</v>
      </c>
      <c r="D20" s="78">
        <f>IF(VLOOKUP($B20,'FULL STOCK UNIVERSE'!$C$4:$M$5000,2,FALSE)=0,"NA",VLOOKUP($B20,'FULL STOCK UNIVERSE'!$C$4:$M$5000,2,FALSE))</f>
        <v>22638</v>
      </c>
      <c r="E20" s="76">
        <f>VLOOKUP($B20,'FULL STOCK UNIVERSE'!$C$4:$M$5000,3,FALSE)</f>
        <v>98</v>
      </c>
      <c r="F20" s="67">
        <f>VLOOKUP($B20,'FULL STOCK UNIVERSE'!$C$4:$M$5000,4,FALSE)</f>
        <v>94</v>
      </c>
      <c r="G20" s="67">
        <f>VLOOKUP($B20,'FULL STOCK UNIVERSE'!$C$4:$M$5000,5,FALSE)</f>
        <v>65</v>
      </c>
      <c r="H20" s="67">
        <f>VLOOKUP($B20,'FULL STOCK UNIVERSE'!$C$4:$M$5000,6,FALSE)</f>
        <v>78</v>
      </c>
      <c r="I20" s="67">
        <f>VLOOKUP($B20,'FULL STOCK UNIVERSE'!$C$4:$M$5000,7,FALSE)</f>
        <v>0</v>
      </c>
      <c r="J20" s="69">
        <f>VLOOKUP($B20,'FULL STOCK UNIVERSE'!$C$4:$M$5000,8,FALSE)</f>
        <v>0</v>
      </c>
      <c r="K20" s="67">
        <f>VLOOKUP($B20,'FULL STOCK UNIVERSE'!$C$4:$M$5000,9,FALSE)</f>
        <v>47</v>
      </c>
      <c r="L20" s="67">
        <f>VLOOKUP($B20,'FULL STOCK UNIVERSE'!$C$4:$M$5000,10,FALSE)</f>
        <v>37</v>
      </c>
      <c r="M20" s="69">
        <f>VLOOKUP($B20,'FULL STOCK UNIVERSE'!$C$4:$M$5000,11,FALSE)</f>
        <v>41</v>
      </c>
      <c r="N20" s="106">
        <f>(IF(E20="",0,E20*E$7)+IF(F20="",0,F20*F$7)+IF(G20="",0,G20*G$7)+IF(H20="",0,H20*H$7)+IF(I20="",0,I20*I$7)+IF(K20="",0,K20*K$7)+IF(J20="",0,J20*J$7)+IF(L20="",0,L20*L$7)+IF(M20="",0,M20*M$7))</f>
        <v>0</v>
      </c>
      <c r="S20" s="180"/>
      <c r="T20" s="177"/>
      <c r="U20" s="164"/>
    </row>
    <row r="21" spans="1:21" ht="23.5" customHeight="1">
      <c r="A21" s="151"/>
      <c r="B21" s="116" t="s">
        <v>1208</v>
      </c>
      <c r="C21" s="115" t="str">
        <f>IF(INDEX('FULL STOCK UNIVERSE'!$B$4:$B$5000,MATCH($B21,'FULL STOCK UNIVERSE'!$C$4:$C$5000,0))=0,"NA",INDEX('FULL STOCK UNIVERSE'!$B$4:$B$5000,MATCH($B21,'FULL STOCK UNIVERSE'!$C$4:$C$5000,0)))</f>
        <v>DOCUSIGN INC</v>
      </c>
      <c r="D21" s="78">
        <f>IF(VLOOKUP($B21,'FULL STOCK UNIVERSE'!$C$4:$M$5000,2,FALSE)=0,"NA",VLOOKUP($B21,'FULL STOCK UNIVERSE'!$C$4:$M$5000,2,FALSE))</f>
        <v>14013</v>
      </c>
      <c r="E21" s="76">
        <f>VLOOKUP($B21,'FULL STOCK UNIVERSE'!$C$4:$M$5000,3,FALSE)</f>
        <v>98</v>
      </c>
      <c r="F21" s="67">
        <f>VLOOKUP($B21,'FULL STOCK UNIVERSE'!$C$4:$M$5000,4,FALSE)</f>
        <v>97</v>
      </c>
      <c r="G21" s="67">
        <f>VLOOKUP($B21,'FULL STOCK UNIVERSE'!$C$4:$M$5000,5,FALSE)</f>
        <v>83</v>
      </c>
      <c r="H21" s="67">
        <f>VLOOKUP($B21,'FULL STOCK UNIVERSE'!$C$4:$M$5000,6,FALSE)</f>
        <v>93</v>
      </c>
      <c r="I21" s="67">
        <f>VLOOKUP($B21,'FULL STOCK UNIVERSE'!$C$4:$M$5000,7,FALSE)</f>
        <v>69</v>
      </c>
      <c r="J21" s="69">
        <f>VLOOKUP($B21,'FULL STOCK UNIVERSE'!$C$4:$M$5000,8,FALSE)</f>
        <v>0</v>
      </c>
      <c r="K21" s="67">
        <f>VLOOKUP($B21,'FULL STOCK UNIVERSE'!$C$4:$M$5000,9,FALSE)</f>
        <v>93</v>
      </c>
      <c r="L21" s="67">
        <f>VLOOKUP($B21,'FULL STOCK UNIVERSE'!$C$4:$M$5000,10,FALSE)</f>
        <v>68</v>
      </c>
      <c r="M21" s="69">
        <f>VLOOKUP($B21,'FULL STOCK UNIVERSE'!$C$4:$M$5000,11,FALSE)</f>
        <v>43</v>
      </c>
      <c r="N21" s="106">
        <f>(IF(E21="",0,E21*E$7)+IF(F21="",0,F21*F$7)+IF(G21="",0,G21*G$7)+IF(H21="",0,H21*H$7)+IF(I21="",0,I21*I$7)+IF(K21="",0,K21*K$7)+IF(J21="",0,J21*J$7)+IF(L21="",0,L21*L$7)+IF(M21="",0,M21*M$7))</f>
        <v>0</v>
      </c>
      <c r="Q21" s="176" t="s">
        <v>6268</v>
      </c>
      <c r="R21" s="175"/>
      <c r="S21" s="180"/>
      <c r="T21" s="177"/>
      <c r="U21" s="164"/>
    </row>
    <row r="22" spans="1:21" ht="23.5" customHeight="1">
      <c r="A22" s="151"/>
      <c r="B22" s="116" t="s">
        <v>2443</v>
      </c>
      <c r="C22" s="115" t="str">
        <f>IF(INDEX('FULL STOCK UNIVERSE'!$B$4:$B$5000,MATCH($B22,'FULL STOCK UNIVERSE'!$C$4:$C$5000,0))=0,"NA",INDEX('FULL STOCK UNIVERSE'!$B$4:$B$5000,MATCH($B22,'FULL STOCK UNIVERSE'!$C$4:$C$5000,0)))</f>
        <v>MANHATTAN ASSOCIATES INC</v>
      </c>
      <c r="D22" s="78">
        <f>IF(VLOOKUP($B22,'FULL STOCK UNIVERSE'!$C$4:$M$5000,2,FALSE)=0,"NA",VLOOKUP($B22,'FULL STOCK UNIVERSE'!$C$4:$M$5000,2,FALSE))</f>
        <v>10626</v>
      </c>
      <c r="E22" s="76">
        <f>VLOOKUP($B22,'FULL STOCK UNIVERSE'!$C$4:$M$5000,3,FALSE)</f>
        <v>98</v>
      </c>
      <c r="F22" s="67">
        <f>VLOOKUP($B22,'FULL STOCK UNIVERSE'!$C$4:$M$5000,4,FALSE)</f>
        <v>97</v>
      </c>
      <c r="G22" s="67">
        <f>VLOOKUP($B22,'FULL STOCK UNIVERSE'!$C$4:$M$5000,5,FALSE)</f>
        <v>100</v>
      </c>
      <c r="H22" s="67">
        <f>VLOOKUP($B22,'FULL STOCK UNIVERSE'!$C$4:$M$5000,6,FALSE)</f>
        <v>61</v>
      </c>
      <c r="I22" s="67">
        <f>VLOOKUP($B22,'FULL STOCK UNIVERSE'!$C$4:$M$5000,7,FALSE)</f>
        <v>77</v>
      </c>
      <c r="J22" s="69">
        <f>VLOOKUP($B22,'FULL STOCK UNIVERSE'!$C$4:$M$5000,8,FALSE)</f>
        <v>0</v>
      </c>
      <c r="K22" s="67">
        <f>VLOOKUP($B22,'FULL STOCK UNIVERSE'!$C$4:$M$5000,9,FALSE)</f>
        <v>69</v>
      </c>
      <c r="L22" s="67">
        <f>VLOOKUP($B22,'FULL STOCK UNIVERSE'!$C$4:$M$5000,10,FALSE)</f>
        <v>65</v>
      </c>
      <c r="M22" s="69">
        <f>VLOOKUP($B22,'FULL STOCK UNIVERSE'!$C$4:$M$5000,11,FALSE)</f>
        <v>45</v>
      </c>
      <c r="N22" s="106">
        <f>(IF(E22="",0,E22*E$7)+IF(F22="",0,F22*F$7)+IF(G22="",0,G22*G$7)+IF(H22="",0,H22*H$7)+IF(I22="",0,I22*I$7)+IF(K22="",0,K22*K$7)+IF(J22="",0,J22*J$7)+IF(L22="",0,L22*L$7)+IF(M22="",0,M22*M$7))</f>
        <v>0</v>
      </c>
      <c r="Q22" s="179" t="s">
        <v>5561</v>
      </c>
      <c r="R22" s="175"/>
      <c r="S22" s="180"/>
      <c r="T22" s="177"/>
      <c r="U22" s="164"/>
    </row>
    <row r="23" spans="1:21" ht="23.5" customHeight="1">
      <c r="A23" s="150"/>
      <c r="B23" s="116" t="s">
        <v>3241</v>
      </c>
      <c r="C23" s="115" t="str">
        <f>IF(INDEX('FULL STOCK UNIVERSE'!$B$4:$B$5000,MATCH($B23,'FULL STOCK UNIVERSE'!$C$4:$C$5000,0))=0,"NA",INDEX('FULL STOCK UNIVERSE'!$B$4:$B$5000,MATCH($B23,'FULL STOCK UNIVERSE'!$C$4:$C$5000,0)))</f>
        <v>QUALYS INC</v>
      </c>
      <c r="D23" s="78">
        <f>IF(VLOOKUP($B23,'FULL STOCK UNIVERSE'!$C$4:$M$5000,2,FALSE)=0,"NA",VLOOKUP($B23,'FULL STOCK UNIVERSE'!$C$4:$M$5000,2,FALSE))</f>
        <v>4958</v>
      </c>
      <c r="E23" s="76">
        <f>VLOOKUP($B23,'FULL STOCK UNIVERSE'!$C$4:$M$5000,3,FALSE)</f>
        <v>98</v>
      </c>
      <c r="F23" s="67">
        <f>VLOOKUP($B23,'FULL STOCK UNIVERSE'!$C$4:$M$5000,4,FALSE)</f>
        <v>97</v>
      </c>
      <c r="G23" s="67">
        <f>VLOOKUP($B23,'FULL STOCK UNIVERSE'!$C$4:$M$5000,5,FALSE)</f>
        <v>100</v>
      </c>
      <c r="H23" s="67">
        <f>VLOOKUP($B23,'FULL STOCK UNIVERSE'!$C$4:$M$5000,6,FALSE)</f>
        <v>55</v>
      </c>
      <c r="I23" s="67">
        <f>VLOOKUP($B23,'FULL STOCK UNIVERSE'!$C$4:$M$5000,7,FALSE)</f>
        <v>98</v>
      </c>
      <c r="J23" s="69">
        <f>VLOOKUP($B23,'FULL STOCK UNIVERSE'!$C$4:$M$5000,8,FALSE)</f>
        <v>0</v>
      </c>
      <c r="K23" s="67">
        <f>VLOOKUP($B23,'FULL STOCK UNIVERSE'!$C$4:$M$5000,9,FALSE)</f>
        <v>45</v>
      </c>
      <c r="L23" s="67">
        <f>VLOOKUP($B23,'FULL STOCK UNIVERSE'!$C$4:$M$5000,10,FALSE)</f>
        <v>46</v>
      </c>
      <c r="M23" s="69">
        <f>VLOOKUP($B23,'FULL STOCK UNIVERSE'!$C$4:$M$5000,11,FALSE)</f>
        <v>52</v>
      </c>
      <c r="N23" s="106">
        <f>(IF(E23="",0,E23*E$7)+IF(F23="",0,F23*F$7)+IF(G23="",0,G23*G$7)+IF(H23="",0,H23*H$7)+IF(I23="",0,I23*I$7)+IF(K23="",0,K23*K$7)+IF(J23="",0,J23*J$7)+IF(L23="",0,L23*L$7)+IF(M23="",0,M23*M$7))</f>
        <v>0</v>
      </c>
      <c r="Q23" s="175" t="s">
        <v>5560</v>
      </c>
      <c r="R23" s="175"/>
      <c r="S23" s="180"/>
      <c r="T23" s="177"/>
      <c r="U23" s="164"/>
    </row>
    <row r="24" spans="1:21" ht="23.5" customHeight="1">
      <c r="A24" s="150"/>
      <c r="B24" s="116" t="s">
        <v>3663</v>
      </c>
      <c r="C24" s="115" t="str">
        <f>IF(INDEX('FULL STOCK UNIVERSE'!$B$4:$B$5000,MATCH($B24,'FULL STOCK UNIVERSE'!$C$4:$C$5000,0))=0,"NA",INDEX('FULL STOCK UNIVERSE'!$B$4:$B$5000,MATCH($B24,'FULL STOCK UNIVERSE'!$C$4:$C$5000,0)))</f>
        <v>SSR MINING INC</v>
      </c>
      <c r="D24" s="78">
        <f>IF(VLOOKUP($B24,'FULL STOCK UNIVERSE'!$C$4:$M$5000,2,FALSE)=0,"NA",VLOOKUP($B24,'FULL STOCK UNIVERSE'!$C$4:$M$5000,2,FALSE))</f>
        <v>4625</v>
      </c>
      <c r="E24" s="76">
        <f>VLOOKUP($B24,'FULL STOCK UNIVERSE'!$C$4:$M$5000,3,FALSE)</f>
        <v>98</v>
      </c>
      <c r="F24" s="67">
        <f>VLOOKUP($B24,'FULL STOCK UNIVERSE'!$C$4:$M$5000,4,FALSE)</f>
        <v>76</v>
      </c>
      <c r="G24" s="67">
        <f>VLOOKUP($B24,'FULL STOCK UNIVERSE'!$C$4:$M$5000,5,FALSE)</f>
        <v>73</v>
      </c>
      <c r="H24" s="67">
        <f>VLOOKUP($B24,'FULL STOCK UNIVERSE'!$C$4:$M$5000,6,FALSE)</f>
        <v>87</v>
      </c>
      <c r="I24" s="67">
        <f>VLOOKUP($B24,'FULL STOCK UNIVERSE'!$C$4:$M$5000,7,FALSE)</f>
        <v>0</v>
      </c>
      <c r="J24" s="69">
        <f>VLOOKUP($B24,'FULL STOCK UNIVERSE'!$C$4:$M$5000,8,FALSE)</f>
        <v>0</v>
      </c>
      <c r="K24" s="67">
        <f>VLOOKUP($B24,'FULL STOCK UNIVERSE'!$C$4:$M$5000,9,FALSE)</f>
        <v>48</v>
      </c>
      <c r="L24" s="67">
        <f>VLOOKUP($B24,'FULL STOCK UNIVERSE'!$C$4:$M$5000,10,FALSE)</f>
        <v>44</v>
      </c>
      <c r="M24" s="69">
        <f>VLOOKUP($B24,'FULL STOCK UNIVERSE'!$C$4:$M$5000,11,FALSE)</f>
        <v>46</v>
      </c>
      <c r="N24" s="106">
        <f>(IF(E24="",0,E24*E$7)+IF(F24="",0,F24*F$7)+IF(G24="",0,G24*G$7)+IF(H24="",0,H24*H$7)+IF(I24="",0,I24*I$7)+IF(K24="",0,K24*K$7)+IF(J24="",0,J24*J$7)+IF(L24="",0,L24*L$7)+IF(M24="",0,M24*M$7))</f>
        <v>0</v>
      </c>
      <c r="Q24" s="175" t="s">
        <v>5562</v>
      </c>
      <c r="R24" s="175"/>
      <c r="S24" s="180"/>
      <c r="T24" s="177"/>
      <c r="U24" s="164"/>
    </row>
    <row r="25" spans="1:21" ht="23.5" customHeight="1">
      <c r="A25" s="150"/>
      <c r="B25" s="116" t="s">
        <v>2642</v>
      </c>
      <c r="C25" s="115" t="str">
        <f>IF(INDEX('FULL STOCK UNIVERSE'!$B$4:$B$5000,MATCH($B25,'FULL STOCK UNIVERSE'!$C$4:$C$5000,0))=0,"NA",INDEX('FULL STOCK UNIVERSE'!$B$4:$B$5000,MATCH($B25,'FULL STOCK UNIVERSE'!$C$4:$C$5000,0)))</f>
        <v>MICROSOFT CORP</v>
      </c>
      <c r="D25" s="78">
        <f>IF(VLOOKUP($B25,'FULL STOCK UNIVERSE'!$C$4:$M$5000,2,FALSE)=0,"NA",VLOOKUP($B25,'FULL STOCK UNIVERSE'!$C$4:$M$5000,2,FALSE))</f>
        <v>3625636</v>
      </c>
      <c r="E25" s="76">
        <f>VLOOKUP($B25,'FULL STOCK UNIVERSE'!$C$4:$M$5000,3,FALSE)</f>
        <v>97</v>
      </c>
      <c r="F25" s="67">
        <f>VLOOKUP($B25,'FULL STOCK UNIVERSE'!$C$4:$M$5000,4,FALSE)</f>
        <v>61</v>
      </c>
      <c r="G25" s="67">
        <f>VLOOKUP($B25,'FULL STOCK UNIVERSE'!$C$4:$M$5000,5,FALSE)</f>
        <v>100</v>
      </c>
      <c r="H25" s="67">
        <f>VLOOKUP($B25,'FULL STOCK UNIVERSE'!$C$4:$M$5000,6,FALSE)</f>
        <v>96</v>
      </c>
      <c r="I25" s="67">
        <f>VLOOKUP($B25,'FULL STOCK UNIVERSE'!$C$4:$M$5000,7,FALSE)</f>
        <v>52</v>
      </c>
      <c r="J25" s="69">
        <f>VLOOKUP($B25,'FULL STOCK UNIVERSE'!$C$4:$M$5000,8,FALSE)</f>
        <v>0</v>
      </c>
      <c r="K25" s="67">
        <f>VLOOKUP($B25,'FULL STOCK UNIVERSE'!$C$4:$M$5000,9,FALSE)</f>
        <v>93</v>
      </c>
      <c r="L25" s="67">
        <f>VLOOKUP($B25,'FULL STOCK UNIVERSE'!$C$4:$M$5000,10,FALSE)</f>
        <v>45</v>
      </c>
      <c r="M25" s="69">
        <f>VLOOKUP($B25,'FULL STOCK UNIVERSE'!$C$4:$M$5000,11,FALSE)</f>
        <v>41</v>
      </c>
      <c r="N25" s="106">
        <f>(IF(E25="",0,E25*E$7)+IF(F25="",0,F25*F$7)+IF(G25="",0,G25*G$7)+IF(H25="",0,H25*H$7)+IF(I25="",0,I25*I$7)+IF(K25="",0,K25*K$7)+IF(J25="",0,J25*J$7)+IF(L25="",0,L25*L$7)+IF(M25="",0,M25*M$7))</f>
        <v>0</v>
      </c>
      <c r="Q25" s="175" t="s">
        <v>5563</v>
      </c>
      <c r="R25" s="175"/>
      <c r="S25" s="180"/>
      <c r="T25" s="177"/>
      <c r="U25" s="164"/>
    </row>
    <row r="26" spans="1:21" ht="23.5" customHeight="1">
      <c r="A26" s="150"/>
      <c r="B26" s="116" t="s">
        <v>59</v>
      </c>
      <c r="C26" s="115" t="str">
        <f>IF(INDEX('FULL STOCK UNIVERSE'!$B$4:$B$5000,MATCH($B26,'FULL STOCK UNIVERSE'!$C$4:$C$5000,0))=0,"NA",INDEX('FULL STOCK UNIVERSE'!$B$4:$B$5000,MATCH($B26,'FULL STOCK UNIVERSE'!$C$4:$C$5000,0)))</f>
        <v>ADOBE INC</v>
      </c>
      <c r="D26" s="78">
        <f>IF(VLOOKUP($B26,'FULL STOCK UNIVERSE'!$C$4:$M$5000,2,FALSE)=0,"NA",VLOOKUP($B26,'FULL STOCK UNIVERSE'!$C$4:$M$5000,2,FALSE))</f>
        <v>148596</v>
      </c>
      <c r="E26" s="76">
        <f>VLOOKUP($B26,'FULL STOCK UNIVERSE'!$C$4:$M$5000,3,FALSE)</f>
        <v>97</v>
      </c>
      <c r="F26" s="67">
        <f>VLOOKUP($B26,'FULL STOCK UNIVERSE'!$C$4:$M$5000,4,FALSE)</f>
        <v>89</v>
      </c>
      <c r="G26" s="67">
        <f>VLOOKUP($B26,'FULL STOCK UNIVERSE'!$C$4:$M$5000,5,FALSE)</f>
        <v>92</v>
      </c>
      <c r="H26" s="67">
        <f>VLOOKUP($B26,'FULL STOCK UNIVERSE'!$C$4:$M$5000,6,FALSE)</f>
        <v>64</v>
      </c>
      <c r="I26" s="67">
        <f>VLOOKUP($B26,'FULL STOCK UNIVERSE'!$C$4:$M$5000,7,FALSE)</f>
        <v>62</v>
      </c>
      <c r="J26" s="69">
        <f>VLOOKUP($B26,'FULL STOCK UNIVERSE'!$C$4:$M$5000,8,FALSE)</f>
        <v>0</v>
      </c>
      <c r="K26" s="67">
        <f>VLOOKUP($B26,'FULL STOCK UNIVERSE'!$C$4:$M$5000,9,FALSE)</f>
        <v>90</v>
      </c>
      <c r="L26" s="67">
        <f>VLOOKUP($B26,'FULL STOCK UNIVERSE'!$C$4:$M$5000,10,FALSE)</f>
        <v>52</v>
      </c>
      <c r="M26" s="69">
        <f>VLOOKUP($B26,'FULL STOCK UNIVERSE'!$C$4:$M$5000,11,FALSE)</f>
        <v>47</v>
      </c>
      <c r="N26" s="106">
        <f>(IF(E26="",0,E26*E$7)+IF(F26="",0,F26*F$7)+IF(G26="",0,G26*G$7)+IF(H26="",0,H26*H$7)+IF(I26="",0,I26*I$7)+IF(K26="",0,K26*K$7)+IF(J26="",0,J26*J$7)+IF(L26="",0,L26*L$7)+IF(M26="",0,M26*M$7))</f>
        <v>0</v>
      </c>
      <c r="Q26" s="175" t="s">
        <v>5564</v>
      </c>
      <c r="R26" s="175"/>
    </row>
    <row r="27" spans="1:21" ht="23.5" customHeight="1">
      <c r="A27" s="150"/>
      <c r="B27" s="116" t="s">
        <v>88</v>
      </c>
      <c r="C27" s="115" t="str">
        <f>IF(INDEX('FULL STOCK UNIVERSE'!$B$4:$B$5000,MATCH($B27,'FULL STOCK UNIVERSE'!$C$4:$C$5000,0))=0,"NA",INDEX('FULL STOCK UNIVERSE'!$B$4:$B$5000,MATCH($B27,'FULL STOCK UNIVERSE'!$C$4:$C$5000,0)))</f>
        <v>AGNICO EAGLE MINES LTD</v>
      </c>
      <c r="D27" s="78">
        <f>IF(VLOOKUP($B27,'FULL STOCK UNIVERSE'!$C$4:$M$5000,2,FALSE)=0,"NA",VLOOKUP($B27,'FULL STOCK UNIVERSE'!$C$4:$M$5000,2,FALSE))</f>
        <v>90897</v>
      </c>
      <c r="E27" s="76">
        <f>VLOOKUP($B27,'FULL STOCK UNIVERSE'!$C$4:$M$5000,3,FALSE)</f>
        <v>97</v>
      </c>
      <c r="F27" s="67">
        <f>VLOOKUP($B27,'FULL STOCK UNIVERSE'!$C$4:$M$5000,4,FALSE)</f>
        <v>64</v>
      </c>
      <c r="G27" s="67">
        <f>VLOOKUP($B27,'FULL STOCK UNIVERSE'!$C$4:$M$5000,5,FALSE)</f>
        <v>92</v>
      </c>
      <c r="H27" s="67">
        <f>VLOOKUP($B27,'FULL STOCK UNIVERSE'!$C$4:$M$5000,6,FALSE)</f>
        <v>82</v>
      </c>
      <c r="I27" s="67">
        <f>VLOOKUP($B27,'FULL STOCK UNIVERSE'!$C$4:$M$5000,7,FALSE)</f>
        <v>0</v>
      </c>
      <c r="J27" s="69">
        <f>VLOOKUP($B27,'FULL STOCK UNIVERSE'!$C$4:$M$5000,8,FALSE)</f>
        <v>0</v>
      </c>
      <c r="K27" s="67">
        <f>VLOOKUP($B27,'FULL STOCK UNIVERSE'!$C$4:$M$5000,9,FALSE)</f>
        <v>57</v>
      </c>
      <c r="L27" s="67">
        <f>VLOOKUP($B27,'FULL STOCK UNIVERSE'!$C$4:$M$5000,10,FALSE)</f>
        <v>32</v>
      </c>
      <c r="M27" s="69">
        <f>VLOOKUP($B27,'FULL STOCK UNIVERSE'!$C$4:$M$5000,11,FALSE)</f>
        <v>62</v>
      </c>
      <c r="N27" s="106">
        <f>(IF(E27="",0,E27*E$7)+IF(F27="",0,F27*F$7)+IF(G27="",0,G27*G$7)+IF(H27="",0,H27*H$7)+IF(I27="",0,I27*I$7)+IF(K27="",0,K27*K$7)+IF(J27="",0,J27*J$7)+IF(L27="",0,L27*L$7)+IF(M27="",0,M27*M$7))</f>
        <v>0</v>
      </c>
    </row>
    <row r="28" spans="1:21" ht="23.5" customHeight="1">
      <c r="A28" s="149"/>
      <c r="B28" s="116" t="s">
        <v>1871</v>
      </c>
      <c r="C28" s="115" t="str">
        <f>IF(INDEX('FULL STOCK UNIVERSE'!$B$4:$B$5000,MATCH($B28,'FULL STOCK UNIVERSE'!$C$4:$C$5000,0))=0,"NA",INDEX('FULL STOCK UNIVERSE'!$B$4:$B$5000,MATCH($B28,'FULL STOCK UNIVERSE'!$C$4:$C$5000,0)))</f>
        <v>HECLA MINING CO</v>
      </c>
      <c r="D28" s="78">
        <f>IF(VLOOKUP($B28,'FULL STOCK UNIVERSE'!$C$4:$M$5000,2,FALSE)=0,"NA",VLOOKUP($B28,'FULL STOCK UNIVERSE'!$C$4:$M$5000,2,FALSE))</f>
        <v>13535</v>
      </c>
      <c r="E28" s="76">
        <f>VLOOKUP($B28,'FULL STOCK UNIVERSE'!$C$4:$M$5000,3,FALSE)</f>
        <v>97</v>
      </c>
      <c r="F28" s="67">
        <f>VLOOKUP($B28,'FULL STOCK UNIVERSE'!$C$4:$M$5000,4,FALSE)</f>
        <v>84</v>
      </c>
      <c r="G28" s="67">
        <f>VLOOKUP($B28,'FULL STOCK UNIVERSE'!$C$4:$M$5000,5,FALSE)</f>
        <v>64</v>
      </c>
      <c r="H28" s="67">
        <f>VLOOKUP($B28,'FULL STOCK UNIVERSE'!$C$4:$M$5000,6,FALSE)</f>
        <v>83</v>
      </c>
      <c r="I28" s="67">
        <f>VLOOKUP($B28,'FULL STOCK UNIVERSE'!$C$4:$M$5000,7,FALSE)</f>
        <v>97</v>
      </c>
      <c r="J28" s="69">
        <f>VLOOKUP($B28,'FULL STOCK UNIVERSE'!$C$4:$M$5000,8,FALSE)</f>
        <v>0</v>
      </c>
      <c r="K28" s="67">
        <f>VLOOKUP($B28,'FULL STOCK UNIVERSE'!$C$4:$M$5000,9,FALSE)</f>
        <v>31</v>
      </c>
      <c r="L28" s="67">
        <f>VLOOKUP($B28,'FULL STOCK UNIVERSE'!$C$4:$M$5000,10,FALSE)</f>
        <v>60</v>
      </c>
      <c r="M28" s="69">
        <f>VLOOKUP($B28,'FULL STOCK UNIVERSE'!$C$4:$M$5000,11,FALSE)</f>
        <v>32</v>
      </c>
      <c r="N28" s="106">
        <f>(IF(E28="",0,E28*E$7)+IF(F28="",0,F28*F$7)+IF(G28="",0,G28*G$7)+IF(H28="",0,H28*H$7)+IF(I28="",0,I28*I$7)+IF(K28="",0,K28*K$7)+IF(J28="",0,J28*J$7)+IF(L28="",0,L28*L$7)+IF(M28="",0,M28*M$7))</f>
        <v>0</v>
      </c>
      <c r="Q28" s="176" t="s">
        <v>6269</v>
      </c>
    </row>
    <row r="29" spans="1:21" ht="23.5" customHeight="1">
      <c r="B29" s="116" t="s">
        <v>2873</v>
      </c>
      <c r="C29" s="115" t="str">
        <f>IF(INDEX('FULL STOCK UNIVERSE'!$B$4:$B$5000,MATCH($B29,'FULL STOCK UNIVERSE'!$C$4:$C$5000,0))=0,"NA",INDEX('FULL STOCK UNIVERSE'!$B$4:$B$5000,MATCH($B29,'FULL STOCK UNIVERSE'!$C$4:$C$5000,0)))</f>
        <v>NEW YORK TIMES CO  -CL A</v>
      </c>
      <c r="D29" s="78">
        <f>IF(VLOOKUP($B29,'FULL STOCK UNIVERSE'!$C$4:$M$5000,2,FALSE)=0,"NA",VLOOKUP($B29,'FULL STOCK UNIVERSE'!$C$4:$M$5000,2,FALSE))</f>
        <v>11390</v>
      </c>
      <c r="E29" s="76">
        <f>VLOOKUP($B29,'FULL STOCK UNIVERSE'!$C$4:$M$5000,3,FALSE)</f>
        <v>97</v>
      </c>
      <c r="F29" s="67">
        <f>VLOOKUP($B29,'FULL STOCK UNIVERSE'!$C$4:$M$5000,4,FALSE)</f>
        <v>88</v>
      </c>
      <c r="G29" s="67">
        <f>VLOOKUP($B29,'FULL STOCK UNIVERSE'!$C$4:$M$5000,5,FALSE)</f>
        <v>100</v>
      </c>
      <c r="H29" s="67">
        <f>VLOOKUP($B29,'FULL STOCK UNIVERSE'!$C$4:$M$5000,6,FALSE)</f>
        <v>70</v>
      </c>
      <c r="I29" s="67">
        <f>VLOOKUP($B29,'FULL STOCK UNIVERSE'!$C$4:$M$5000,7,FALSE)</f>
        <v>79</v>
      </c>
      <c r="J29" s="69">
        <f>VLOOKUP($B29,'FULL STOCK UNIVERSE'!$C$4:$M$5000,8,FALSE)</f>
        <v>0</v>
      </c>
      <c r="K29" s="67">
        <f>VLOOKUP($B29,'FULL STOCK UNIVERSE'!$C$4:$M$5000,9,FALSE)</f>
        <v>82</v>
      </c>
      <c r="L29" s="67">
        <f>VLOOKUP($B29,'FULL STOCK UNIVERSE'!$C$4:$M$5000,10,FALSE)</f>
        <v>29</v>
      </c>
      <c r="M29" s="69">
        <f>VLOOKUP($B29,'FULL STOCK UNIVERSE'!$C$4:$M$5000,11,FALSE)</f>
        <v>81</v>
      </c>
      <c r="N29" s="106">
        <f>(IF(E29="",0,E29*E$7)+IF(F29="",0,F29*F$7)+IF(G29="",0,G29*G$7)+IF(H29="",0,H29*H$7)+IF(I29="",0,I29*I$7)+IF(K29="",0,K29*K$7)+IF(J29="",0,J29*J$7)+IF(L29="",0,L29*L$7)+IF(M29="",0,M29*M$7))</f>
        <v>0</v>
      </c>
      <c r="Q29" s="175" t="s">
        <v>6095</v>
      </c>
    </row>
    <row r="30" spans="1:21" ht="23.5" customHeight="1">
      <c r="B30" s="116" t="s">
        <v>3057</v>
      </c>
      <c r="C30" s="115" t="str">
        <f>IF(INDEX('FULL STOCK UNIVERSE'!$B$4:$B$5000,MATCH($B30,'FULL STOCK UNIVERSE'!$C$4:$C$5000,0))=0,"NA",INDEX('FULL STOCK UNIVERSE'!$B$4:$B$5000,MATCH($B30,'FULL STOCK UNIVERSE'!$C$4:$C$5000,0)))</f>
        <v>PEGASYSTEMS INC</v>
      </c>
      <c r="D30" s="78">
        <f>IF(VLOOKUP($B30,'FULL STOCK UNIVERSE'!$C$4:$M$5000,2,FALSE)=0,"NA",VLOOKUP($B30,'FULL STOCK UNIVERSE'!$C$4:$M$5000,2,FALSE))</f>
        <v>10595</v>
      </c>
      <c r="E30" s="76">
        <f>VLOOKUP($B30,'FULL STOCK UNIVERSE'!$C$4:$M$5000,3,FALSE)</f>
        <v>97</v>
      </c>
      <c r="F30" s="67">
        <f>VLOOKUP($B30,'FULL STOCK UNIVERSE'!$C$4:$M$5000,4,FALSE)</f>
        <v>96</v>
      </c>
      <c r="G30" s="67">
        <f>VLOOKUP($B30,'FULL STOCK UNIVERSE'!$C$4:$M$5000,5,FALSE)</f>
        <v>92</v>
      </c>
      <c r="H30" s="67">
        <f>VLOOKUP($B30,'FULL STOCK UNIVERSE'!$C$4:$M$5000,6,FALSE)</f>
        <v>86</v>
      </c>
      <c r="I30" s="67">
        <f>VLOOKUP($B30,'FULL STOCK UNIVERSE'!$C$4:$M$5000,7,FALSE)</f>
        <v>37</v>
      </c>
      <c r="J30" s="69">
        <f>VLOOKUP($B30,'FULL STOCK UNIVERSE'!$C$4:$M$5000,8,FALSE)</f>
        <v>0</v>
      </c>
      <c r="K30" s="67">
        <f>VLOOKUP($B30,'FULL STOCK UNIVERSE'!$C$4:$M$5000,9,FALSE)</f>
        <v>61</v>
      </c>
      <c r="L30" s="67">
        <f>VLOOKUP($B30,'FULL STOCK UNIVERSE'!$C$4:$M$5000,10,FALSE)</f>
        <v>69</v>
      </c>
      <c r="M30" s="69">
        <f>VLOOKUP($B30,'FULL STOCK UNIVERSE'!$C$4:$M$5000,11,FALSE)</f>
        <v>27</v>
      </c>
      <c r="N30" s="106">
        <f>(IF(E30="",0,E30*E$7)+IF(F30="",0,F30*F$7)+IF(G30="",0,G30*G$7)+IF(H30="",0,H30*H$7)+IF(I30="",0,I30*I$7)+IF(K30="",0,K30*K$7)+IF(J30="",0,J30*J$7)+IF(L30="",0,L30*L$7)+IF(M30="",0,M30*M$7))</f>
        <v>0</v>
      </c>
      <c r="Q30" s="175" t="s">
        <v>6096</v>
      </c>
    </row>
    <row r="31" spans="1:21" ht="23.5" customHeight="1">
      <c r="B31" s="116" t="s">
        <v>1982</v>
      </c>
      <c r="C31" s="115" t="str">
        <f>IF(INDEX('FULL STOCK UNIVERSE'!$B$4:$B$5000,MATCH($B31,'FULL STOCK UNIVERSE'!$C$4:$C$5000,0))=0,"NA",INDEX('FULL STOCK UNIVERSE'!$B$4:$B$5000,MATCH($B31,'FULL STOCK UNIVERSE'!$C$4:$C$5000,0)))</f>
        <v>IAMGOLD CORP</v>
      </c>
      <c r="D31" s="78">
        <f>IF(VLOOKUP($B31,'FULL STOCK UNIVERSE'!$C$4:$M$5000,2,FALSE)=0,"NA",VLOOKUP($B31,'FULL STOCK UNIVERSE'!$C$4:$M$5000,2,FALSE))</f>
        <v>10277</v>
      </c>
      <c r="E31" s="76">
        <f>VLOOKUP($B31,'FULL STOCK UNIVERSE'!$C$4:$M$5000,3,FALSE)</f>
        <v>97</v>
      </c>
      <c r="F31" s="67">
        <f>VLOOKUP($B31,'FULL STOCK UNIVERSE'!$C$4:$M$5000,4,FALSE)</f>
        <v>68</v>
      </c>
      <c r="G31" s="67">
        <f>VLOOKUP($B31,'FULL STOCK UNIVERSE'!$C$4:$M$5000,5,FALSE)</f>
        <v>83</v>
      </c>
      <c r="H31" s="67">
        <f>VLOOKUP($B31,'FULL STOCK UNIVERSE'!$C$4:$M$5000,6,FALSE)</f>
        <v>69</v>
      </c>
      <c r="I31" s="67">
        <f>VLOOKUP($B31,'FULL STOCK UNIVERSE'!$C$4:$M$5000,7,FALSE)</f>
        <v>0</v>
      </c>
      <c r="J31" s="69">
        <f>VLOOKUP($B31,'FULL STOCK UNIVERSE'!$C$4:$M$5000,8,FALSE)</f>
        <v>0</v>
      </c>
      <c r="K31" s="67">
        <f>VLOOKUP($B31,'FULL STOCK UNIVERSE'!$C$4:$M$5000,9,FALSE)</f>
        <v>94</v>
      </c>
      <c r="L31" s="67">
        <f>VLOOKUP($B31,'FULL STOCK UNIVERSE'!$C$4:$M$5000,10,FALSE)</f>
        <v>39</v>
      </c>
      <c r="M31" s="69">
        <f>VLOOKUP($B31,'FULL STOCK UNIVERSE'!$C$4:$M$5000,11,FALSE)</f>
        <v>41</v>
      </c>
      <c r="N31" s="106">
        <f>(IF(E31="",0,E31*E$7)+IF(F31="",0,F31*F$7)+IF(G31="",0,G31*G$7)+IF(H31="",0,H31*H$7)+IF(I31="",0,I31*I$7)+IF(K31="",0,K31*K$7)+IF(J31="",0,J31*J$7)+IF(L31="",0,L31*L$7)+IF(M31="",0,M31*M$7))</f>
        <v>0</v>
      </c>
      <c r="Q31" s="175" t="s">
        <v>6090</v>
      </c>
    </row>
    <row r="32" spans="1:21" ht="23.5" customHeight="1">
      <c r="B32" s="116" t="s">
        <v>1535</v>
      </c>
      <c r="C32" s="115" t="str">
        <f>IF(INDEX('FULL STOCK UNIVERSE'!$B$4:$B$5000,MATCH($B32,'FULL STOCK UNIVERSE'!$C$4:$C$5000,0))=0,"NA",INDEX('FULL STOCK UNIVERSE'!$B$4:$B$5000,MATCH($B32,'FULL STOCK UNIVERSE'!$C$4:$C$5000,0)))</f>
        <v>FLOWSERVE CORP</v>
      </c>
      <c r="D32" s="78">
        <f>IF(VLOOKUP($B32,'FULL STOCK UNIVERSE'!$C$4:$M$5000,2,FALSE)=0,"NA",VLOOKUP($B32,'FULL STOCK UNIVERSE'!$C$4:$M$5000,2,FALSE))</f>
        <v>9029</v>
      </c>
      <c r="E32" s="76">
        <f>VLOOKUP($B32,'FULL STOCK UNIVERSE'!$C$4:$M$5000,3,FALSE)</f>
        <v>97</v>
      </c>
      <c r="F32" s="67">
        <f>VLOOKUP($B32,'FULL STOCK UNIVERSE'!$C$4:$M$5000,4,FALSE)</f>
        <v>99</v>
      </c>
      <c r="G32" s="67">
        <f>VLOOKUP($B32,'FULL STOCK UNIVERSE'!$C$4:$M$5000,5,FALSE)</f>
        <v>71</v>
      </c>
      <c r="H32" s="67">
        <f>VLOOKUP($B32,'FULL STOCK UNIVERSE'!$C$4:$M$5000,6,FALSE)</f>
        <v>83</v>
      </c>
      <c r="I32" s="67">
        <f>VLOOKUP($B32,'FULL STOCK UNIVERSE'!$C$4:$M$5000,7,FALSE)</f>
        <v>36</v>
      </c>
      <c r="J32" s="69">
        <f>VLOOKUP($B32,'FULL STOCK UNIVERSE'!$C$4:$M$5000,8,FALSE)</f>
        <v>77</v>
      </c>
      <c r="K32" s="67">
        <f>VLOOKUP($B32,'FULL STOCK UNIVERSE'!$C$4:$M$5000,9,FALSE)</f>
        <v>74</v>
      </c>
      <c r="L32" s="67">
        <f>VLOOKUP($B32,'FULL STOCK UNIVERSE'!$C$4:$M$5000,10,FALSE)</f>
        <v>75</v>
      </c>
      <c r="M32" s="69">
        <f>VLOOKUP($B32,'FULL STOCK UNIVERSE'!$C$4:$M$5000,11,FALSE)</f>
        <v>22</v>
      </c>
      <c r="N32" s="106">
        <f>(IF(E32="",0,E32*E$7)+IF(F32="",0,F32*F$7)+IF(G32="",0,G32*G$7)+IF(H32="",0,H32*H$7)+IF(I32="",0,I32*I$7)+IF(K32="",0,K32*K$7)+IF(J32="",0,J32*J$7)+IF(L32="",0,L32*L$7)+IF(M32="",0,M32*M$7))</f>
        <v>0</v>
      </c>
      <c r="Q32" s="175" t="s">
        <v>6093</v>
      </c>
    </row>
    <row r="33" spans="2:17" ht="23.5" customHeight="1">
      <c r="B33" s="116" t="s">
        <v>4114</v>
      </c>
      <c r="C33" s="115" t="str">
        <f>IF(INDEX('FULL STOCK UNIVERSE'!$B$4:$B$5000,MATCH($B33,'FULL STOCK UNIVERSE'!$C$4:$C$5000,0))=0,"NA",INDEX('FULL STOCK UNIVERSE'!$B$4:$B$5000,MATCH($B33,'FULL STOCK UNIVERSE'!$C$4:$C$5000,0)))</f>
        <v>VISTEON CORP</v>
      </c>
      <c r="D33" s="78">
        <f>IF(VLOOKUP($B33,'FULL STOCK UNIVERSE'!$C$4:$M$5000,2,FALSE)=0,"NA",VLOOKUP($B33,'FULL STOCK UNIVERSE'!$C$4:$M$5000,2,FALSE))</f>
        <v>2654</v>
      </c>
      <c r="E33" s="76">
        <f>VLOOKUP($B33,'FULL STOCK UNIVERSE'!$C$4:$M$5000,3,FALSE)</f>
        <v>97</v>
      </c>
      <c r="F33" s="67">
        <f>VLOOKUP($B33,'FULL STOCK UNIVERSE'!$C$4:$M$5000,4,FALSE)</f>
        <v>90</v>
      </c>
      <c r="G33" s="67">
        <f>VLOOKUP($B33,'FULL STOCK UNIVERSE'!$C$4:$M$5000,5,FALSE)</f>
        <v>100</v>
      </c>
      <c r="H33" s="67">
        <f>VLOOKUP($B33,'FULL STOCK UNIVERSE'!$C$4:$M$5000,6,FALSE)</f>
        <v>99</v>
      </c>
      <c r="I33" s="67">
        <f>VLOOKUP($B33,'FULL STOCK UNIVERSE'!$C$4:$M$5000,7,FALSE)</f>
        <v>70</v>
      </c>
      <c r="J33" s="69">
        <f>VLOOKUP($B33,'FULL STOCK UNIVERSE'!$C$4:$M$5000,8,FALSE)</f>
        <v>0</v>
      </c>
      <c r="K33" s="67">
        <f>VLOOKUP($B33,'FULL STOCK UNIVERSE'!$C$4:$M$5000,9,FALSE)</f>
        <v>68</v>
      </c>
      <c r="L33" s="67">
        <f>VLOOKUP($B33,'FULL STOCK UNIVERSE'!$C$4:$M$5000,10,FALSE)</f>
        <v>42</v>
      </c>
      <c r="M33" s="69">
        <f>VLOOKUP($B33,'FULL STOCK UNIVERSE'!$C$4:$M$5000,11,FALSE)</f>
        <v>41</v>
      </c>
      <c r="N33" s="106">
        <f>(IF(E33="",0,E33*E$7)+IF(F33="",0,F33*F$7)+IF(G33="",0,G33*G$7)+IF(H33="",0,H33*H$7)+IF(I33="",0,I33*I$7)+IF(K33="",0,K33*K$7)+IF(J33="",0,J33*J$7)+IF(L33="",0,L33*L$7)+IF(M33="",0,M33*M$7))</f>
        <v>0</v>
      </c>
      <c r="Q33" s="175" t="s">
        <v>6092</v>
      </c>
    </row>
    <row r="34" spans="2:17" ht="23.5" customHeight="1">
      <c r="B34" s="116" t="s">
        <v>240</v>
      </c>
      <c r="C34" s="115" t="str">
        <f>IF(INDEX('FULL STOCK UNIVERSE'!$B$4:$B$5000,MATCH($B34,'FULL STOCK UNIVERSE'!$C$4:$C$5000,0))=0,"NA",INDEX('FULL STOCK UNIVERSE'!$B$4:$B$5000,MATCH($B34,'FULL STOCK UNIVERSE'!$C$4:$C$5000,0)))</f>
        <v>ARISTA NETWORKS INC</v>
      </c>
      <c r="D34" s="78">
        <f>IF(VLOOKUP($B34,'FULL STOCK UNIVERSE'!$C$4:$M$5000,2,FALSE)=0,"NA",VLOOKUP($B34,'FULL STOCK UNIVERSE'!$C$4:$M$5000,2,FALSE))</f>
        <v>166012</v>
      </c>
      <c r="E34" s="76">
        <f>VLOOKUP($B34,'FULL STOCK UNIVERSE'!$C$4:$M$5000,3,FALSE)</f>
        <v>96</v>
      </c>
      <c r="F34" s="67">
        <f>VLOOKUP($B34,'FULL STOCK UNIVERSE'!$C$4:$M$5000,4,FALSE)</f>
        <v>87</v>
      </c>
      <c r="G34" s="67">
        <f>VLOOKUP($B34,'FULL STOCK UNIVERSE'!$C$4:$M$5000,5,FALSE)</f>
        <v>100</v>
      </c>
      <c r="H34" s="67">
        <f>VLOOKUP($B34,'FULL STOCK UNIVERSE'!$C$4:$M$5000,6,FALSE)</f>
        <v>51</v>
      </c>
      <c r="I34" s="67">
        <f>VLOOKUP($B34,'FULL STOCK UNIVERSE'!$C$4:$M$5000,7,FALSE)</f>
        <v>65</v>
      </c>
      <c r="J34" s="69">
        <f>VLOOKUP($B34,'FULL STOCK UNIVERSE'!$C$4:$M$5000,8,FALSE)</f>
        <v>0</v>
      </c>
      <c r="K34" s="67">
        <f>VLOOKUP($B34,'FULL STOCK UNIVERSE'!$C$4:$M$5000,9,FALSE)</f>
        <v>58</v>
      </c>
      <c r="L34" s="67">
        <f>VLOOKUP($B34,'FULL STOCK UNIVERSE'!$C$4:$M$5000,10,FALSE)</f>
        <v>79</v>
      </c>
      <c r="M34" s="69">
        <f>VLOOKUP($B34,'FULL STOCK UNIVERSE'!$C$4:$M$5000,11,FALSE)</f>
        <v>10</v>
      </c>
      <c r="N34" s="106">
        <f>(IF(E34="",0,E34*E$7)+IF(F34="",0,F34*F$7)+IF(G34="",0,G34*G$7)+IF(H34="",0,H34*H$7)+IF(I34="",0,I34*I$7)+IF(K34="",0,K34*K$7)+IF(J34="",0,J34*J$7)+IF(L34="",0,L34*L$7)+IF(M34="",0,M34*M$7))</f>
        <v>0</v>
      </c>
    </row>
    <row r="35" spans="2:17" ht="23.5" customHeight="1">
      <c r="B35" s="116" t="s">
        <v>2734</v>
      </c>
      <c r="C35" s="115" t="str">
        <f>IF(INDEX('FULL STOCK UNIVERSE'!$B$4:$B$5000,MATCH($B35,'FULL STOCK UNIVERSE'!$C$4:$C$5000,0))=0,"NA",INDEX('FULL STOCK UNIVERSE'!$B$4:$B$5000,MATCH($B35,'FULL STOCK UNIVERSE'!$C$4:$C$5000,0)))</f>
        <v>NEWMONT CORP</v>
      </c>
      <c r="D35" s="78">
        <f>IF(VLOOKUP($B35,'FULL STOCK UNIVERSE'!$C$4:$M$5000,2,FALSE)=0,"NA",VLOOKUP($B35,'FULL STOCK UNIVERSE'!$C$4:$M$5000,2,FALSE))</f>
        <v>115433</v>
      </c>
      <c r="E35" s="76">
        <f>VLOOKUP($B35,'FULL STOCK UNIVERSE'!$C$4:$M$5000,3,FALSE)</f>
        <v>96</v>
      </c>
      <c r="F35" s="67">
        <f>VLOOKUP($B35,'FULL STOCK UNIVERSE'!$C$4:$M$5000,4,FALSE)</f>
        <v>73</v>
      </c>
      <c r="G35" s="67">
        <f>VLOOKUP($B35,'FULL STOCK UNIVERSE'!$C$4:$M$5000,5,FALSE)</f>
        <v>80</v>
      </c>
      <c r="H35" s="67">
        <f>VLOOKUP($B35,'FULL STOCK UNIVERSE'!$C$4:$M$5000,6,FALSE)</f>
        <v>94</v>
      </c>
      <c r="I35" s="67">
        <f>VLOOKUP($B35,'FULL STOCK UNIVERSE'!$C$4:$M$5000,7,FALSE)</f>
        <v>0</v>
      </c>
      <c r="J35" s="69">
        <f>VLOOKUP($B35,'FULL STOCK UNIVERSE'!$C$4:$M$5000,8,FALSE)</f>
        <v>0</v>
      </c>
      <c r="K35" s="67">
        <f>VLOOKUP($B35,'FULL STOCK UNIVERSE'!$C$4:$M$5000,9,FALSE)</f>
        <v>79</v>
      </c>
      <c r="L35" s="67">
        <f>VLOOKUP($B35,'FULL STOCK UNIVERSE'!$C$4:$M$5000,10,FALSE)</f>
        <v>41</v>
      </c>
      <c r="M35" s="69">
        <f>VLOOKUP($B35,'FULL STOCK UNIVERSE'!$C$4:$M$5000,11,FALSE)</f>
        <v>65</v>
      </c>
      <c r="N35" s="106">
        <f>(IF(E35="",0,E35*E$7)+IF(F35="",0,F35*F$7)+IF(G35="",0,G35*G$7)+IF(H35="",0,H35*H$7)+IF(I35="",0,I35*I$7)+IF(K35="",0,K35*K$7)+IF(J35="",0,J35*J$7)+IF(L35="",0,L35*L$7)+IF(M35="",0,M35*M$7))</f>
        <v>0</v>
      </c>
    </row>
    <row r="36" spans="2:17" ht="23.5" customHeight="1">
      <c r="B36" s="116" t="s">
        <v>4406</v>
      </c>
      <c r="C36" s="115" t="str">
        <f>IF(INDEX('FULL STOCK UNIVERSE'!$B$4:$B$5000,MATCH($B36,'FULL STOCK UNIVERSE'!$C$4:$C$5000,0))=0,"NA",INDEX('FULL STOCK UNIVERSE'!$B$4:$B$5000,MATCH($B36,'FULL STOCK UNIVERSE'!$C$4:$C$5000,0)))</f>
        <v>ZOOM COMMUNICATIONS INC</v>
      </c>
      <c r="D36" s="78">
        <f>IF(VLOOKUP($B36,'FULL STOCK UNIVERSE'!$C$4:$M$5000,2,FALSE)=0,"NA",VLOOKUP($B36,'FULL STOCK UNIVERSE'!$C$4:$M$5000,2,FALSE))</f>
        <v>26081</v>
      </c>
      <c r="E36" s="76">
        <f>VLOOKUP($B36,'FULL STOCK UNIVERSE'!$C$4:$M$5000,3,FALSE)</f>
        <v>96</v>
      </c>
      <c r="F36" s="67">
        <f>VLOOKUP($B36,'FULL STOCK UNIVERSE'!$C$4:$M$5000,4,FALSE)</f>
        <v>96</v>
      </c>
      <c r="G36" s="67">
        <f>VLOOKUP($B36,'FULL STOCK UNIVERSE'!$C$4:$M$5000,5,FALSE)</f>
        <v>81</v>
      </c>
      <c r="H36" s="67">
        <f>VLOOKUP($B36,'FULL STOCK UNIVERSE'!$C$4:$M$5000,6,FALSE)</f>
        <v>99</v>
      </c>
      <c r="I36" s="67">
        <f>VLOOKUP($B36,'FULL STOCK UNIVERSE'!$C$4:$M$5000,7,FALSE)</f>
        <v>69</v>
      </c>
      <c r="J36" s="69">
        <f>VLOOKUP($B36,'FULL STOCK UNIVERSE'!$C$4:$M$5000,8,FALSE)</f>
        <v>0</v>
      </c>
      <c r="K36" s="67">
        <f>VLOOKUP($B36,'FULL STOCK UNIVERSE'!$C$4:$M$5000,9,FALSE)</f>
        <v>88</v>
      </c>
      <c r="L36" s="67">
        <f>VLOOKUP($B36,'FULL STOCK UNIVERSE'!$C$4:$M$5000,10,FALSE)</f>
        <v>40</v>
      </c>
      <c r="M36" s="69">
        <f>VLOOKUP($B36,'FULL STOCK UNIVERSE'!$C$4:$M$5000,11,FALSE)</f>
        <v>58</v>
      </c>
      <c r="N36" s="106">
        <f>(IF(E36="",0,E36*E$7)+IF(F36="",0,F36*F$7)+IF(G36="",0,G36*G$7)+IF(H36="",0,H36*H$7)+IF(I36="",0,I36*I$7)+IF(K36="",0,K36*K$7)+IF(J36="",0,J36*J$7)+IF(L36="",0,L36*L$7)+IF(M36="",0,M36*M$7))</f>
        <v>0</v>
      </c>
    </row>
    <row r="37" spans="2:17" ht="23.5" customHeight="1">
      <c r="B37" s="116" t="s">
        <v>1956</v>
      </c>
      <c r="C37" s="115" t="str">
        <f>IF(INDEX('FULL STOCK UNIVERSE'!$B$4:$B$5000,MATCH($B37,'FULL STOCK UNIVERSE'!$C$4:$C$5000,0))=0,"NA",INDEX('FULL STOCK UNIVERSE'!$B$4:$B$5000,MATCH($B37,'FULL STOCK UNIVERSE'!$C$4:$C$5000,0)))</f>
        <v>HUBSPOT INC</v>
      </c>
      <c r="D37" s="78">
        <f>IF(VLOOKUP($B37,'FULL STOCK UNIVERSE'!$C$4:$M$5000,2,FALSE)=0,"NA",VLOOKUP($B37,'FULL STOCK UNIVERSE'!$C$4:$M$5000,2,FALSE))</f>
        <v>20858</v>
      </c>
      <c r="E37" s="76">
        <f>VLOOKUP($B37,'FULL STOCK UNIVERSE'!$C$4:$M$5000,3,FALSE)</f>
        <v>96</v>
      </c>
      <c r="F37" s="67">
        <f>VLOOKUP($B37,'FULL STOCK UNIVERSE'!$C$4:$M$5000,4,FALSE)</f>
        <v>96</v>
      </c>
      <c r="G37" s="67">
        <f>VLOOKUP($B37,'FULL STOCK UNIVERSE'!$C$4:$M$5000,5,FALSE)</f>
        <v>75</v>
      </c>
      <c r="H37" s="67">
        <f>VLOOKUP($B37,'FULL STOCK UNIVERSE'!$C$4:$M$5000,6,FALSE)</f>
        <v>61</v>
      </c>
      <c r="I37" s="67">
        <f>VLOOKUP($B37,'FULL STOCK UNIVERSE'!$C$4:$M$5000,7,FALSE)</f>
        <v>60</v>
      </c>
      <c r="J37" s="69">
        <f>VLOOKUP($B37,'FULL STOCK UNIVERSE'!$C$4:$M$5000,8,FALSE)</f>
        <v>0</v>
      </c>
      <c r="K37" s="67">
        <f>VLOOKUP($B37,'FULL STOCK UNIVERSE'!$C$4:$M$5000,9,FALSE)</f>
        <v>85</v>
      </c>
      <c r="L37" s="67">
        <f>VLOOKUP($B37,'FULL STOCK UNIVERSE'!$C$4:$M$5000,10,FALSE)</f>
        <v>70</v>
      </c>
      <c r="M37" s="69">
        <f>VLOOKUP($B37,'FULL STOCK UNIVERSE'!$C$4:$M$5000,11,FALSE)</f>
        <v>33</v>
      </c>
      <c r="N37" s="106">
        <f>(IF(E37="",0,E37*E$7)+IF(F37="",0,F37*F$7)+IF(G37="",0,G37*G$7)+IF(H37="",0,H37*H$7)+IF(I37="",0,I37*I$7)+IF(K37="",0,K37*K$7)+IF(J37="",0,J37*J$7)+IF(L37="",0,L37*L$7)+IF(M37="",0,M37*M$7))</f>
        <v>0</v>
      </c>
    </row>
    <row r="38" spans="2:17" ht="23.5" customHeight="1" thickBot="1">
      <c r="B38" s="119" t="s">
        <v>3153</v>
      </c>
      <c r="C38" s="118" t="str">
        <f>IF(INDEX('FULL STOCK UNIVERSE'!$B$4:$B$5000,MATCH($B38,'FULL STOCK UNIVERSE'!$C$4:$C$5000,0))=0,"NA",INDEX('FULL STOCK UNIVERSE'!$B$4:$B$5000,MATCH($B38,'FULL STOCK UNIVERSE'!$C$4:$C$5000,0)))</f>
        <v>INSULET CORP</v>
      </c>
      <c r="D38" s="109">
        <f>IF(VLOOKUP($B38,'FULL STOCK UNIVERSE'!$C$4:$M$5000,2,FALSE)=0,"NA",VLOOKUP($B38,'FULL STOCK UNIVERSE'!$C$4:$M$5000,2,FALSE))</f>
        <v>20304</v>
      </c>
      <c r="E38" s="113">
        <f>VLOOKUP($B38,'FULL STOCK UNIVERSE'!$C$4:$M$5000,3,FALSE)</f>
        <v>96</v>
      </c>
      <c r="F38" s="110">
        <f>VLOOKUP($B38,'FULL STOCK UNIVERSE'!$C$4:$M$5000,4,FALSE)</f>
        <v>66</v>
      </c>
      <c r="G38" s="110">
        <f>VLOOKUP($B38,'FULL STOCK UNIVERSE'!$C$4:$M$5000,5,FALSE)</f>
        <v>100</v>
      </c>
      <c r="H38" s="110">
        <f>VLOOKUP($B38,'FULL STOCK UNIVERSE'!$C$4:$M$5000,6,FALSE)</f>
        <v>63</v>
      </c>
      <c r="I38" s="110">
        <f>VLOOKUP($B38,'FULL STOCK UNIVERSE'!$C$4:$M$5000,7,FALSE)</f>
        <v>93</v>
      </c>
      <c r="J38" s="111">
        <f>VLOOKUP($B38,'FULL STOCK UNIVERSE'!$C$4:$M$5000,8,FALSE)</f>
        <v>0</v>
      </c>
      <c r="K38" s="110">
        <f>VLOOKUP($B38,'FULL STOCK UNIVERSE'!$C$4:$M$5000,9,FALSE)</f>
        <v>63</v>
      </c>
      <c r="L38" s="110">
        <f>VLOOKUP($B38,'FULL STOCK UNIVERSE'!$C$4:$M$5000,10,FALSE)</f>
        <v>48</v>
      </c>
      <c r="M38" s="111">
        <f>VLOOKUP($B38,'FULL STOCK UNIVERSE'!$C$4:$M$5000,11,FALSE)</f>
        <v>63</v>
      </c>
      <c r="N38" s="112">
        <f>(IF(E38="",0,E38*E$7)+IF(F38="",0,F38*F$7)+IF(G38="",0,G38*G$7)+IF(H38="",0,H38*H$7)+IF(I38="",0,I38*I$7)+IF(K38="",0,K38*K$7)+IF(J38="",0,J38*J$7)+IF(L38="",0,L38*L$7)+IF(M38="",0,M38*M$7))</f>
        <v>0</v>
      </c>
    </row>
    <row r="39" spans="2:17" ht="14.7" thickTop="1">
      <c r="B39" s="72"/>
      <c r="C39" s="72"/>
      <c r="D39" s="72"/>
      <c r="H39" s="72"/>
      <c r="N39" s="72"/>
    </row>
    <row r="40" spans="2:17" hidden="1">
      <c r="H40" s="72"/>
    </row>
    <row r="41" spans="2:17" hidden="1">
      <c r="H41" s="72"/>
    </row>
    <row r="42" spans="2:17" hidden="1">
      <c r="H42" s="72"/>
    </row>
    <row r="43" spans="2:17" hidden="1">
      <c r="H43" s="72"/>
    </row>
    <row r="44" spans="2:17" hidden="1">
      <c r="H44" s="72"/>
    </row>
    <row r="45" spans="2:17" hidden="1">
      <c r="H45" s="72"/>
    </row>
    <row r="46" spans="2:17" hidden="1">
      <c r="H46" s="72"/>
    </row>
    <row r="47" spans="2:17" hidden="1">
      <c r="H47" s="72"/>
    </row>
    <row r="48" spans="2:17" hidden="1">
      <c r="H48" s="72"/>
    </row>
    <row r="49" spans="8:8" hidden="1">
      <c r="H49" s="72"/>
    </row>
    <row r="50" spans="8:8" hidden="1">
      <c r="H50" s="72"/>
    </row>
    <row r="51" spans="8:8" hidden="1">
      <c r="H51" s="72"/>
    </row>
    <row r="52" spans="8:8" hidden="1">
      <c r="H52" s="72"/>
    </row>
    <row r="53" spans="8:8" hidden="1">
      <c r="H53" s="72"/>
    </row>
    <row r="54" spans="8:8" hidden="1">
      <c r="H54" s="72"/>
    </row>
    <row r="55" spans="8:8" hidden="1">
      <c r="H55" s="72"/>
    </row>
    <row r="56" spans="8:8" hidden="1">
      <c r="H56" s="72"/>
    </row>
    <row r="57" spans="8:8" hidden="1">
      <c r="H57" s="72"/>
    </row>
    <row r="58" spans="8:8" hidden="1">
      <c r="H58" s="72"/>
    </row>
    <row r="59" spans="8:8" hidden="1">
      <c r="H59" s="72"/>
    </row>
    <row r="60" spans="8:8" hidden="1">
      <c r="H60" s="72"/>
    </row>
    <row r="61" spans="8:8" hidden="1">
      <c r="H61" s="72"/>
    </row>
    <row r="62" spans="8:8" hidden="1">
      <c r="H62" s="72"/>
    </row>
    <row r="63" spans="8:8" hidden="1">
      <c r="H63" s="72"/>
    </row>
    <row r="64" spans="8:8" hidden="1">
      <c r="H64" s="72"/>
    </row>
    <row r="65" spans="8:8" hidden="1">
      <c r="H65" s="72"/>
    </row>
    <row r="66" spans="8:8" hidden="1">
      <c r="H66" s="72"/>
    </row>
    <row r="67" spans="8:8" hidden="1">
      <c r="H67" s="72"/>
    </row>
    <row r="68" spans="8:8" hidden="1">
      <c r="H68" s="72"/>
    </row>
    <row r="69" spans="8:8" hidden="1">
      <c r="H69" s="72"/>
    </row>
    <row r="70" spans="8:8" hidden="1">
      <c r="H70" s="72"/>
    </row>
    <row r="71" spans="8:8" hidden="1">
      <c r="H71" s="72"/>
    </row>
    <row r="72" spans="8:8" hidden="1">
      <c r="H72" s="72"/>
    </row>
    <row r="73" spans="8:8" hidden="1">
      <c r="H73" s="72"/>
    </row>
    <row r="74" spans="8:8" hidden="1">
      <c r="H74" s="72"/>
    </row>
    <row r="75" spans="8:8" hidden="1">
      <c r="H75" s="72"/>
    </row>
    <row r="76" spans="8:8" hidden="1">
      <c r="H76" s="72"/>
    </row>
    <row r="77" spans="8:8" hidden="1">
      <c r="H77" s="72"/>
    </row>
    <row r="78" spans="8:8" hidden="1">
      <c r="H78" s="72"/>
    </row>
    <row r="79" spans="8:8" hidden="1">
      <c r="H79" s="72"/>
    </row>
    <row r="80" spans="8:8" hidden="1">
      <c r="H80" s="72"/>
    </row>
    <row r="81" spans="8:8" hidden="1">
      <c r="H81" s="72"/>
    </row>
    <row r="82" spans="8:8" hidden="1">
      <c r="H82" s="72"/>
    </row>
    <row r="83" spans="8:8" hidden="1">
      <c r="H83" s="72"/>
    </row>
    <row r="84" spans="8:8" hidden="1">
      <c r="H84" s="72"/>
    </row>
    <row r="85" spans="8:8" hidden="1">
      <c r="H85" s="72"/>
    </row>
    <row r="86" spans="8:8" hidden="1">
      <c r="H86" s="72"/>
    </row>
    <row r="87" spans="8:8" hidden="1">
      <c r="H87" s="72"/>
    </row>
    <row r="88" spans="8:8" hidden="1">
      <c r="H88" s="72"/>
    </row>
    <row r="89" spans="8:8" hidden="1">
      <c r="H89" s="72"/>
    </row>
    <row r="90" spans="8:8" hidden="1">
      <c r="H90" s="72"/>
    </row>
    <row r="91" spans="8:8" hidden="1">
      <c r="H91" s="72"/>
    </row>
    <row r="92" spans="8:8" hidden="1">
      <c r="H92" s="72"/>
    </row>
    <row r="93" spans="8:8" hidden="1">
      <c r="H93" s="72"/>
    </row>
    <row r="94" spans="8:8" hidden="1">
      <c r="H94" s="72"/>
    </row>
    <row r="95" spans="8:8" hidden="1">
      <c r="H95" s="72"/>
    </row>
    <row r="96" spans="8:8" hidden="1">
      <c r="H96" s="72"/>
    </row>
    <row r="97" spans="8:8" hidden="1">
      <c r="H97" s="72"/>
    </row>
    <row r="98" spans="8:8" hidden="1">
      <c r="H98" s="72"/>
    </row>
    <row r="99" spans="8:8" hidden="1">
      <c r="H99" s="72"/>
    </row>
    <row r="100" spans="8:8" hidden="1">
      <c r="H100" s="72"/>
    </row>
    <row r="101" spans="8:8" hidden="1">
      <c r="H101" s="72"/>
    </row>
    <row r="102" spans="8:8" hidden="1">
      <c r="H102" s="72"/>
    </row>
    <row r="103" spans="8:8" hidden="1">
      <c r="H103" s="72"/>
    </row>
    <row r="104" spans="8:8" hidden="1">
      <c r="H104" s="72"/>
    </row>
    <row r="105" spans="8:8" hidden="1">
      <c r="H105" s="72"/>
    </row>
    <row r="106" spans="8:8" hidden="1">
      <c r="H106" s="72"/>
    </row>
    <row r="107" spans="8:8" hidden="1">
      <c r="H107" s="72"/>
    </row>
    <row r="108" spans="8:8" hidden="1">
      <c r="H108" s="72"/>
    </row>
    <row r="109" spans="8:8" hidden="1">
      <c r="H109" s="72"/>
    </row>
    <row r="110" spans="8:8" hidden="1">
      <c r="H110" s="72"/>
    </row>
    <row r="111" spans="8:8" hidden="1">
      <c r="H111" s="72"/>
    </row>
    <row r="112" spans="8:8" hidden="1">
      <c r="H112" s="72"/>
    </row>
    <row r="113" spans="8:8" hidden="1">
      <c r="H113" s="72"/>
    </row>
    <row r="114" spans="8:8" hidden="1">
      <c r="H114" s="72"/>
    </row>
    <row r="115" spans="8:8" hidden="1">
      <c r="H115" s="72"/>
    </row>
    <row r="116" spans="8:8" hidden="1">
      <c r="H116" s="72"/>
    </row>
    <row r="117" spans="8:8" hidden="1">
      <c r="H117" s="72"/>
    </row>
    <row r="118" spans="8:8" hidden="1">
      <c r="H118" s="72"/>
    </row>
    <row r="119" spans="8:8" hidden="1">
      <c r="H119" s="72"/>
    </row>
    <row r="120" spans="8:8" hidden="1">
      <c r="H120" s="72"/>
    </row>
    <row r="121" spans="8:8" hidden="1">
      <c r="H121" s="72"/>
    </row>
    <row r="122" spans="8:8" hidden="1">
      <c r="H122" s="72"/>
    </row>
    <row r="123" spans="8:8" hidden="1">
      <c r="H123" s="72"/>
    </row>
    <row r="124" spans="8:8" hidden="1">
      <c r="H124" s="72"/>
    </row>
    <row r="125" spans="8:8" hidden="1">
      <c r="H125" s="72"/>
    </row>
    <row r="126" spans="8:8" hidden="1">
      <c r="H126" s="72"/>
    </row>
    <row r="127" spans="8:8" hidden="1">
      <c r="H127" s="72"/>
    </row>
    <row r="128" spans="8:8" hidden="1">
      <c r="H128" s="72"/>
    </row>
    <row r="129" spans="8:8" hidden="1">
      <c r="H129" s="72"/>
    </row>
    <row r="130" spans="8:8" hidden="1">
      <c r="H130" s="72"/>
    </row>
    <row r="131" spans="8:8" hidden="1">
      <c r="H131" s="72"/>
    </row>
    <row r="132" spans="8:8" hidden="1">
      <c r="H132" s="72"/>
    </row>
    <row r="133" spans="8:8" hidden="1">
      <c r="H133" s="72"/>
    </row>
    <row r="134" spans="8:8" hidden="1">
      <c r="H134" s="72"/>
    </row>
    <row r="135" spans="8:8" hidden="1">
      <c r="H135" s="72"/>
    </row>
    <row r="136" spans="8:8" hidden="1">
      <c r="H136" s="72"/>
    </row>
    <row r="137" spans="8:8" hidden="1">
      <c r="H137" s="72"/>
    </row>
    <row r="138" spans="8:8" hidden="1">
      <c r="H138" s="72"/>
    </row>
    <row r="139" spans="8:8" hidden="1">
      <c r="H139" s="72"/>
    </row>
    <row r="140" spans="8:8" hidden="1">
      <c r="H140" s="72"/>
    </row>
    <row r="141" spans="8:8" hidden="1">
      <c r="H141" s="72"/>
    </row>
    <row r="142" spans="8:8" hidden="1">
      <c r="H142" s="72"/>
    </row>
    <row r="143" spans="8:8" hidden="1">
      <c r="H143" s="72"/>
    </row>
    <row r="144" spans="8:8" hidden="1">
      <c r="H144" s="72"/>
    </row>
    <row r="145" spans="8:8" hidden="1">
      <c r="H145" s="72"/>
    </row>
    <row r="146" spans="8:8" hidden="1">
      <c r="H146" s="72"/>
    </row>
    <row r="147" spans="8:8" hidden="1">
      <c r="H147" s="72"/>
    </row>
    <row r="148" spans="8:8" hidden="1">
      <c r="H148" s="72"/>
    </row>
    <row r="149" spans="8:8" hidden="1">
      <c r="H149" s="72"/>
    </row>
    <row r="150" spans="8:8" hidden="1">
      <c r="H150" s="72"/>
    </row>
    <row r="151" spans="8:8" hidden="1">
      <c r="H151" s="72"/>
    </row>
    <row r="152" spans="8:8" hidden="1">
      <c r="H152" s="72"/>
    </row>
    <row r="153" spans="8:8" hidden="1">
      <c r="H153" s="72"/>
    </row>
    <row r="154" spans="8:8" hidden="1">
      <c r="H154" s="72"/>
    </row>
    <row r="155" spans="8:8" hidden="1">
      <c r="H155" s="72"/>
    </row>
    <row r="156" spans="8:8" hidden="1">
      <c r="H156" s="72"/>
    </row>
    <row r="157" spans="8:8" hidden="1">
      <c r="H157" s="72"/>
    </row>
    <row r="158" spans="8:8" hidden="1">
      <c r="H158" s="72"/>
    </row>
    <row r="159" spans="8:8" hidden="1">
      <c r="H159" s="72"/>
    </row>
    <row r="160" spans="8:8" hidden="1">
      <c r="H160" s="72"/>
    </row>
    <row r="161" spans="8:8" hidden="1">
      <c r="H161" s="72"/>
    </row>
    <row r="162" spans="8:8" hidden="1">
      <c r="H162" s="72"/>
    </row>
    <row r="163" spans="8:8" hidden="1">
      <c r="H163" s="72"/>
    </row>
    <row r="164" spans="8:8" hidden="1">
      <c r="H164" s="72"/>
    </row>
    <row r="165" spans="8:8" hidden="1">
      <c r="H165" s="72"/>
    </row>
    <row r="166" spans="8:8" hidden="1">
      <c r="H166" s="72"/>
    </row>
    <row r="167" spans="8:8" hidden="1">
      <c r="H167" s="72"/>
    </row>
    <row r="168" spans="8:8" hidden="1">
      <c r="H168" s="72"/>
    </row>
    <row r="169" spans="8:8" hidden="1">
      <c r="H169" s="72"/>
    </row>
    <row r="170" spans="8:8" hidden="1">
      <c r="H170" s="72"/>
    </row>
    <row r="171" spans="8:8" hidden="1">
      <c r="H171" s="72"/>
    </row>
    <row r="172" spans="8:8" hidden="1">
      <c r="H172" s="72"/>
    </row>
    <row r="173" spans="8:8" hidden="1">
      <c r="H173" s="72"/>
    </row>
    <row r="174" spans="8:8" hidden="1">
      <c r="H174" s="72"/>
    </row>
    <row r="175" spans="8:8" hidden="1">
      <c r="H175" s="72"/>
    </row>
    <row r="176" spans="8:8" hidden="1">
      <c r="H176" s="72"/>
    </row>
    <row r="177" spans="8:8" hidden="1">
      <c r="H177" s="72"/>
    </row>
    <row r="178" spans="8:8" hidden="1">
      <c r="H178" s="72"/>
    </row>
    <row r="179" spans="8:8" hidden="1">
      <c r="H179" s="72"/>
    </row>
    <row r="180" spans="8:8" hidden="1">
      <c r="H180" s="72"/>
    </row>
    <row r="181" spans="8:8" hidden="1">
      <c r="H181" s="72"/>
    </row>
    <row r="182" spans="8:8" hidden="1">
      <c r="H182" s="72"/>
    </row>
    <row r="183" spans="8:8" hidden="1">
      <c r="H183" s="72"/>
    </row>
    <row r="184" spans="8:8" hidden="1">
      <c r="H184" s="72"/>
    </row>
    <row r="185" spans="8:8" hidden="1">
      <c r="H185" s="72"/>
    </row>
    <row r="186" spans="8:8" hidden="1">
      <c r="H186" s="72"/>
    </row>
    <row r="187" spans="8:8" hidden="1">
      <c r="H187" s="72"/>
    </row>
    <row r="188" spans="8:8" hidden="1">
      <c r="H188" s="72"/>
    </row>
    <row r="189" spans="8:8" hidden="1">
      <c r="H189" s="72"/>
    </row>
    <row r="190" spans="8:8" hidden="1">
      <c r="H190" s="72"/>
    </row>
    <row r="191" spans="8:8" hidden="1">
      <c r="H191" s="72"/>
    </row>
    <row r="192" spans="8:8" hidden="1">
      <c r="H192" s="72"/>
    </row>
    <row r="193" spans="8:8" hidden="1">
      <c r="H193" s="72"/>
    </row>
    <row r="194" spans="8:8" hidden="1">
      <c r="H194" s="72"/>
    </row>
    <row r="195" spans="8:8" hidden="1">
      <c r="H195" s="72"/>
    </row>
    <row r="196" spans="8:8" hidden="1">
      <c r="H196" s="72"/>
    </row>
    <row r="197" spans="8:8" hidden="1">
      <c r="H197" s="72"/>
    </row>
    <row r="198" spans="8:8" hidden="1">
      <c r="H198" s="72"/>
    </row>
    <row r="199" spans="8:8" hidden="1">
      <c r="H199" s="72"/>
    </row>
    <row r="200" spans="8:8" hidden="1">
      <c r="H200" s="72"/>
    </row>
    <row r="201" spans="8:8" hidden="1">
      <c r="H201" s="72"/>
    </row>
    <row r="202" spans="8:8" hidden="1">
      <c r="H202" s="72"/>
    </row>
    <row r="203" spans="8:8" hidden="1">
      <c r="H203" s="72"/>
    </row>
    <row r="204" spans="8:8" hidden="1">
      <c r="H204" s="72"/>
    </row>
    <row r="205" spans="8:8" hidden="1">
      <c r="H205" s="72"/>
    </row>
    <row r="206" spans="8:8" hidden="1">
      <c r="H206" s="72"/>
    </row>
    <row r="207" spans="8:8" hidden="1">
      <c r="H207" s="72"/>
    </row>
    <row r="208" spans="8:8" hidden="1">
      <c r="H208" s="72"/>
    </row>
    <row r="209" spans="8:8" hidden="1">
      <c r="H209" s="72"/>
    </row>
    <row r="210" spans="8:8" hidden="1">
      <c r="H210" s="72"/>
    </row>
    <row r="211" spans="8:8" hidden="1">
      <c r="H211" s="72"/>
    </row>
    <row r="212" spans="8:8" hidden="1">
      <c r="H212" s="72"/>
    </row>
    <row r="213" spans="8:8" hidden="1">
      <c r="H213" s="72"/>
    </row>
    <row r="214" spans="8:8" hidden="1">
      <c r="H214" s="72"/>
    </row>
    <row r="215" spans="8:8" hidden="1">
      <c r="H215" s="72"/>
    </row>
    <row r="216" spans="8:8" hidden="1">
      <c r="H216" s="72"/>
    </row>
    <row r="217" spans="8:8" hidden="1">
      <c r="H217" s="72"/>
    </row>
    <row r="218" spans="8:8" hidden="1">
      <c r="H218" s="72"/>
    </row>
    <row r="219" spans="8:8" hidden="1">
      <c r="H219" s="72"/>
    </row>
    <row r="220" spans="8:8" hidden="1">
      <c r="H220" s="72"/>
    </row>
    <row r="221" spans="8:8" hidden="1">
      <c r="H221" s="72"/>
    </row>
    <row r="222" spans="8:8" hidden="1">
      <c r="H222" s="72"/>
    </row>
    <row r="223" spans="8:8" hidden="1">
      <c r="H223" s="72"/>
    </row>
    <row r="224" spans="8:8" hidden="1">
      <c r="H224" s="72"/>
    </row>
    <row r="225" spans="8:8" hidden="1">
      <c r="H225" s="72"/>
    </row>
    <row r="226" spans="8:8" hidden="1">
      <c r="H226" s="72"/>
    </row>
    <row r="227" spans="8:8" hidden="1">
      <c r="H227" s="72"/>
    </row>
    <row r="228" spans="8:8" hidden="1">
      <c r="H228" s="72"/>
    </row>
    <row r="229" spans="8:8" hidden="1">
      <c r="H229" s="72"/>
    </row>
    <row r="230" spans="8:8" hidden="1">
      <c r="H230" s="72"/>
    </row>
    <row r="231" spans="8:8" hidden="1">
      <c r="H231" s="72"/>
    </row>
    <row r="232" spans="8:8" hidden="1">
      <c r="H232" s="72"/>
    </row>
    <row r="233" spans="8:8" hidden="1">
      <c r="H233" s="72"/>
    </row>
    <row r="234" spans="8:8" hidden="1">
      <c r="H234" s="72"/>
    </row>
    <row r="235" spans="8:8" hidden="1">
      <c r="H235" s="72"/>
    </row>
    <row r="236" spans="8:8" hidden="1">
      <c r="H236" s="72"/>
    </row>
    <row r="237" spans="8:8" hidden="1">
      <c r="H237" s="72"/>
    </row>
    <row r="238" spans="8:8" hidden="1">
      <c r="H238" s="72"/>
    </row>
    <row r="239" spans="8:8" hidden="1">
      <c r="H239" s="72"/>
    </row>
    <row r="240" spans="8:8" hidden="1">
      <c r="H240" s="72"/>
    </row>
    <row r="241" spans="8:8" hidden="1">
      <c r="H241" s="72"/>
    </row>
    <row r="242" spans="8:8" hidden="1">
      <c r="H242" s="72"/>
    </row>
    <row r="243" spans="8:8" hidden="1">
      <c r="H243" s="72"/>
    </row>
    <row r="244" spans="8:8" hidden="1">
      <c r="H244" s="72"/>
    </row>
    <row r="245" spans="8:8" hidden="1">
      <c r="H245" s="72"/>
    </row>
    <row r="246" spans="8:8" hidden="1">
      <c r="H246" s="72"/>
    </row>
    <row r="247" spans="8:8" hidden="1">
      <c r="H247" s="72"/>
    </row>
    <row r="248" spans="8:8" hidden="1">
      <c r="H248" s="72"/>
    </row>
    <row r="249" spans="8:8" hidden="1">
      <c r="H249" s="72"/>
    </row>
    <row r="250" spans="8:8" hidden="1">
      <c r="H250" s="72"/>
    </row>
    <row r="251" spans="8:8" hidden="1">
      <c r="H251" s="72"/>
    </row>
    <row r="252" spans="8:8" hidden="1">
      <c r="H252" s="72"/>
    </row>
    <row r="253" spans="8:8" hidden="1">
      <c r="H253" s="72"/>
    </row>
    <row r="254" spans="8:8" hidden="1">
      <c r="H254" s="72"/>
    </row>
    <row r="255" spans="8:8" hidden="1">
      <c r="H255" s="72"/>
    </row>
    <row r="256" spans="8:8" hidden="1">
      <c r="H256" s="72"/>
    </row>
    <row r="257" spans="8:8" hidden="1">
      <c r="H257" s="72"/>
    </row>
    <row r="258" spans="8:8" hidden="1">
      <c r="H258" s="72"/>
    </row>
    <row r="259" spans="8:8" hidden="1">
      <c r="H259" s="72"/>
    </row>
    <row r="260" spans="8:8" hidden="1">
      <c r="H260" s="72"/>
    </row>
    <row r="261" spans="8:8" hidden="1">
      <c r="H261" s="72"/>
    </row>
    <row r="262" spans="8:8" hidden="1">
      <c r="H262" s="72"/>
    </row>
    <row r="263" spans="8:8" hidden="1">
      <c r="H263" s="72"/>
    </row>
    <row r="264" spans="8:8" hidden="1">
      <c r="H264" s="72"/>
    </row>
    <row r="265" spans="8:8" hidden="1">
      <c r="H265" s="72"/>
    </row>
    <row r="266" spans="8:8" hidden="1">
      <c r="H266" s="72"/>
    </row>
    <row r="267" spans="8:8" hidden="1">
      <c r="H267" s="72"/>
    </row>
    <row r="268" spans="8:8" hidden="1">
      <c r="H268" s="72"/>
    </row>
    <row r="269" spans="8:8" hidden="1">
      <c r="H269" s="72"/>
    </row>
    <row r="270" spans="8:8" hidden="1">
      <c r="H270" s="72"/>
    </row>
    <row r="271" spans="8:8" hidden="1">
      <c r="H271" s="72"/>
    </row>
    <row r="272" spans="8:8" hidden="1">
      <c r="H272" s="72"/>
    </row>
    <row r="273" spans="8:8" hidden="1">
      <c r="H273" s="72"/>
    </row>
    <row r="274" spans="8:8" hidden="1">
      <c r="H274" s="72"/>
    </row>
    <row r="275" spans="8:8" hidden="1">
      <c r="H275" s="72"/>
    </row>
    <row r="276" spans="8:8" hidden="1">
      <c r="H276" s="72"/>
    </row>
    <row r="277" spans="8:8" hidden="1">
      <c r="H277" s="72"/>
    </row>
    <row r="278" spans="8:8" hidden="1">
      <c r="H278" s="72"/>
    </row>
    <row r="279" spans="8:8" hidden="1">
      <c r="H279" s="72"/>
    </row>
    <row r="280" spans="8:8" hidden="1">
      <c r="H280" s="72"/>
    </row>
    <row r="281" spans="8:8" hidden="1">
      <c r="H281" s="72"/>
    </row>
    <row r="282" spans="8:8" hidden="1">
      <c r="H282" s="72"/>
    </row>
    <row r="283" spans="8:8" hidden="1">
      <c r="H283" s="72"/>
    </row>
    <row r="284" spans="8:8" hidden="1">
      <c r="H284" s="72"/>
    </row>
    <row r="285" spans="8:8" hidden="1">
      <c r="H285" s="72"/>
    </row>
    <row r="286" spans="8:8" hidden="1">
      <c r="H286" s="72"/>
    </row>
    <row r="287" spans="8:8" hidden="1">
      <c r="H287" s="72"/>
    </row>
    <row r="288" spans="8:8" hidden="1">
      <c r="H288" s="72"/>
    </row>
    <row r="289" spans="8:8" hidden="1">
      <c r="H289" s="72"/>
    </row>
    <row r="290" spans="8:8" hidden="1">
      <c r="H290" s="72"/>
    </row>
    <row r="291" spans="8:8" hidden="1">
      <c r="H291" s="72"/>
    </row>
    <row r="292" spans="8:8" hidden="1">
      <c r="H292" s="72"/>
    </row>
    <row r="293" spans="8:8" hidden="1">
      <c r="H293" s="72"/>
    </row>
    <row r="294" spans="8:8" hidden="1">
      <c r="H294" s="72"/>
    </row>
    <row r="295" spans="8:8" hidden="1">
      <c r="H295" s="72"/>
    </row>
    <row r="296" spans="8:8" hidden="1">
      <c r="H296" s="72"/>
    </row>
    <row r="297" spans="8:8" hidden="1">
      <c r="H297" s="72"/>
    </row>
    <row r="298" spans="8:8" hidden="1">
      <c r="H298" s="72"/>
    </row>
    <row r="299" spans="8:8" hidden="1">
      <c r="H299" s="72"/>
    </row>
    <row r="300" spans="8:8" hidden="1">
      <c r="H300" s="72"/>
    </row>
    <row r="301" spans="8:8" hidden="1">
      <c r="H301" s="72"/>
    </row>
    <row r="302" spans="8:8" hidden="1">
      <c r="H302" s="72"/>
    </row>
    <row r="303" spans="8:8" hidden="1">
      <c r="H303" s="72"/>
    </row>
    <row r="304" spans="8:8" hidden="1">
      <c r="H304" s="72"/>
    </row>
    <row r="305" spans="8:8" hidden="1">
      <c r="H305" s="72"/>
    </row>
    <row r="306" spans="8:8" hidden="1">
      <c r="H306" s="72"/>
    </row>
    <row r="307" spans="8:8" hidden="1">
      <c r="H307" s="72"/>
    </row>
    <row r="308" spans="8:8" hidden="1">
      <c r="H308" s="72"/>
    </row>
    <row r="309" spans="8:8" hidden="1">
      <c r="H309" s="72"/>
    </row>
    <row r="310" spans="8:8" hidden="1">
      <c r="H310" s="72"/>
    </row>
    <row r="311" spans="8:8" hidden="1">
      <c r="H311" s="72"/>
    </row>
    <row r="312" spans="8:8" hidden="1">
      <c r="H312" s="72"/>
    </row>
    <row r="313" spans="8:8" hidden="1">
      <c r="H313" s="72"/>
    </row>
    <row r="314" spans="8:8" hidden="1">
      <c r="H314" s="72"/>
    </row>
    <row r="315" spans="8:8" hidden="1">
      <c r="H315" s="72"/>
    </row>
    <row r="316" spans="8:8" hidden="1">
      <c r="H316" s="72"/>
    </row>
    <row r="317" spans="8:8" hidden="1">
      <c r="H317" s="72"/>
    </row>
    <row r="318" spans="8:8" hidden="1">
      <c r="H318" s="72"/>
    </row>
    <row r="319" spans="8:8" hidden="1">
      <c r="H319" s="72"/>
    </row>
    <row r="320" spans="8:8" hidden="1">
      <c r="H320" s="72"/>
    </row>
    <row r="321" spans="8:8" hidden="1">
      <c r="H321" s="72"/>
    </row>
    <row r="322" spans="8:8" hidden="1">
      <c r="H322" s="72"/>
    </row>
    <row r="323" spans="8:8" hidden="1">
      <c r="H323" s="72"/>
    </row>
    <row r="324" spans="8:8" hidden="1">
      <c r="H324" s="72"/>
    </row>
    <row r="325" spans="8:8" hidden="1">
      <c r="H325" s="72"/>
    </row>
    <row r="326" spans="8:8" hidden="1">
      <c r="H326" s="72"/>
    </row>
    <row r="327" spans="8:8" hidden="1">
      <c r="H327" s="72"/>
    </row>
    <row r="328" spans="8:8" hidden="1">
      <c r="H328" s="72"/>
    </row>
    <row r="329" spans="8:8" hidden="1">
      <c r="H329" s="72"/>
    </row>
    <row r="330" spans="8:8" hidden="1">
      <c r="H330" s="72"/>
    </row>
    <row r="331" spans="8:8" hidden="1">
      <c r="H331" s="72"/>
    </row>
    <row r="332" spans="8:8" hidden="1">
      <c r="H332" s="72"/>
    </row>
    <row r="333" spans="8:8" hidden="1">
      <c r="H333" s="72"/>
    </row>
    <row r="334" spans="8:8" hidden="1">
      <c r="H334" s="72"/>
    </row>
    <row r="335" spans="8:8" hidden="1">
      <c r="H335" s="72"/>
    </row>
    <row r="336" spans="8:8" hidden="1">
      <c r="H336" s="72"/>
    </row>
    <row r="337" spans="8:8" hidden="1">
      <c r="H337" s="72"/>
    </row>
    <row r="338" spans="8:8" hidden="1">
      <c r="H338" s="72"/>
    </row>
    <row r="339" spans="8:8" hidden="1">
      <c r="H339" s="72"/>
    </row>
    <row r="340" spans="8:8" hidden="1">
      <c r="H340" s="72"/>
    </row>
    <row r="341" spans="8:8" hidden="1">
      <c r="H341" s="72"/>
    </row>
    <row r="342" spans="8:8" hidden="1">
      <c r="H342" s="72"/>
    </row>
    <row r="343" spans="8:8" hidden="1">
      <c r="H343" s="72"/>
    </row>
    <row r="344" spans="8:8" hidden="1">
      <c r="H344" s="72"/>
    </row>
    <row r="345" spans="8:8" hidden="1">
      <c r="H345" s="72"/>
    </row>
    <row r="346" spans="8:8" hidden="1">
      <c r="H346" s="72"/>
    </row>
    <row r="347" spans="8:8" hidden="1">
      <c r="H347" s="72"/>
    </row>
    <row r="348" spans="8:8" hidden="1">
      <c r="H348" s="72"/>
    </row>
    <row r="349" spans="8:8" hidden="1">
      <c r="H349" s="72"/>
    </row>
    <row r="350" spans="8:8" hidden="1">
      <c r="H350" s="72"/>
    </row>
    <row r="351" spans="8:8" hidden="1">
      <c r="H351" s="72"/>
    </row>
    <row r="352" spans="8:8" hidden="1">
      <c r="H352" s="72"/>
    </row>
    <row r="353" spans="8:8" hidden="1">
      <c r="H353" s="72"/>
    </row>
    <row r="354" spans="8:8" hidden="1">
      <c r="H354" s="72"/>
    </row>
    <row r="355" spans="8:8" hidden="1">
      <c r="H355" s="72"/>
    </row>
    <row r="356" spans="8:8" hidden="1">
      <c r="H356" s="72"/>
    </row>
    <row r="357" spans="8:8" hidden="1">
      <c r="H357" s="72"/>
    </row>
    <row r="358" spans="8:8" hidden="1">
      <c r="H358" s="72"/>
    </row>
    <row r="359" spans="8:8" hidden="1">
      <c r="H359" s="72"/>
    </row>
    <row r="360" spans="8:8" hidden="1">
      <c r="H360" s="72"/>
    </row>
    <row r="361" spans="8:8" hidden="1">
      <c r="H361" s="72"/>
    </row>
    <row r="362" spans="8:8" hidden="1">
      <c r="H362" s="72"/>
    </row>
    <row r="363" spans="8:8" hidden="1">
      <c r="H363" s="72"/>
    </row>
    <row r="364" spans="8:8" hidden="1">
      <c r="H364" s="72"/>
    </row>
    <row r="365" spans="8:8" hidden="1">
      <c r="H365" s="72"/>
    </row>
    <row r="366" spans="8:8" hidden="1">
      <c r="H366" s="72"/>
    </row>
    <row r="367" spans="8:8" hidden="1">
      <c r="H367" s="72"/>
    </row>
    <row r="368" spans="8:8" hidden="1">
      <c r="H368" s="72"/>
    </row>
    <row r="369" spans="8:8" hidden="1">
      <c r="H369" s="72"/>
    </row>
    <row r="370" spans="8:8" hidden="1">
      <c r="H370" s="72"/>
    </row>
    <row r="371" spans="8:8" hidden="1">
      <c r="H371" s="72"/>
    </row>
    <row r="372" spans="8:8" hidden="1">
      <c r="H372" s="72"/>
    </row>
    <row r="373" spans="8:8" hidden="1">
      <c r="H373" s="72"/>
    </row>
    <row r="374" spans="8:8" hidden="1">
      <c r="H374" s="72"/>
    </row>
    <row r="375" spans="8:8" hidden="1">
      <c r="H375" s="72"/>
    </row>
    <row r="376" spans="8:8" hidden="1">
      <c r="H376" s="72"/>
    </row>
    <row r="377" spans="8:8" hidden="1">
      <c r="H377" s="72"/>
    </row>
    <row r="378" spans="8:8" hidden="1">
      <c r="H378" s="72"/>
    </row>
    <row r="379" spans="8:8" hidden="1">
      <c r="H379" s="72"/>
    </row>
    <row r="380" spans="8:8" hidden="1">
      <c r="H380" s="72"/>
    </row>
    <row r="381" spans="8:8" hidden="1">
      <c r="H381" s="72"/>
    </row>
    <row r="382" spans="8:8" hidden="1">
      <c r="H382" s="72"/>
    </row>
    <row r="383" spans="8:8" hidden="1">
      <c r="H383" s="72"/>
    </row>
    <row r="384" spans="8:8" hidden="1">
      <c r="H384" s="72"/>
    </row>
    <row r="385" spans="8:8" hidden="1">
      <c r="H385" s="72"/>
    </row>
    <row r="386" spans="8:8" hidden="1">
      <c r="H386" s="72"/>
    </row>
    <row r="387" spans="8:8" hidden="1">
      <c r="H387" s="72"/>
    </row>
    <row r="388" spans="8:8" hidden="1">
      <c r="H388" s="72"/>
    </row>
    <row r="389" spans="8:8" hidden="1">
      <c r="H389" s="72"/>
    </row>
    <row r="390" spans="8:8" hidden="1">
      <c r="H390" s="72"/>
    </row>
    <row r="391" spans="8:8" hidden="1">
      <c r="H391" s="72"/>
    </row>
    <row r="392" spans="8:8" hidden="1">
      <c r="H392" s="72"/>
    </row>
    <row r="393" spans="8:8" hidden="1">
      <c r="H393" s="72"/>
    </row>
    <row r="394" spans="8:8" hidden="1">
      <c r="H394" s="72"/>
    </row>
    <row r="395" spans="8:8" hidden="1">
      <c r="H395" s="72"/>
    </row>
    <row r="396" spans="8:8" hidden="1">
      <c r="H396" s="72"/>
    </row>
    <row r="397" spans="8:8" hidden="1">
      <c r="H397" s="72"/>
    </row>
    <row r="398" spans="8:8" hidden="1">
      <c r="H398" s="72"/>
    </row>
    <row r="399" spans="8:8" hidden="1">
      <c r="H399" s="72"/>
    </row>
    <row r="400" spans="8:8" hidden="1">
      <c r="H400" s="72"/>
    </row>
    <row r="401" spans="8:8" hidden="1">
      <c r="H401" s="72"/>
    </row>
    <row r="402" spans="8:8" hidden="1">
      <c r="H402" s="72"/>
    </row>
    <row r="403" spans="8:8" hidden="1">
      <c r="H403" s="72"/>
    </row>
    <row r="404" spans="8:8" hidden="1">
      <c r="H404" s="72"/>
    </row>
    <row r="405" spans="8:8" hidden="1">
      <c r="H405" s="72"/>
    </row>
    <row r="406" spans="8:8" hidden="1">
      <c r="H406" s="72"/>
    </row>
    <row r="407" spans="8:8" hidden="1">
      <c r="H407" s="72"/>
    </row>
    <row r="408" spans="8:8" hidden="1">
      <c r="H408" s="72"/>
    </row>
    <row r="409" spans="8:8" hidden="1">
      <c r="H409" s="72"/>
    </row>
    <row r="410" spans="8:8" hidden="1">
      <c r="H410" s="72"/>
    </row>
    <row r="411" spans="8:8" hidden="1">
      <c r="H411" s="72"/>
    </row>
    <row r="412" spans="8:8" hidden="1">
      <c r="H412" s="72"/>
    </row>
    <row r="413" spans="8:8" hidden="1">
      <c r="H413" s="72"/>
    </row>
    <row r="414" spans="8:8" hidden="1">
      <c r="H414" s="72"/>
    </row>
    <row r="415" spans="8:8" hidden="1">
      <c r="H415" s="72"/>
    </row>
    <row r="416" spans="8:8" hidden="1">
      <c r="H416" s="72"/>
    </row>
    <row r="417" spans="8:8" hidden="1">
      <c r="H417" s="72"/>
    </row>
    <row r="418" spans="8:8" hidden="1">
      <c r="H418" s="72"/>
    </row>
    <row r="419" spans="8:8" hidden="1">
      <c r="H419" s="72"/>
    </row>
    <row r="420" spans="8:8" hidden="1">
      <c r="H420" s="72"/>
    </row>
    <row r="421" spans="8:8" hidden="1">
      <c r="H421" s="72"/>
    </row>
    <row r="422" spans="8:8" hidden="1">
      <c r="H422" s="72"/>
    </row>
    <row r="423" spans="8:8" hidden="1">
      <c r="H423" s="72"/>
    </row>
    <row r="424" spans="8:8" hidden="1">
      <c r="H424" s="72"/>
    </row>
    <row r="425" spans="8:8" hidden="1">
      <c r="H425" s="72"/>
    </row>
    <row r="426" spans="8:8" hidden="1">
      <c r="H426" s="72"/>
    </row>
    <row r="427" spans="8:8" hidden="1">
      <c r="H427" s="72"/>
    </row>
    <row r="428" spans="8:8" hidden="1">
      <c r="H428" s="72"/>
    </row>
    <row r="429" spans="8:8" hidden="1">
      <c r="H429" s="72"/>
    </row>
    <row r="430" spans="8:8" hidden="1">
      <c r="H430" s="72"/>
    </row>
    <row r="431" spans="8:8" hidden="1">
      <c r="H431" s="72"/>
    </row>
    <row r="432" spans="8:8" hidden="1">
      <c r="H432" s="72"/>
    </row>
    <row r="433" spans="8:8" hidden="1">
      <c r="H433" s="72"/>
    </row>
    <row r="434" spans="8:8" hidden="1">
      <c r="H434" s="72"/>
    </row>
    <row r="435" spans="8:8" hidden="1">
      <c r="H435" s="72"/>
    </row>
    <row r="436" spans="8:8" hidden="1">
      <c r="H436" s="72"/>
    </row>
    <row r="437" spans="8:8" hidden="1">
      <c r="H437" s="72"/>
    </row>
    <row r="438" spans="8:8" hidden="1">
      <c r="H438" s="72"/>
    </row>
    <row r="439" spans="8:8" hidden="1">
      <c r="H439" s="72"/>
    </row>
    <row r="440" spans="8:8" hidden="1">
      <c r="H440" s="72"/>
    </row>
    <row r="441" spans="8:8" hidden="1">
      <c r="H441" s="72"/>
    </row>
    <row r="442" spans="8:8" hidden="1">
      <c r="H442" s="72"/>
    </row>
    <row r="443" spans="8:8" hidden="1">
      <c r="H443" s="72"/>
    </row>
    <row r="444" spans="8:8" hidden="1">
      <c r="H444" s="72"/>
    </row>
    <row r="445" spans="8:8" hidden="1">
      <c r="H445" s="72"/>
    </row>
    <row r="446" spans="8:8" hidden="1">
      <c r="H446" s="72"/>
    </row>
    <row r="447" spans="8:8" hidden="1">
      <c r="H447" s="72"/>
    </row>
    <row r="448" spans="8:8" hidden="1">
      <c r="H448" s="72"/>
    </row>
    <row r="449" spans="8:8" hidden="1">
      <c r="H449" s="72"/>
    </row>
    <row r="450" spans="8:8" hidden="1">
      <c r="H450" s="72"/>
    </row>
    <row r="451" spans="8:8" hidden="1">
      <c r="H451" s="72"/>
    </row>
    <row r="452" spans="8:8" hidden="1">
      <c r="H452" s="72"/>
    </row>
    <row r="453" spans="8:8" hidden="1">
      <c r="H453" s="72"/>
    </row>
    <row r="454" spans="8:8" hidden="1">
      <c r="H454" s="72"/>
    </row>
    <row r="455" spans="8:8" hidden="1">
      <c r="H455" s="72"/>
    </row>
    <row r="456" spans="8:8" hidden="1">
      <c r="H456" s="72"/>
    </row>
    <row r="457" spans="8:8" hidden="1">
      <c r="H457" s="72"/>
    </row>
    <row r="458" spans="8:8" hidden="1">
      <c r="H458" s="72"/>
    </row>
    <row r="459" spans="8:8" hidden="1">
      <c r="H459" s="72"/>
    </row>
    <row r="460" spans="8:8" hidden="1">
      <c r="H460" s="72"/>
    </row>
    <row r="461" spans="8:8" hidden="1">
      <c r="H461" s="72"/>
    </row>
    <row r="462" spans="8:8" hidden="1">
      <c r="H462" s="72"/>
    </row>
    <row r="463" spans="8:8" hidden="1">
      <c r="H463" s="72"/>
    </row>
    <row r="464" spans="8:8" hidden="1">
      <c r="H464" s="72"/>
    </row>
    <row r="465" spans="8:8" hidden="1">
      <c r="H465" s="72"/>
    </row>
    <row r="466" spans="8:8" hidden="1">
      <c r="H466" s="72"/>
    </row>
    <row r="467" spans="8:8" hidden="1">
      <c r="H467" s="72"/>
    </row>
    <row r="468" spans="8:8" hidden="1">
      <c r="H468" s="72"/>
    </row>
    <row r="469" spans="8:8" hidden="1">
      <c r="H469" s="72"/>
    </row>
    <row r="470" spans="8:8" hidden="1">
      <c r="H470" s="72"/>
    </row>
    <row r="471" spans="8:8" hidden="1">
      <c r="H471" s="72"/>
    </row>
    <row r="472" spans="8:8" hidden="1">
      <c r="H472" s="72"/>
    </row>
    <row r="473" spans="8:8" hidden="1">
      <c r="H473" s="72"/>
    </row>
    <row r="474" spans="8:8" hidden="1">
      <c r="H474" s="72"/>
    </row>
    <row r="475" spans="8:8" hidden="1">
      <c r="H475" s="72"/>
    </row>
    <row r="476" spans="8:8" hidden="1">
      <c r="H476" s="72"/>
    </row>
    <row r="477" spans="8:8" hidden="1">
      <c r="H477" s="72"/>
    </row>
    <row r="478" spans="8:8" hidden="1">
      <c r="H478" s="72"/>
    </row>
    <row r="479" spans="8:8" hidden="1">
      <c r="H479" s="72"/>
    </row>
    <row r="480" spans="8:8" hidden="1">
      <c r="H480" s="72"/>
    </row>
    <row r="481" spans="8:8" hidden="1">
      <c r="H481" s="72"/>
    </row>
    <row r="482" spans="8:8" hidden="1">
      <c r="H482" s="72"/>
    </row>
    <row r="483" spans="8:8" hidden="1">
      <c r="H483" s="72"/>
    </row>
    <row r="484" spans="8:8" hidden="1">
      <c r="H484" s="72"/>
    </row>
    <row r="485" spans="8:8" hidden="1">
      <c r="H485" s="72"/>
    </row>
    <row r="486" spans="8:8" hidden="1">
      <c r="H486" s="72"/>
    </row>
    <row r="487" spans="8:8" hidden="1">
      <c r="H487" s="72"/>
    </row>
    <row r="488" spans="8:8" hidden="1">
      <c r="H488" s="72"/>
    </row>
    <row r="489" spans="8:8" hidden="1">
      <c r="H489" s="72"/>
    </row>
    <row r="490" spans="8:8" hidden="1">
      <c r="H490" s="72"/>
    </row>
    <row r="491" spans="8:8" hidden="1">
      <c r="H491" s="72"/>
    </row>
    <row r="492" spans="8:8" hidden="1">
      <c r="H492" s="72"/>
    </row>
    <row r="493" spans="8:8" hidden="1">
      <c r="H493" s="72"/>
    </row>
    <row r="494" spans="8:8" hidden="1">
      <c r="H494" s="72"/>
    </row>
    <row r="495" spans="8:8" hidden="1">
      <c r="H495" s="72"/>
    </row>
    <row r="496" spans="8:8" hidden="1">
      <c r="H496" s="72"/>
    </row>
    <row r="497" spans="8:8" hidden="1">
      <c r="H497" s="72"/>
    </row>
    <row r="498" spans="8:8" hidden="1">
      <c r="H498" s="72"/>
    </row>
    <row r="499" spans="8:8" hidden="1">
      <c r="H499" s="72"/>
    </row>
    <row r="500" spans="8:8" hidden="1">
      <c r="H500" s="72"/>
    </row>
    <row r="501" spans="8:8" hidden="1">
      <c r="H501" s="72"/>
    </row>
    <row r="502" spans="8:8" hidden="1">
      <c r="H502" s="72"/>
    </row>
    <row r="503" spans="8:8" hidden="1">
      <c r="H503" s="72"/>
    </row>
    <row r="504" spans="8:8" hidden="1">
      <c r="H504" s="72"/>
    </row>
    <row r="505" spans="8:8" hidden="1">
      <c r="H505" s="72"/>
    </row>
    <row r="506" spans="8:8" hidden="1">
      <c r="H506" s="72"/>
    </row>
    <row r="507" spans="8:8" hidden="1">
      <c r="H507" s="72"/>
    </row>
    <row r="508" spans="8:8" hidden="1">
      <c r="H508" s="72"/>
    </row>
    <row r="509" spans="8:8" hidden="1">
      <c r="H509" s="72"/>
    </row>
    <row r="510" spans="8:8" hidden="1">
      <c r="H510" s="72"/>
    </row>
    <row r="511" spans="8:8" hidden="1">
      <c r="H511" s="72"/>
    </row>
    <row r="512" spans="8:8" hidden="1">
      <c r="H512" s="72"/>
    </row>
    <row r="513" spans="8:8" hidden="1">
      <c r="H513" s="72"/>
    </row>
    <row r="514" spans="8:8" hidden="1">
      <c r="H514" s="72"/>
    </row>
    <row r="515" spans="8:8" hidden="1">
      <c r="H515" s="72"/>
    </row>
    <row r="516" spans="8:8" hidden="1">
      <c r="H516" s="72"/>
    </row>
    <row r="517" spans="8:8" hidden="1">
      <c r="H517" s="72"/>
    </row>
    <row r="518" spans="8:8" hidden="1">
      <c r="H518" s="72"/>
    </row>
    <row r="519" spans="8:8" hidden="1">
      <c r="H519" s="72"/>
    </row>
    <row r="520" spans="8:8" hidden="1">
      <c r="H520" s="72"/>
    </row>
    <row r="521" spans="8:8" hidden="1">
      <c r="H521" s="72"/>
    </row>
    <row r="522" spans="8:8" hidden="1">
      <c r="H522" s="72"/>
    </row>
    <row r="523" spans="8:8" hidden="1">
      <c r="H523" s="72"/>
    </row>
    <row r="524" spans="8:8" hidden="1">
      <c r="H524" s="72"/>
    </row>
    <row r="525" spans="8:8" hidden="1">
      <c r="H525" s="72"/>
    </row>
    <row r="526" spans="8:8" hidden="1">
      <c r="H526" s="72"/>
    </row>
    <row r="527" spans="8:8" hidden="1">
      <c r="H527" s="72"/>
    </row>
    <row r="528" spans="8:8" hidden="1">
      <c r="H528" s="72"/>
    </row>
    <row r="529" spans="8:8" hidden="1">
      <c r="H529" s="72"/>
    </row>
    <row r="530" spans="8:8" hidden="1">
      <c r="H530" s="72"/>
    </row>
    <row r="531" spans="8:8" hidden="1">
      <c r="H531" s="72"/>
    </row>
    <row r="532" spans="8:8" hidden="1">
      <c r="H532" s="72"/>
    </row>
    <row r="533" spans="8:8" hidden="1">
      <c r="H533" s="72"/>
    </row>
    <row r="534" spans="8:8" hidden="1">
      <c r="H534" s="72"/>
    </row>
    <row r="535" spans="8:8" hidden="1">
      <c r="H535" s="72"/>
    </row>
    <row r="536" spans="8:8" hidden="1">
      <c r="H536" s="72"/>
    </row>
    <row r="537" spans="8:8" hidden="1">
      <c r="H537" s="72"/>
    </row>
    <row r="538" spans="8:8" hidden="1">
      <c r="H538" s="72"/>
    </row>
    <row r="539" spans="8:8" hidden="1">
      <c r="H539" s="72"/>
    </row>
    <row r="540" spans="8:8" hidden="1">
      <c r="H540" s="72"/>
    </row>
    <row r="541" spans="8:8" hidden="1">
      <c r="H541" s="72"/>
    </row>
    <row r="542" spans="8:8" hidden="1">
      <c r="H542" s="72"/>
    </row>
    <row r="543" spans="8:8" hidden="1">
      <c r="H543" s="72"/>
    </row>
    <row r="544" spans="8:8" hidden="1">
      <c r="H544" s="72"/>
    </row>
    <row r="545" spans="8:8" hidden="1">
      <c r="H545" s="72"/>
    </row>
    <row r="546" spans="8:8" hidden="1">
      <c r="H546" s="72"/>
    </row>
    <row r="547" spans="8:8" hidden="1">
      <c r="H547" s="72"/>
    </row>
    <row r="548" spans="8:8" hidden="1">
      <c r="H548" s="72"/>
    </row>
    <row r="549" spans="8:8" hidden="1">
      <c r="H549" s="72"/>
    </row>
    <row r="550" spans="8:8" hidden="1">
      <c r="H550" s="72"/>
    </row>
    <row r="551" spans="8:8" hidden="1">
      <c r="H551" s="72"/>
    </row>
    <row r="552" spans="8:8" hidden="1">
      <c r="H552" s="72"/>
    </row>
    <row r="553" spans="8:8" hidden="1">
      <c r="H553" s="72"/>
    </row>
    <row r="554" spans="8:8" hidden="1">
      <c r="H554" s="72"/>
    </row>
    <row r="555" spans="8:8" hidden="1">
      <c r="H555" s="72"/>
    </row>
    <row r="556" spans="8:8" hidden="1">
      <c r="H556" s="72"/>
    </row>
    <row r="557" spans="8:8" hidden="1">
      <c r="H557" s="72"/>
    </row>
    <row r="558" spans="8:8" hidden="1">
      <c r="H558" s="72"/>
    </row>
    <row r="559" spans="8:8" hidden="1">
      <c r="H559" s="72"/>
    </row>
    <row r="560" spans="8:8" hidden="1">
      <c r="H560" s="72"/>
    </row>
    <row r="561" spans="8:8" hidden="1">
      <c r="H561" s="72"/>
    </row>
    <row r="562" spans="8:8" hidden="1">
      <c r="H562" s="72"/>
    </row>
    <row r="563" spans="8:8" hidden="1">
      <c r="H563" s="72"/>
    </row>
    <row r="564" spans="8:8" hidden="1">
      <c r="H564" s="72"/>
    </row>
    <row r="565" spans="8:8" hidden="1">
      <c r="H565" s="72"/>
    </row>
    <row r="566" spans="8:8" hidden="1">
      <c r="H566" s="72"/>
    </row>
    <row r="567" spans="8:8" hidden="1">
      <c r="H567" s="72"/>
    </row>
    <row r="568" spans="8:8" hidden="1">
      <c r="H568" s="72"/>
    </row>
    <row r="569" spans="8:8" hidden="1">
      <c r="H569" s="72"/>
    </row>
    <row r="570" spans="8:8" hidden="1">
      <c r="H570" s="72"/>
    </row>
    <row r="571" spans="8:8" hidden="1">
      <c r="H571" s="72"/>
    </row>
    <row r="572" spans="8:8" hidden="1">
      <c r="H572" s="72"/>
    </row>
    <row r="573" spans="8:8" hidden="1">
      <c r="H573" s="72"/>
    </row>
    <row r="574" spans="8:8" hidden="1">
      <c r="H574" s="72"/>
    </row>
    <row r="575" spans="8:8" hidden="1">
      <c r="H575" s="72"/>
    </row>
    <row r="576" spans="8:8" hidden="1">
      <c r="H576" s="72"/>
    </row>
    <row r="577" spans="8:8" hidden="1">
      <c r="H577" s="72"/>
    </row>
    <row r="578" spans="8:8" hidden="1">
      <c r="H578" s="72"/>
    </row>
    <row r="579" spans="8:8" hidden="1">
      <c r="H579" s="72"/>
    </row>
    <row r="580" spans="8:8" hidden="1">
      <c r="H580" s="72"/>
    </row>
    <row r="581" spans="8:8" hidden="1">
      <c r="H581" s="72"/>
    </row>
    <row r="582" spans="8:8" hidden="1">
      <c r="H582" s="72"/>
    </row>
    <row r="583" spans="8:8" hidden="1">
      <c r="H583" s="72"/>
    </row>
    <row r="584" spans="8:8" hidden="1">
      <c r="H584" s="72"/>
    </row>
    <row r="585" spans="8:8" hidden="1">
      <c r="H585" s="72"/>
    </row>
    <row r="586" spans="8:8" hidden="1">
      <c r="H586" s="72"/>
    </row>
    <row r="587" spans="8:8" hidden="1">
      <c r="H587" s="72"/>
    </row>
    <row r="588" spans="8:8" hidden="1">
      <c r="H588" s="72"/>
    </row>
    <row r="589" spans="8:8" hidden="1">
      <c r="H589" s="72"/>
    </row>
    <row r="590" spans="8:8" hidden="1">
      <c r="H590" s="72"/>
    </row>
    <row r="591" spans="8:8" hidden="1">
      <c r="H591" s="72"/>
    </row>
    <row r="592" spans="8:8" hidden="1">
      <c r="H592" s="72"/>
    </row>
    <row r="593" spans="8:8" hidden="1">
      <c r="H593" s="72"/>
    </row>
    <row r="594" spans="8:8" hidden="1">
      <c r="H594" s="72"/>
    </row>
    <row r="595" spans="8:8" hidden="1">
      <c r="H595" s="72"/>
    </row>
    <row r="596" spans="8:8" hidden="1">
      <c r="H596" s="72"/>
    </row>
    <row r="597" spans="8:8" hidden="1">
      <c r="H597" s="72"/>
    </row>
    <row r="598" spans="8:8" hidden="1">
      <c r="H598" s="72"/>
    </row>
    <row r="599" spans="8:8" hidden="1">
      <c r="H599" s="72"/>
    </row>
    <row r="600" spans="8:8" hidden="1">
      <c r="H600" s="72"/>
    </row>
    <row r="601" spans="8:8" hidden="1">
      <c r="H601" s="72"/>
    </row>
    <row r="602" spans="8:8" hidden="1">
      <c r="H602" s="72"/>
    </row>
    <row r="603" spans="8:8" hidden="1">
      <c r="H603" s="72"/>
    </row>
    <row r="604" spans="8:8" hidden="1">
      <c r="H604" s="72"/>
    </row>
    <row r="605" spans="8:8" hidden="1">
      <c r="H605" s="72"/>
    </row>
    <row r="606" spans="8:8" hidden="1">
      <c r="H606" s="72"/>
    </row>
    <row r="607" spans="8:8" hidden="1">
      <c r="H607" s="72"/>
    </row>
    <row r="608" spans="8:8" hidden="1">
      <c r="H608" s="72"/>
    </row>
    <row r="609" spans="8:8" hidden="1">
      <c r="H609" s="72"/>
    </row>
    <row r="610" spans="8:8" hidden="1">
      <c r="H610" s="72"/>
    </row>
    <row r="611" spans="8:8" hidden="1">
      <c r="H611" s="72"/>
    </row>
    <row r="612" spans="8:8" hidden="1">
      <c r="H612" s="72"/>
    </row>
    <row r="613" spans="8:8" hidden="1">
      <c r="H613" s="72"/>
    </row>
    <row r="614" spans="8:8" hidden="1">
      <c r="H614" s="72"/>
    </row>
    <row r="615" spans="8:8" hidden="1">
      <c r="H615" s="72"/>
    </row>
    <row r="616" spans="8:8" hidden="1">
      <c r="H616" s="72"/>
    </row>
    <row r="617" spans="8:8" hidden="1">
      <c r="H617" s="72"/>
    </row>
    <row r="618" spans="8:8" hidden="1">
      <c r="H618" s="72"/>
    </row>
    <row r="619" spans="8:8" hidden="1">
      <c r="H619" s="72"/>
    </row>
    <row r="620" spans="8:8" hidden="1">
      <c r="H620" s="72"/>
    </row>
    <row r="621" spans="8:8" hidden="1">
      <c r="H621" s="72"/>
    </row>
    <row r="622" spans="8:8" hidden="1">
      <c r="H622" s="72"/>
    </row>
    <row r="623" spans="8:8" hidden="1">
      <c r="H623" s="72"/>
    </row>
    <row r="624" spans="8:8" hidden="1">
      <c r="H624" s="72"/>
    </row>
    <row r="625" spans="8:8" hidden="1">
      <c r="H625" s="72"/>
    </row>
    <row r="626" spans="8:8" hidden="1">
      <c r="H626" s="72"/>
    </row>
    <row r="627" spans="8:8" hidden="1">
      <c r="H627" s="72"/>
    </row>
    <row r="628" spans="8:8" hidden="1">
      <c r="H628" s="72"/>
    </row>
    <row r="629" spans="8:8" hidden="1">
      <c r="H629" s="72"/>
    </row>
    <row r="630" spans="8:8" hidden="1">
      <c r="H630" s="72"/>
    </row>
    <row r="631" spans="8:8" hidden="1">
      <c r="H631" s="72"/>
    </row>
    <row r="632" spans="8:8" hidden="1">
      <c r="H632" s="72"/>
    </row>
    <row r="633" spans="8:8" hidden="1">
      <c r="H633" s="72"/>
    </row>
    <row r="634" spans="8:8" hidden="1">
      <c r="H634" s="72"/>
    </row>
    <row r="635" spans="8:8" hidden="1">
      <c r="H635" s="72"/>
    </row>
    <row r="636" spans="8:8" hidden="1">
      <c r="H636" s="72"/>
    </row>
    <row r="637" spans="8:8" hidden="1">
      <c r="H637" s="72"/>
    </row>
    <row r="638" spans="8:8" hidden="1">
      <c r="H638" s="72"/>
    </row>
    <row r="639" spans="8:8" hidden="1">
      <c r="H639" s="72"/>
    </row>
    <row r="640" spans="8:8" hidden="1">
      <c r="H640" s="72"/>
    </row>
    <row r="641" spans="8:8" hidden="1">
      <c r="H641" s="72"/>
    </row>
    <row r="642" spans="8:8" hidden="1">
      <c r="H642" s="72"/>
    </row>
    <row r="643" spans="8:8" hidden="1">
      <c r="H643" s="72"/>
    </row>
    <row r="644" spans="8:8" hidden="1">
      <c r="H644" s="72"/>
    </row>
    <row r="645" spans="8:8" hidden="1">
      <c r="H645" s="72"/>
    </row>
    <row r="646" spans="8:8" hidden="1">
      <c r="H646" s="72"/>
    </row>
    <row r="647" spans="8:8" hidden="1">
      <c r="H647" s="72"/>
    </row>
    <row r="648" spans="8:8" hidden="1">
      <c r="H648" s="72"/>
    </row>
    <row r="649" spans="8:8" hidden="1">
      <c r="H649" s="72"/>
    </row>
    <row r="650" spans="8:8" hidden="1">
      <c r="H650" s="72"/>
    </row>
    <row r="651" spans="8:8" hidden="1">
      <c r="H651" s="72"/>
    </row>
    <row r="652" spans="8:8" hidden="1">
      <c r="H652" s="72"/>
    </row>
    <row r="653" spans="8:8" hidden="1">
      <c r="H653" s="72"/>
    </row>
    <row r="654" spans="8:8" hidden="1">
      <c r="H654" s="72"/>
    </row>
    <row r="655" spans="8:8" hidden="1">
      <c r="H655" s="72"/>
    </row>
    <row r="656" spans="8:8" hidden="1">
      <c r="H656" s="72"/>
    </row>
    <row r="657" spans="8:8" hidden="1">
      <c r="H657" s="72"/>
    </row>
    <row r="658" spans="8:8" hidden="1">
      <c r="H658" s="72"/>
    </row>
    <row r="659" spans="8:8" hidden="1">
      <c r="H659" s="72"/>
    </row>
    <row r="660" spans="8:8" hidden="1">
      <c r="H660" s="72"/>
    </row>
    <row r="661" spans="8:8" hidden="1">
      <c r="H661" s="72"/>
    </row>
    <row r="662" spans="8:8" hidden="1">
      <c r="H662" s="72"/>
    </row>
    <row r="663" spans="8:8" hidden="1">
      <c r="H663" s="72"/>
    </row>
    <row r="664" spans="8:8" hidden="1">
      <c r="H664" s="72"/>
    </row>
    <row r="665" spans="8:8" hidden="1">
      <c r="H665" s="72"/>
    </row>
    <row r="666" spans="8:8" hidden="1">
      <c r="H666" s="72"/>
    </row>
    <row r="667" spans="8:8" hidden="1">
      <c r="H667" s="72"/>
    </row>
    <row r="668" spans="8:8" hidden="1">
      <c r="H668" s="72"/>
    </row>
    <row r="669" spans="8:8" hidden="1">
      <c r="H669" s="72"/>
    </row>
    <row r="670" spans="8:8" hidden="1">
      <c r="H670" s="72"/>
    </row>
    <row r="671" spans="8:8" hidden="1">
      <c r="H671" s="72"/>
    </row>
    <row r="672" spans="8:8" hidden="1">
      <c r="H672" s="72"/>
    </row>
    <row r="673" spans="8:8" hidden="1">
      <c r="H673" s="72"/>
    </row>
    <row r="674" spans="8:8" hidden="1">
      <c r="H674" s="72"/>
    </row>
    <row r="675" spans="8:8" hidden="1">
      <c r="H675" s="72"/>
    </row>
    <row r="676" spans="8:8" hidden="1">
      <c r="H676" s="72"/>
    </row>
    <row r="677" spans="8:8" hidden="1">
      <c r="H677" s="72"/>
    </row>
    <row r="678" spans="8:8" hidden="1">
      <c r="H678" s="72"/>
    </row>
    <row r="679" spans="8:8" hidden="1">
      <c r="H679" s="72"/>
    </row>
    <row r="680" spans="8:8" hidden="1">
      <c r="H680" s="72"/>
    </row>
    <row r="681" spans="8:8" hidden="1">
      <c r="H681" s="72"/>
    </row>
    <row r="682" spans="8:8" hidden="1">
      <c r="H682" s="72"/>
    </row>
    <row r="683" spans="8:8" hidden="1">
      <c r="H683" s="72"/>
    </row>
    <row r="684" spans="8:8" hidden="1">
      <c r="H684" s="72"/>
    </row>
    <row r="685" spans="8:8" hidden="1">
      <c r="H685" s="72"/>
    </row>
    <row r="686" spans="8:8" hidden="1">
      <c r="H686" s="72"/>
    </row>
    <row r="687" spans="8:8" hidden="1">
      <c r="H687" s="72"/>
    </row>
    <row r="688" spans="8:8" hidden="1">
      <c r="H688" s="72"/>
    </row>
    <row r="689" spans="8:8" hidden="1">
      <c r="H689" s="72"/>
    </row>
    <row r="690" spans="8:8" hidden="1">
      <c r="H690" s="72"/>
    </row>
    <row r="691" spans="8:8" hidden="1">
      <c r="H691" s="72"/>
    </row>
    <row r="692" spans="8:8" hidden="1">
      <c r="H692" s="72"/>
    </row>
    <row r="693" spans="8:8" hidden="1">
      <c r="H693" s="72"/>
    </row>
    <row r="694" spans="8:8" hidden="1">
      <c r="H694" s="72"/>
    </row>
    <row r="695" spans="8:8" hidden="1">
      <c r="H695" s="72"/>
    </row>
    <row r="696" spans="8:8" hidden="1">
      <c r="H696" s="72"/>
    </row>
    <row r="697" spans="8:8" hidden="1">
      <c r="H697" s="72"/>
    </row>
    <row r="698" spans="8:8" hidden="1">
      <c r="H698" s="72"/>
    </row>
    <row r="699" spans="8:8" hidden="1">
      <c r="H699" s="72"/>
    </row>
    <row r="700" spans="8:8" hidden="1">
      <c r="H700" s="72"/>
    </row>
    <row r="701" spans="8:8" hidden="1">
      <c r="H701" s="72"/>
    </row>
    <row r="702" spans="8:8" hidden="1">
      <c r="H702" s="72"/>
    </row>
    <row r="703" spans="8:8" hidden="1">
      <c r="H703" s="72"/>
    </row>
    <row r="704" spans="8:8" hidden="1">
      <c r="H704" s="72"/>
    </row>
    <row r="705" spans="8:8" hidden="1">
      <c r="H705" s="72"/>
    </row>
    <row r="706" spans="8:8" hidden="1">
      <c r="H706" s="72"/>
    </row>
    <row r="707" spans="8:8" hidden="1">
      <c r="H707" s="72"/>
    </row>
    <row r="708" spans="8:8" hidden="1">
      <c r="H708" s="72"/>
    </row>
    <row r="709" spans="8:8" hidden="1">
      <c r="H709" s="72"/>
    </row>
    <row r="710" spans="8:8" hidden="1">
      <c r="H710" s="72"/>
    </row>
    <row r="711" spans="8:8" hidden="1">
      <c r="H711" s="72"/>
    </row>
    <row r="712" spans="8:8" hidden="1">
      <c r="H712" s="72"/>
    </row>
    <row r="713" spans="8:8" hidden="1">
      <c r="H713" s="72"/>
    </row>
    <row r="714" spans="8:8" hidden="1">
      <c r="H714" s="72"/>
    </row>
    <row r="715" spans="8:8" hidden="1">
      <c r="H715" s="72"/>
    </row>
    <row r="716" spans="8:8" hidden="1">
      <c r="H716" s="72"/>
    </row>
    <row r="717" spans="8:8" hidden="1">
      <c r="H717" s="72"/>
    </row>
    <row r="718" spans="8:8" hidden="1">
      <c r="H718" s="72"/>
    </row>
    <row r="719" spans="8:8" hidden="1">
      <c r="H719" s="72"/>
    </row>
    <row r="720" spans="8:8" hidden="1">
      <c r="H720" s="72"/>
    </row>
    <row r="721" spans="8:8" hidden="1">
      <c r="H721" s="72"/>
    </row>
    <row r="722" spans="8:8" hidden="1">
      <c r="H722" s="72"/>
    </row>
    <row r="723" spans="8:8" hidden="1">
      <c r="H723" s="72"/>
    </row>
    <row r="724" spans="8:8" hidden="1">
      <c r="H724" s="72"/>
    </row>
    <row r="725" spans="8:8" hidden="1">
      <c r="H725" s="72"/>
    </row>
    <row r="726" spans="8:8" hidden="1">
      <c r="H726" s="72"/>
    </row>
    <row r="727" spans="8:8" hidden="1">
      <c r="H727" s="72"/>
    </row>
    <row r="728" spans="8:8" hidden="1">
      <c r="H728" s="72"/>
    </row>
    <row r="729" spans="8:8" hidden="1">
      <c r="H729" s="72"/>
    </row>
    <row r="730" spans="8:8" hidden="1">
      <c r="H730" s="72"/>
    </row>
    <row r="731" spans="8:8" hidden="1">
      <c r="H731" s="72"/>
    </row>
    <row r="732" spans="8:8" hidden="1">
      <c r="H732" s="72"/>
    </row>
    <row r="733" spans="8:8" hidden="1">
      <c r="H733" s="72"/>
    </row>
    <row r="734" spans="8:8" hidden="1">
      <c r="H734" s="72"/>
    </row>
    <row r="735" spans="8:8" hidden="1">
      <c r="H735" s="72"/>
    </row>
    <row r="736" spans="8:8" hidden="1">
      <c r="H736" s="72"/>
    </row>
    <row r="737" spans="8:8" hidden="1">
      <c r="H737" s="72"/>
    </row>
    <row r="738" spans="8:8" hidden="1">
      <c r="H738" s="72"/>
    </row>
    <row r="739" spans="8:8" hidden="1">
      <c r="H739" s="72"/>
    </row>
    <row r="740" spans="8:8" hidden="1">
      <c r="H740" s="72"/>
    </row>
    <row r="741" spans="8:8" hidden="1">
      <c r="H741" s="72"/>
    </row>
    <row r="742" spans="8:8" hidden="1">
      <c r="H742" s="72"/>
    </row>
    <row r="743" spans="8:8" hidden="1">
      <c r="H743" s="72"/>
    </row>
    <row r="744" spans="8:8" hidden="1">
      <c r="H744" s="72"/>
    </row>
    <row r="745" spans="8:8" hidden="1">
      <c r="H745" s="72"/>
    </row>
    <row r="746" spans="8:8" hidden="1">
      <c r="H746" s="72"/>
    </row>
    <row r="747" spans="8:8" hidden="1">
      <c r="H747" s="72"/>
    </row>
    <row r="748" spans="8:8" hidden="1">
      <c r="H748" s="72"/>
    </row>
    <row r="749" spans="8:8" hidden="1">
      <c r="H749" s="72"/>
    </row>
    <row r="750" spans="8:8" hidden="1">
      <c r="H750" s="72"/>
    </row>
    <row r="751" spans="8:8" hidden="1">
      <c r="H751" s="72"/>
    </row>
    <row r="752" spans="8:8" hidden="1">
      <c r="H752" s="72"/>
    </row>
    <row r="753" spans="8:8" hidden="1">
      <c r="H753" s="72"/>
    </row>
    <row r="754" spans="8:8" hidden="1">
      <c r="H754" s="72"/>
    </row>
    <row r="755" spans="8:8" hidden="1">
      <c r="H755" s="72"/>
    </row>
    <row r="756" spans="8:8" hidden="1">
      <c r="H756" s="72"/>
    </row>
    <row r="757" spans="8:8" hidden="1">
      <c r="H757" s="72"/>
    </row>
    <row r="758" spans="8:8" hidden="1">
      <c r="H758" s="72"/>
    </row>
    <row r="759" spans="8:8" hidden="1">
      <c r="H759" s="72"/>
    </row>
    <row r="760" spans="8:8" hidden="1">
      <c r="H760" s="72"/>
    </row>
    <row r="761" spans="8:8" hidden="1">
      <c r="H761" s="72"/>
    </row>
    <row r="762" spans="8:8" hidden="1">
      <c r="H762" s="72"/>
    </row>
    <row r="763" spans="8:8" hidden="1">
      <c r="H763" s="72"/>
    </row>
    <row r="764" spans="8:8" hidden="1">
      <c r="H764" s="72"/>
    </row>
    <row r="765" spans="8:8" hidden="1">
      <c r="H765" s="72"/>
    </row>
    <row r="766" spans="8:8" hidden="1">
      <c r="H766" s="72"/>
    </row>
    <row r="767" spans="8:8" hidden="1">
      <c r="H767" s="72"/>
    </row>
    <row r="768" spans="8:8" hidden="1">
      <c r="H768" s="72"/>
    </row>
    <row r="769" spans="8:8" hidden="1">
      <c r="H769" s="72"/>
    </row>
    <row r="770" spans="8:8" hidden="1">
      <c r="H770" s="72"/>
    </row>
    <row r="771" spans="8:8" hidden="1">
      <c r="H771" s="72"/>
    </row>
    <row r="772" spans="8:8" hidden="1">
      <c r="H772" s="72"/>
    </row>
    <row r="773" spans="8:8" hidden="1">
      <c r="H773" s="72"/>
    </row>
    <row r="774" spans="8:8" hidden="1">
      <c r="H774" s="72"/>
    </row>
    <row r="775" spans="8:8" hidden="1">
      <c r="H775" s="72"/>
    </row>
    <row r="776" spans="8:8" hidden="1">
      <c r="H776" s="72"/>
    </row>
    <row r="777" spans="8:8" hidden="1">
      <c r="H777" s="72"/>
    </row>
    <row r="778" spans="8:8" hidden="1">
      <c r="H778" s="72"/>
    </row>
    <row r="779" spans="8:8" hidden="1">
      <c r="H779" s="72"/>
    </row>
    <row r="780" spans="8:8" hidden="1">
      <c r="H780" s="72"/>
    </row>
    <row r="781" spans="8:8" hidden="1">
      <c r="H781" s="72"/>
    </row>
    <row r="782" spans="8:8" hidden="1">
      <c r="H782" s="72"/>
    </row>
    <row r="783" spans="8:8" hidden="1">
      <c r="H783" s="72"/>
    </row>
    <row r="784" spans="8:8" hidden="1">
      <c r="H784" s="72"/>
    </row>
    <row r="785" spans="8:8" hidden="1">
      <c r="H785" s="72"/>
    </row>
    <row r="786" spans="8:8" hidden="1">
      <c r="H786" s="72"/>
    </row>
    <row r="787" spans="8:8" hidden="1">
      <c r="H787" s="72"/>
    </row>
    <row r="788" spans="8:8" hidden="1">
      <c r="H788" s="72"/>
    </row>
    <row r="789" spans="8:8" hidden="1">
      <c r="H789" s="72"/>
    </row>
    <row r="790" spans="8:8" hidden="1">
      <c r="H790" s="72"/>
    </row>
    <row r="791" spans="8:8" hidden="1">
      <c r="H791" s="72"/>
    </row>
    <row r="792" spans="8:8" hidden="1">
      <c r="H792" s="72"/>
    </row>
    <row r="793" spans="8:8" hidden="1">
      <c r="H793" s="72"/>
    </row>
    <row r="794" spans="8:8" hidden="1">
      <c r="H794" s="72"/>
    </row>
    <row r="795" spans="8:8" hidden="1">
      <c r="H795" s="72"/>
    </row>
    <row r="796" spans="8:8" hidden="1">
      <c r="H796" s="72"/>
    </row>
    <row r="797" spans="8:8" hidden="1">
      <c r="H797" s="72"/>
    </row>
    <row r="798" spans="8:8" hidden="1">
      <c r="H798" s="72"/>
    </row>
    <row r="799" spans="8:8" hidden="1">
      <c r="H799" s="72"/>
    </row>
    <row r="800" spans="8:8" hidden="1">
      <c r="H800" s="72"/>
    </row>
    <row r="801" spans="8:8" hidden="1">
      <c r="H801" s="72"/>
    </row>
    <row r="802" spans="8:8" hidden="1">
      <c r="H802" s="72"/>
    </row>
    <row r="803" spans="8:8" hidden="1">
      <c r="H803" s="72"/>
    </row>
    <row r="804" spans="8:8" hidden="1">
      <c r="H804" s="72"/>
    </row>
    <row r="805" spans="8:8" hidden="1">
      <c r="H805" s="72"/>
    </row>
    <row r="806" spans="8:8" hidden="1">
      <c r="H806" s="72"/>
    </row>
    <row r="807" spans="8:8" hidden="1">
      <c r="H807" s="72"/>
    </row>
    <row r="808" spans="8:8" hidden="1">
      <c r="H808" s="72"/>
    </row>
    <row r="809" spans="8:8" hidden="1">
      <c r="H809" s="72"/>
    </row>
    <row r="810" spans="8:8" hidden="1">
      <c r="H810" s="72"/>
    </row>
    <row r="811" spans="8:8" hidden="1">
      <c r="H811" s="72"/>
    </row>
    <row r="812" spans="8:8" hidden="1">
      <c r="H812" s="72"/>
    </row>
    <row r="813" spans="8:8" hidden="1">
      <c r="H813" s="72"/>
    </row>
    <row r="814" spans="8:8" hidden="1">
      <c r="H814" s="72"/>
    </row>
    <row r="815" spans="8:8" hidden="1">
      <c r="H815" s="72"/>
    </row>
    <row r="816" spans="8:8" hidden="1">
      <c r="H816" s="72"/>
    </row>
    <row r="817" spans="8:8" hidden="1">
      <c r="H817" s="72"/>
    </row>
    <row r="818" spans="8:8" hidden="1">
      <c r="H818" s="72"/>
    </row>
    <row r="819" spans="8:8" hidden="1">
      <c r="H819" s="72"/>
    </row>
    <row r="820" spans="8:8" hidden="1">
      <c r="H820" s="72"/>
    </row>
    <row r="821" spans="8:8" hidden="1">
      <c r="H821" s="72"/>
    </row>
    <row r="822" spans="8:8" hidden="1">
      <c r="H822" s="72"/>
    </row>
    <row r="823" spans="8:8" hidden="1">
      <c r="H823" s="72"/>
    </row>
    <row r="824" spans="8:8" hidden="1">
      <c r="H824" s="72"/>
    </row>
    <row r="825" spans="8:8" hidden="1">
      <c r="H825" s="72"/>
    </row>
    <row r="826" spans="8:8" hidden="1">
      <c r="H826" s="72"/>
    </row>
    <row r="827" spans="8:8" hidden="1">
      <c r="H827" s="72"/>
    </row>
    <row r="828" spans="8:8" hidden="1">
      <c r="H828" s="72"/>
    </row>
    <row r="829" spans="8:8" hidden="1">
      <c r="H829" s="72"/>
    </row>
    <row r="830" spans="8:8" hidden="1">
      <c r="H830" s="72"/>
    </row>
    <row r="831" spans="8:8" hidden="1">
      <c r="H831" s="72"/>
    </row>
    <row r="832" spans="8:8" hidden="1">
      <c r="H832" s="72"/>
    </row>
    <row r="833" spans="8:8" hidden="1">
      <c r="H833" s="72"/>
    </row>
    <row r="834" spans="8:8" hidden="1">
      <c r="H834" s="72"/>
    </row>
    <row r="835" spans="8:8" hidden="1">
      <c r="H835" s="72"/>
    </row>
    <row r="836" spans="8:8" hidden="1">
      <c r="H836" s="72"/>
    </row>
    <row r="837" spans="8:8" hidden="1">
      <c r="H837" s="72"/>
    </row>
    <row r="838" spans="8:8" hidden="1">
      <c r="H838" s="72"/>
    </row>
    <row r="839" spans="8:8" hidden="1">
      <c r="H839" s="72"/>
    </row>
    <row r="840" spans="8:8" hidden="1">
      <c r="H840" s="72"/>
    </row>
    <row r="841" spans="8:8" hidden="1">
      <c r="H841" s="72"/>
    </row>
    <row r="842" spans="8:8" hidden="1">
      <c r="H842" s="72"/>
    </row>
    <row r="843" spans="8:8" hidden="1">
      <c r="H843" s="72"/>
    </row>
    <row r="844" spans="8:8" hidden="1">
      <c r="H844" s="72"/>
    </row>
    <row r="845" spans="8:8" hidden="1">
      <c r="H845" s="72"/>
    </row>
    <row r="846" spans="8:8" hidden="1">
      <c r="H846" s="72"/>
    </row>
    <row r="847" spans="8:8" hidden="1">
      <c r="H847" s="72"/>
    </row>
    <row r="848" spans="8:8" hidden="1">
      <c r="H848" s="72"/>
    </row>
    <row r="849" spans="8:8" hidden="1">
      <c r="H849" s="72"/>
    </row>
    <row r="850" spans="8:8" hidden="1">
      <c r="H850" s="72"/>
    </row>
    <row r="851" spans="8:8" hidden="1">
      <c r="H851" s="72"/>
    </row>
    <row r="852" spans="8:8" hidden="1">
      <c r="H852" s="72"/>
    </row>
    <row r="853" spans="8:8" hidden="1">
      <c r="H853" s="72"/>
    </row>
    <row r="854" spans="8:8" hidden="1">
      <c r="H854" s="72"/>
    </row>
    <row r="855" spans="8:8" hidden="1">
      <c r="H855" s="72"/>
    </row>
    <row r="856" spans="8:8" hidden="1">
      <c r="H856" s="72"/>
    </row>
    <row r="857" spans="8:8" hidden="1">
      <c r="H857" s="72"/>
    </row>
    <row r="858" spans="8:8" hidden="1">
      <c r="H858" s="72"/>
    </row>
    <row r="859" spans="8:8" hidden="1">
      <c r="H859" s="72"/>
    </row>
    <row r="860" spans="8:8" hidden="1">
      <c r="H860" s="72"/>
    </row>
    <row r="861" spans="8:8" hidden="1">
      <c r="H861" s="72"/>
    </row>
    <row r="862" spans="8:8" hidden="1">
      <c r="H862" s="72"/>
    </row>
    <row r="863" spans="8:8" hidden="1">
      <c r="H863" s="72"/>
    </row>
    <row r="864" spans="8:8" hidden="1">
      <c r="H864" s="72"/>
    </row>
    <row r="865" spans="8:8" hidden="1">
      <c r="H865" s="72"/>
    </row>
    <row r="866" spans="8:8" hidden="1">
      <c r="H866" s="72"/>
    </row>
    <row r="867" spans="8:8" hidden="1">
      <c r="H867" s="72"/>
    </row>
    <row r="868" spans="8:8" hidden="1">
      <c r="H868" s="72"/>
    </row>
    <row r="869" spans="8:8" hidden="1">
      <c r="H869" s="72"/>
    </row>
    <row r="870" spans="8:8" hidden="1">
      <c r="H870" s="72"/>
    </row>
    <row r="871" spans="8:8" hidden="1">
      <c r="H871" s="72"/>
    </row>
    <row r="872" spans="8:8" hidden="1">
      <c r="H872" s="72"/>
    </row>
    <row r="873" spans="8:8" hidden="1">
      <c r="H873" s="72"/>
    </row>
    <row r="874" spans="8:8" hidden="1">
      <c r="H874" s="72"/>
    </row>
    <row r="875" spans="8:8" hidden="1">
      <c r="H875" s="72"/>
    </row>
    <row r="876" spans="8:8" hidden="1">
      <c r="H876" s="72"/>
    </row>
    <row r="877" spans="8:8" hidden="1">
      <c r="H877" s="72"/>
    </row>
    <row r="878" spans="8:8" hidden="1">
      <c r="H878" s="72"/>
    </row>
    <row r="879" spans="8:8" hidden="1">
      <c r="H879" s="72"/>
    </row>
    <row r="880" spans="8:8" hidden="1">
      <c r="H880" s="72"/>
    </row>
    <row r="881" spans="8:8" hidden="1">
      <c r="H881" s="72"/>
    </row>
    <row r="882" spans="8:8" hidden="1">
      <c r="H882" s="72"/>
    </row>
    <row r="883" spans="8:8" hidden="1">
      <c r="H883" s="72"/>
    </row>
    <row r="884" spans="8:8" hidden="1">
      <c r="H884" s="72"/>
    </row>
    <row r="885" spans="8:8" hidden="1">
      <c r="H885" s="72"/>
    </row>
    <row r="886" spans="8:8" hidden="1">
      <c r="H886" s="72"/>
    </row>
    <row r="887" spans="8:8" hidden="1">
      <c r="H887" s="72"/>
    </row>
    <row r="888" spans="8:8" hidden="1">
      <c r="H888" s="72"/>
    </row>
    <row r="889" spans="8:8" hidden="1">
      <c r="H889" s="72"/>
    </row>
    <row r="890" spans="8:8" hidden="1">
      <c r="H890" s="72"/>
    </row>
    <row r="891" spans="8:8" hidden="1">
      <c r="H891" s="72"/>
    </row>
    <row r="892" spans="8:8" hidden="1">
      <c r="H892" s="72"/>
    </row>
    <row r="893" spans="8:8" hidden="1">
      <c r="H893" s="72"/>
    </row>
    <row r="894" spans="8:8" hidden="1">
      <c r="H894" s="72"/>
    </row>
    <row r="895" spans="8:8" hidden="1">
      <c r="H895" s="72"/>
    </row>
    <row r="896" spans="8:8" hidden="1">
      <c r="H896" s="72"/>
    </row>
    <row r="897" spans="8:8" hidden="1">
      <c r="H897" s="72"/>
    </row>
    <row r="898" spans="8:8" hidden="1">
      <c r="H898" s="72"/>
    </row>
    <row r="899" spans="8:8" hidden="1">
      <c r="H899" s="72"/>
    </row>
    <row r="900" spans="8:8" hidden="1">
      <c r="H900" s="72"/>
    </row>
    <row r="901" spans="8:8" hidden="1">
      <c r="H901" s="72"/>
    </row>
    <row r="902" spans="8:8" hidden="1">
      <c r="H902" s="72"/>
    </row>
    <row r="903" spans="8:8" hidden="1">
      <c r="H903" s="72"/>
    </row>
    <row r="904" spans="8:8" hidden="1">
      <c r="H904" s="72"/>
    </row>
    <row r="905" spans="8:8" hidden="1">
      <c r="H905" s="72"/>
    </row>
    <row r="906" spans="8:8" hidden="1">
      <c r="H906" s="72"/>
    </row>
    <row r="907" spans="8:8" hidden="1">
      <c r="H907" s="72"/>
    </row>
    <row r="908" spans="8:8" hidden="1">
      <c r="H908" s="72"/>
    </row>
    <row r="909" spans="8:8" hidden="1">
      <c r="H909" s="72"/>
    </row>
    <row r="910" spans="8:8" hidden="1">
      <c r="H910" s="72"/>
    </row>
    <row r="911" spans="8:8" hidden="1">
      <c r="H911" s="72"/>
    </row>
    <row r="912" spans="8:8" hidden="1">
      <c r="H912" s="72"/>
    </row>
    <row r="913" spans="8:8" hidden="1">
      <c r="H913" s="72"/>
    </row>
    <row r="914" spans="8:8" hidden="1">
      <c r="H914" s="72"/>
    </row>
    <row r="915" spans="8:8" hidden="1">
      <c r="H915" s="72"/>
    </row>
    <row r="916" spans="8:8" hidden="1">
      <c r="H916" s="72"/>
    </row>
    <row r="917" spans="8:8" hidden="1">
      <c r="H917" s="72"/>
    </row>
    <row r="918" spans="8:8" hidden="1">
      <c r="H918" s="72"/>
    </row>
    <row r="919" spans="8:8" hidden="1">
      <c r="H919" s="72"/>
    </row>
    <row r="920" spans="8:8" hidden="1">
      <c r="H920" s="72"/>
    </row>
    <row r="921" spans="8:8" hidden="1">
      <c r="H921" s="72"/>
    </row>
    <row r="922" spans="8:8" hidden="1">
      <c r="H922" s="72"/>
    </row>
    <row r="923" spans="8:8" hidden="1">
      <c r="H923" s="72"/>
    </row>
    <row r="924" spans="8:8" hidden="1">
      <c r="H924" s="72"/>
    </row>
    <row r="925" spans="8:8" hidden="1">
      <c r="H925" s="72"/>
    </row>
    <row r="926" spans="8:8" hidden="1">
      <c r="H926" s="72"/>
    </row>
    <row r="927" spans="8:8" hidden="1">
      <c r="H927" s="72"/>
    </row>
    <row r="928" spans="8:8" hidden="1">
      <c r="H928" s="72"/>
    </row>
    <row r="929" spans="8:8" hidden="1">
      <c r="H929" s="72"/>
    </row>
    <row r="930" spans="8:8" hidden="1">
      <c r="H930" s="72"/>
    </row>
    <row r="931" spans="8:8" hidden="1">
      <c r="H931" s="72"/>
    </row>
    <row r="932" spans="8:8" hidden="1">
      <c r="H932" s="72"/>
    </row>
    <row r="933" spans="8:8" hidden="1">
      <c r="H933" s="72"/>
    </row>
    <row r="934" spans="8:8" hidden="1">
      <c r="H934" s="72"/>
    </row>
    <row r="935" spans="8:8" hidden="1">
      <c r="H935" s="72"/>
    </row>
    <row r="936" spans="8:8" hidden="1">
      <c r="H936" s="72"/>
    </row>
    <row r="937" spans="8:8" hidden="1">
      <c r="H937" s="72"/>
    </row>
    <row r="938" spans="8:8" hidden="1">
      <c r="H938" s="72"/>
    </row>
    <row r="939" spans="8:8" hidden="1">
      <c r="H939" s="72"/>
    </row>
    <row r="940" spans="8:8" hidden="1">
      <c r="H940" s="72"/>
    </row>
    <row r="941" spans="8:8" hidden="1">
      <c r="H941" s="72"/>
    </row>
    <row r="942" spans="8:8" hidden="1">
      <c r="H942" s="72"/>
    </row>
    <row r="943" spans="8:8" hidden="1">
      <c r="H943" s="72"/>
    </row>
    <row r="944" spans="8:8" hidden="1">
      <c r="H944" s="72"/>
    </row>
    <row r="945" spans="8:8" hidden="1">
      <c r="H945" s="72"/>
    </row>
    <row r="946" spans="8:8" hidden="1">
      <c r="H946" s="72"/>
    </row>
    <row r="947" spans="8:8" hidden="1">
      <c r="H947" s="72"/>
    </row>
    <row r="948" spans="8:8" hidden="1">
      <c r="H948" s="72"/>
    </row>
    <row r="949" spans="8:8" hidden="1">
      <c r="H949" s="72"/>
    </row>
    <row r="950" spans="8:8" hidden="1">
      <c r="H950" s="72"/>
    </row>
    <row r="951" spans="8:8" hidden="1">
      <c r="H951" s="72"/>
    </row>
    <row r="952" spans="8:8" hidden="1">
      <c r="H952" s="72"/>
    </row>
    <row r="953" spans="8:8" hidden="1">
      <c r="H953" s="72"/>
    </row>
    <row r="954" spans="8:8" hidden="1">
      <c r="H954" s="72"/>
    </row>
    <row r="955" spans="8:8" hidden="1">
      <c r="H955" s="72"/>
    </row>
    <row r="956" spans="8:8" hidden="1">
      <c r="H956" s="72"/>
    </row>
    <row r="957" spans="8:8" hidden="1">
      <c r="H957" s="72"/>
    </row>
    <row r="958" spans="8:8" hidden="1">
      <c r="H958" s="72"/>
    </row>
    <row r="959" spans="8:8" hidden="1">
      <c r="H959" s="72"/>
    </row>
    <row r="960" spans="8:8" hidden="1">
      <c r="H960" s="72"/>
    </row>
    <row r="961" spans="8:8" hidden="1">
      <c r="H961" s="72"/>
    </row>
    <row r="962" spans="8:8" hidden="1">
      <c r="H962" s="72"/>
    </row>
    <row r="963" spans="8:8" hidden="1">
      <c r="H963" s="72"/>
    </row>
    <row r="964" spans="8:8" hidden="1">
      <c r="H964" s="72"/>
    </row>
    <row r="965" spans="8:8" hidden="1">
      <c r="H965" s="72"/>
    </row>
    <row r="966" spans="8:8" hidden="1">
      <c r="H966" s="72"/>
    </row>
    <row r="967" spans="8:8" hidden="1">
      <c r="H967" s="72"/>
    </row>
    <row r="968" spans="8:8" hidden="1">
      <c r="H968" s="72"/>
    </row>
    <row r="969" spans="8:8" hidden="1">
      <c r="H969" s="72"/>
    </row>
    <row r="970" spans="8:8" hidden="1">
      <c r="H970" s="72"/>
    </row>
    <row r="971" spans="8:8" hidden="1">
      <c r="H971" s="72"/>
    </row>
    <row r="972" spans="8:8" hidden="1">
      <c r="H972" s="72"/>
    </row>
    <row r="973" spans="8:8" hidden="1">
      <c r="H973" s="72"/>
    </row>
    <row r="974" spans="8:8" hidden="1">
      <c r="H974" s="72"/>
    </row>
    <row r="975" spans="8:8" hidden="1">
      <c r="H975" s="72"/>
    </row>
    <row r="976" spans="8:8" hidden="1">
      <c r="H976" s="72"/>
    </row>
    <row r="977" spans="8:8" hidden="1">
      <c r="H977" s="72"/>
    </row>
    <row r="978" spans="8:8" hidden="1">
      <c r="H978" s="72"/>
    </row>
    <row r="979" spans="8:8" hidden="1">
      <c r="H979" s="72"/>
    </row>
    <row r="980" spans="8:8" hidden="1">
      <c r="H980" s="72"/>
    </row>
    <row r="981" spans="8:8" hidden="1">
      <c r="H981" s="72"/>
    </row>
    <row r="982" spans="8:8" hidden="1">
      <c r="H982" s="72"/>
    </row>
    <row r="983" spans="8:8" hidden="1">
      <c r="H983" s="72"/>
    </row>
    <row r="984" spans="8:8" hidden="1">
      <c r="H984" s="72"/>
    </row>
    <row r="985" spans="8:8" hidden="1">
      <c r="H985" s="72"/>
    </row>
    <row r="986" spans="8:8" hidden="1">
      <c r="H986" s="72"/>
    </row>
    <row r="987" spans="8:8" hidden="1">
      <c r="H987" s="72"/>
    </row>
    <row r="988" spans="8:8" hidden="1">
      <c r="H988" s="72"/>
    </row>
    <row r="989" spans="8:8" hidden="1">
      <c r="H989" s="72"/>
    </row>
    <row r="990" spans="8:8" hidden="1">
      <c r="H990" s="72"/>
    </row>
    <row r="991" spans="8:8" hidden="1">
      <c r="H991" s="72"/>
    </row>
    <row r="992" spans="8:8" hidden="1">
      <c r="H992" s="72"/>
    </row>
    <row r="993" spans="8:8" hidden="1">
      <c r="H993" s="72"/>
    </row>
    <row r="994" spans="8:8" hidden="1">
      <c r="H994" s="72"/>
    </row>
    <row r="995" spans="8:8" hidden="1">
      <c r="H995" s="72"/>
    </row>
    <row r="996" spans="8:8" hidden="1">
      <c r="H996" s="72"/>
    </row>
    <row r="997" spans="8:8" hidden="1">
      <c r="H997" s="72"/>
    </row>
    <row r="998" spans="8:8" hidden="1">
      <c r="H998" s="72"/>
    </row>
    <row r="999" spans="8:8" hidden="1">
      <c r="H999" s="72"/>
    </row>
    <row r="1000" spans="8:8" hidden="1">
      <c r="H1000" s="72"/>
    </row>
    <row r="1001" spans="8:8" hidden="1">
      <c r="H1001" s="72"/>
    </row>
    <row r="1002" spans="8:8" hidden="1">
      <c r="H1002" s="72"/>
    </row>
    <row r="1003" spans="8:8" hidden="1">
      <c r="H1003" s="72"/>
    </row>
    <row r="1004" spans="8:8" hidden="1">
      <c r="H1004" s="72"/>
    </row>
    <row r="1005" spans="8:8" hidden="1">
      <c r="H1005" s="72"/>
    </row>
    <row r="1006" spans="8:8" hidden="1">
      <c r="H1006" s="72"/>
    </row>
    <row r="1007" spans="8:8" hidden="1">
      <c r="H1007" s="72"/>
    </row>
    <row r="1008" spans="8:8" hidden="1">
      <c r="H1008" s="72"/>
    </row>
    <row r="1009" spans="8:8" hidden="1">
      <c r="H1009" s="72"/>
    </row>
    <row r="1010" spans="8:8" hidden="1">
      <c r="H1010" s="72"/>
    </row>
    <row r="1011" spans="8:8" hidden="1">
      <c r="H1011" s="72"/>
    </row>
    <row r="1012" spans="8:8" hidden="1">
      <c r="H1012" s="72"/>
    </row>
    <row r="1013" spans="8:8" hidden="1">
      <c r="H1013" s="72"/>
    </row>
    <row r="1014" spans="8:8" hidden="1">
      <c r="H1014" s="72"/>
    </row>
    <row r="1015" spans="8:8" hidden="1">
      <c r="H1015" s="72"/>
    </row>
    <row r="1016" spans="8:8" hidden="1">
      <c r="H1016" s="72"/>
    </row>
    <row r="1017" spans="8:8" hidden="1">
      <c r="H1017" s="72"/>
    </row>
    <row r="1018" spans="8:8" hidden="1">
      <c r="H1018" s="72"/>
    </row>
    <row r="1019" spans="8:8" hidden="1">
      <c r="H1019" s="72"/>
    </row>
    <row r="1020" spans="8:8" hidden="1">
      <c r="H1020" s="72"/>
    </row>
    <row r="1021" spans="8:8" hidden="1">
      <c r="H1021" s="72"/>
    </row>
    <row r="1022" spans="8:8" hidden="1">
      <c r="H1022" s="72"/>
    </row>
    <row r="1023" spans="8:8" hidden="1">
      <c r="H1023" s="72"/>
    </row>
    <row r="1024" spans="8:8" hidden="1">
      <c r="H1024" s="72"/>
    </row>
    <row r="1025" spans="8:8" hidden="1">
      <c r="H1025" s="72"/>
    </row>
    <row r="1026" spans="8:8" hidden="1">
      <c r="H1026" s="72"/>
    </row>
    <row r="1027" spans="8:8" hidden="1">
      <c r="H1027" s="72"/>
    </row>
    <row r="1028" spans="8:8" hidden="1">
      <c r="H1028" s="72"/>
    </row>
    <row r="1029" spans="8:8" hidden="1">
      <c r="H1029" s="72"/>
    </row>
    <row r="1030" spans="8:8" hidden="1">
      <c r="H1030" s="72"/>
    </row>
    <row r="1031" spans="8:8" hidden="1">
      <c r="H1031" s="72"/>
    </row>
    <row r="1032" spans="8:8" hidden="1">
      <c r="H1032" s="72"/>
    </row>
    <row r="1033" spans="8:8" hidden="1">
      <c r="H1033" s="72"/>
    </row>
    <row r="1034" spans="8:8" hidden="1">
      <c r="H1034" s="72"/>
    </row>
    <row r="1035" spans="8:8" hidden="1">
      <c r="H1035" s="72"/>
    </row>
    <row r="1036" spans="8:8" hidden="1">
      <c r="H1036" s="72"/>
    </row>
    <row r="1037" spans="8:8" hidden="1">
      <c r="H1037" s="72"/>
    </row>
    <row r="1038" spans="8:8" hidden="1">
      <c r="H1038" s="72"/>
    </row>
    <row r="1039" spans="8:8" hidden="1">
      <c r="H1039" s="72"/>
    </row>
    <row r="1040" spans="8:8" hidden="1">
      <c r="H1040" s="72"/>
    </row>
    <row r="1041" spans="8:8" hidden="1">
      <c r="H1041" s="72"/>
    </row>
    <row r="1042" spans="8:8" hidden="1">
      <c r="H1042" s="72"/>
    </row>
    <row r="1043" spans="8:8" hidden="1">
      <c r="H1043" s="72"/>
    </row>
    <row r="1044" spans="8:8" hidden="1">
      <c r="H1044" s="72"/>
    </row>
    <row r="1045" spans="8:8" hidden="1">
      <c r="H1045" s="72"/>
    </row>
    <row r="1046" spans="8:8" hidden="1">
      <c r="H1046" s="72"/>
    </row>
    <row r="1047" spans="8:8" hidden="1">
      <c r="H1047" s="72"/>
    </row>
    <row r="1048" spans="8:8" hidden="1">
      <c r="H1048" s="72"/>
    </row>
    <row r="1049" spans="8:8" hidden="1">
      <c r="H1049" s="72"/>
    </row>
    <row r="1050" spans="8:8" hidden="1">
      <c r="H1050" s="72"/>
    </row>
    <row r="1051" spans="8:8" hidden="1">
      <c r="H1051" s="72"/>
    </row>
    <row r="1052" spans="8:8" hidden="1">
      <c r="H1052" s="72"/>
    </row>
    <row r="1053" spans="8:8" hidden="1">
      <c r="H1053" s="72"/>
    </row>
    <row r="1054" spans="8:8" hidden="1">
      <c r="H1054" s="72"/>
    </row>
    <row r="1055" spans="8:8" hidden="1">
      <c r="H1055" s="72"/>
    </row>
    <row r="1056" spans="8:8" hidden="1">
      <c r="H1056" s="72"/>
    </row>
    <row r="1057" spans="8:8" hidden="1">
      <c r="H1057" s="72"/>
    </row>
    <row r="1058" spans="8:8" hidden="1">
      <c r="H1058" s="72"/>
    </row>
    <row r="1059" spans="8:8" hidden="1">
      <c r="H1059" s="72"/>
    </row>
    <row r="1060" spans="8:8" hidden="1">
      <c r="H1060" s="72"/>
    </row>
    <row r="1061" spans="8:8" hidden="1">
      <c r="H1061" s="72"/>
    </row>
    <row r="1062" spans="8:8" hidden="1">
      <c r="H1062" s="72"/>
    </row>
    <row r="1063" spans="8:8" hidden="1">
      <c r="H1063" s="72"/>
    </row>
    <row r="1064" spans="8:8" hidden="1">
      <c r="H1064" s="72"/>
    </row>
    <row r="1065" spans="8:8" hidden="1">
      <c r="H1065" s="72"/>
    </row>
    <row r="1066" spans="8:8" hidden="1">
      <c r="H1066" s="72"/>
    </row>
    <row r="1067" spans="8:8" hidden="1">
      <c r="H1067" s="72"/>
    </row>
    <row r="1068" spans="8:8" hidden="1">
      <c r="H1068" s="72"/>
    </row>
    <row r="1069" spans="8:8" hidden="1">
      <c r="H1069" s="72"/>
    </row>
    <row r="1070" spans="8:8" hidden="1">
      <c r="H1070" s="72"/>
    </row>
    <row r="1071" spans="8:8" hidden="1">
      <c r="H1071" s="72"/>
    </row>
    <row r="1072" spans="8:8" hidden="1">
      <c r="H1072" s="72"/>
    </row>
    <row r="1073" spans="8:8" hidden="1">
      <c r="H1073" s="72"/>
    </row>
    <row r="1074" spans="8:8" hidden="1">
      <c r="H1074" s="72"/>
    </row>
    <row r="1075" spans="8:8" hidden="1">
      <c r="H1075" s="72"/>
    </row>
    <row r="1076" spans="8:8" hidden="1">
      <c r="H1076" s="72"/>
    </row>
    <row r="1077" spans="8:8" hidden="1">
      <c r="H1077" s="72"/>
    </row>
    <row r="1078" spans="8:8" hidden="1">
      <c r="H1078" s="72"/>
    </row>
    <row r="1079" spans="8:8" hidden="1">
      <c r="H1079" s="72"/>
    </row>
    <row r="1080" spans="8:8" hidden="1">
      <c r="H1080" s="72"/>
    </row>
    <row r="1081" spans="8:8" hidden="1">
      <c r="H1081" s="72"/>
    </row>
    <row r="1082" spans="8:8" hidden="1">
      <c r="H1082" s="72"/>
    </row>
    <row r="1083" spans="8:8" hidden="1">
      <c r="H1083" s="72"/>
    </row>
    <row r="1084" spans="8:8" hidden="1">
      <c r="H1084" s="72"/>
    </row>
    <row r="1085" spans="8:8" hidden="1">
      <c r="H1085" s="72"/>
    </row>
    <row r="1086" spans="8:8" hidden="1">
      <c r="H1086" s="72"/>
    </row>
    <row r="1087" spans="8:8" hidden="1">
      <c r="H1087" s="72"/>
    </row>
    <row r="1088" spans="8:8" hidden="1">
      <c r="H1088" s="72"/>
    </row>
    <row r="1089" spans="8:8" hidden="1">
      <c r="H1089" s="72"/>
    </row>
    <row r="1090" spans="8:8" hidden="1">
      <c r="H1090" s="72"/>
    </row>
    <row r="1091" spans="8:8" hidden="1">
      <c r="H1091" s="72"/>
    </row>
    <row r="1092" spans="8:8" hidden="1">
      <c r="H1092" s="72"/>
    </row>
    <row r="1093" spans="8:8" hidden="1">
      <c r="H1093" s="72"/>
    </row>
    <row r="1094" spans="8:8" hidden="1">
      <c r="H1094" s="72"/>
    </row>
    <row r="1095" spans="8:8" hidden="1">
      <c r="H1095" s="72"/>
    </row>
    <row r="1096" spans="8:8" hidden="1">
      <c r="H1096" s="72"/>
    </row>
    <row r="1097" spans="8:8" hidden="1">
      <c r="H1097" s="72"/>
    </row>
    <row r="1098" spans="8:8" hidden="1">
      <c r="H1098" s="72"/>
    </row>
    <row r="1099" spans="8:8" hidden="1">
      <c r="H1099" s="72"/>
    </row>
    <row r="1100" spans="8:8" hidden="1">
      <c r="H1100" s="72"/>
    </row>
    <row r="1101" spans="8:8" hidden="1">
      <c r="H1101" s="72"/>
    </row>
    <row r="1102" spans="8:8" hidden="1">
      <c r="H1102" s="72"/>
    </row>
    <row r="1103" spans="8:8" hidden="1">
      <c r="H1103" s="72"/>
    </row>
    <row r="1104" spans="8:8" hidden="1">
      <c r="H1104" s="72"/>
    </row>
    <row r="1105" spans="8:8" hidden="1">
      <c r="H1105" s="72"/>
    </row>
    <row r="1106" spans="8:8" hidden="1">
      <c r="H1106" s="72"/>
    </row>
    <row r="1107" spans="8:8" hidden="1">
      <c r="H1107" s="72"/>
    </row>
    <row r="1108" spans="8:8" hidden="1">
      <c r="H1108" s="72"/>
    </row>
    <row r="1109" spans="8:8" hidden="1">
      <c r="H1109" s="72"/>
    </row>
    <row r="1110" spans="8:8" hidden="1">
      <c r="H1110" s="72"/>
    </row>
    <row r="1111" spans="8:8" hidden="1">
      <c r="H1111" s="72"/>
    </row>
    <row r="1112" spans="8:8" hidden="1">
      <c r="H1112" s="72"/>
    </row>
    <row r="1113" spans="8:8" hidden="1">
      <c r="H1113" s="72"/>
    </row>
    <row r="1114" spans="8:8" hidden="1">
      <c r="H1114" s="72"/>
    </row>
    <row r="1115" spans="8:8" hidden="1">
      <c r="H1115" s="72"/>
    </row>
    <row r="1116" spans="8:8" hidden="1">
      <c r="H1116" s="72"/>
    </row>
    <row r="1117" spans="8:8" hidden="1">
      <c r="H1117" s="72"/>
    </row>
    <row r="1118" spans="8:8" hidden="1">
      <c r="H1118" s="72"/>
    </row>
    <row r="1119" spans="8:8" hidden="1">
      <c r="H1119" s="72"/>
    </row>
    <row r="1120" spans="8:8" hidden="1">
      <c r="H1120" s="72"/>
    </row>
    <row r="1121" spans="8:8" hidden="1">
      <c r="H1121" s="72"/>
    </row>
    <row r="1122" spans="8:8" hidden="1">
      <c r="H1122" s="72"/>
    </row>
    <row r="1123" spans="8:8" hidden="1">
      <c r="H1123" s="72"/>
    </row>
    <row r="1124" spans="8:8" hidden="1">
      <c r="H1124" s="72"/>
    </row>
    <row r="1125" spans="8:8" hidden="1">
      <c r="H1125" s="72"/>
    </row>
    <row r="1126" spans="8:8" hidden="1">
      <c r="H1126" s="72"/>
    </row>
    <row r="1127" spans="8:8" hidden="1">
      <c r="H1127" s="72"/>
    </row>
    <row r="1128" spans="8:8" hidden="1">
      <c r="H1128" s="72"/>
    </row>
    <row r="1129" spans="8:8" hidden="1">
      <c r="H1129" s="72"/>
    </row>
    <row r="1130" spans="8:8" hidden="1">
      <c r="H1130" s="72"/>
    </row>
    <row r="1131" spans="8:8" hidden="1">
      <c r="H1131" s="72"/>
    </row>
    <row r="1132" spans="8:8" hidden="1">
      <c r="H1132" s="72"/>
    </row>
    <row r="1133" spans="8:8" hidden="1">
      <c r="H1133" s="72"/>
    </row>
    <row r="1134" spans="8:8" hidden="1">
      <c r="H1134" s="72"/>
    </row>
    <row r="1135" spans="8:8" hidden="1">
      <c r="H1135" s="72"/>
    </row>
    <row r="1136" spans="8:8" hidden="1">
      <c r="H1136" s="72"/>
    </row>
    <row r="1137" spans="8:8" hidden="1">
      <c r="H1137" s="72"/>
    </row>
    <row r="1138" spans="8:8" hidden="1">
      <c r="H1138" s="72"/>
    </row>
    <row r="1139" spans="8:8" hidden="1">
      <c r="H1139" s="72"/>
    </row>
    <row r="1140" spans="8:8" hidden="1">
      <c r="H1140" s="72"/>
    </row>
    <row r="1141" spans="8:8" hidden="1">
      <c r="H1141" s="72"/>
    </row>
    <row r="1142" spans="8:8" hidden="1">
      <c r="H1142" s="72"/>
    </row>
    <row r="1143" spans="8:8" hidden="1">
      <c r="H1143" s="72"/>
    </row>
    <row r="1144" spans="8:8" hidden="1">
      <c r="H1144" s="72"/>
    </row>
    <row r="1145" spans="8:8" hidden="1">
      <c r="H1145" s="72"/>
    </row>
    <row r="1146" spans="8:8" hidden="1">
      <c r="H1146" s="72"/>
    </row>
    <row r="1147" spans="8:8" hidden="1">
      <c r="H1147" s="72"/>
    </row>
    <row r="1148" spans="8:8" hidden="1">
      <c r="H1148" s="72"/>
    </row>
    <row r="1149" spans="8:8" hidden="1">
      <c r="H1149" s="72"/>
    </row>
    <row r="1150" spans="8:8" hidden="1">
      <c r="H1150" s="72"/>
    </row>
    <row r="1151" spans="8:8" hidden="1">
      <c r="H1151" s="72"/>
    </row>
    <row r="1152" spans="8:8" hidden="1">
      <c r="H1152" s="72"/>
    </row>
    <row r="1153" spans="8:8" hidden="1">
      <c r="H1153" s="72"/>
    </row>
    <row r="1154" spans="8:8" hidden="1">
      <c r="H1154" s="72"/>
    </row>
    <row r="1155" spans="8:8" hidden="1">
      <c r="H1155" s="72"/>
    </row>
    <row r="1156" spans="8:8" hidden="1">
      <c r="H1156" s="72"/>
    </row>
    <row r="1157" spans="8:8" hidden="1">
      <c r="H1157" s="72"/>
    </row>
    <row r="1158" spans="8:8" hidden="1">
      <c r="H1158" s="72"/>
    </row>
    <row r="1159" spans="8:8" hidden="1">
      <c r="H1159" s="72"/>
    </row>
    <row r="1160" spans="8:8" hidden="1">
      <c r="H1160" s="72"/>
    </row>
    <row r="1161" spans="8:8" hidden="1">
      <c r="H1161" s="72"/>
    </row>
    <row r="1162" spans="8:8" hidden="1">
      <c r="H1162" s="72"/>
    </row>
    <row r="1163" spans="8:8" hidden="1">
      <c r="H1163" s="72"/>
    </row>
    <row r="1164" spans="8:8" hidden="1">
      <c r="H1164" s="72"/>
    </row>
    <row r="1165" spans="8:8" hidden="1">
      <c r="H1165" s="72"/>
    </row>
    <row r="1166" spans="8:8" hidden="1">
      <c r="H1166" s="72"/>
    </row>
    <row r="1167" spans="8:8" hidden="1">
      <c r="H1167" s="72"/>
    </row>
    <row r="1168" spans="8:8" hidden="1">
      <c r="H1168" s="72"/>
    </row>
    <row r="1169" spans="8:8" hidden="1">
      <c r="H1169" s="72"/>
    </row>
    <row r="1170" spans="8:8" hidden="1">
      <c r="H1170" s="72"/>
    </row>
    <row r="1171" spans="8:8" hidden="1">
      <c r="H1171" s="72"/>
    </row>
    <row r="1172" spans="8:8" hidden="1">
      <c r="H1172" s="72"/>
    </row>
    <row r="1173" spans="8:8" hidden="1">
      <c r="H1173" s="72"/>
    </row>
    <row r="1174" spans="8:8" hidden="1">
      <c r="H1174" s="72"/>
    </row>
    <row r="1175" spans="8:8" hidden="1">
      <c r="H1175" s="72"/>
    </row>
    <row r="1176" spans="8:8" hidden="1">
      <c r="H1176" s="72"/>
    </row>
    <row r="1177" spans="8:8" hidden="1">
      <c r="H1177" s="72"/>
    </row>
    <row r="1178" spans="8:8" hidden="1">
      <c r="H1178" s="72"/>
    </row>
    <row r="1179" spans="8:8" hidden="1">
      <c r="H1179" s="72"/>
    </row>
    <row r="1180" spans="8:8" hidden="1">
      <c r="H1180" s="72"/>
    </row>
    <row r="1181" spans="8:8" hidden="1">
      <c r="H1181" s="72"/>
    </row>
    <row r="1182" spans="8:8" hidden="1">
      <c r="H1182" s="72"/>
    </row>
    <row r="1183" spans="8:8" hidden="1">
      <c r="H1183" s="72"/>
    </row>
    <row r="1184" spans="8:8" hidden="1">
      <c r="H1184" s="72"/>
    </row>
    <row r="1185" spans="8:8" hidden="1">
      <c r="H1185" s="72"/>
    </row>
    <row r="1186" spans="8:8" hidden="1">
      <c r="H1186" s="72"/>
    </row>
    <row r="1187" spans="8:8" hidden="1">
      <c r="H1187" s="72"/>
    </row>
    <row r="1188" spans="8:8" hidden="1">
      <c r="H1188" s="72"/>
    </row>
    <row r="1189" spans="8:8" hidden="1">
      <c r="H1189" s="72"/>
    </row>
    <row r="1190" spans="8:8" hidden="1">
      <c r="H1190" s="72"/>
    </row>
    <row r="1191" spans="8:8" hidden="1">
      <c r="H1191" s="72"/>
    </row>
    <row r="1192" spans="8:8" hidden="1">
      <c r="H1192" s="72"/>
    </row>
    <row r="1193" spans="8:8" hidden="1">
      <c r="H1193" s="72"/>
    </row>
    <row r="1194" spans="8:8" hidden="1">
      <c r="H1194" s="72"/>
    </row>
    <row r="1195" spans="8:8" hidden="1">
      <c r="H1195" s="72"/>
    </row>
    <row r="1196" spans="8:8" hidden="1">
      <c r="H1196" s="72"/>
    </row>
    <row r="1197" spans="8:8" hidden="1">
      <c r="H1197" s="72"/>
    </row>
    <row r="1198" spans="8:8" hidden="1">
      <c r="H1198" s="72"/>
    </row>
    <row r="1199" spans="8:8" hidden="1">
      <c r="H1199" s="72"/>
    </row>
    <row r="1200" spans="8:8" hidden="1">
      <c r="H1200" s="72"/>
    </row>
    <row r="1201" spans="8:8" hidden="1">
      <c r="H1201" s="72"/>
    </row>
    <row r="1202" spans="8:8" hidden="1">
      <c r="H1202" s="72"/>
    </row>
    <row r="1203" spans="8:8" hidden="1">
      <c r="H1203" s="72"/>
    </row>
    <row r="1204" spans="8:8" hidden="1">
      <c r="H1204" s="72"/>
    </row>
    <row r="1205" spans="8:8" hidden="1">
      <c r="H1205" s="72"/>
    </row>
    <row r="1206" spans="8:8" hidden="1">
      <c r="H1206" s="72"/>
    </row>
    <row r="1207" spans="8:8" hidden="1">
      <c r="H1207" s="72"/>
    </row>
    <row r="1208" spans="8:8" hidden="1">
      <c r="H1208" s="72"/>
    </row>
    <row r="1209" spans="8:8" hidden="1">
      <c r="H1209" s="72"/>
    </row>
    <row r="1210" spans="8:8" hidden="1">
      <c r="H1210" s="72"/>
    </row>
    <row r="1211" spans="8:8" hidden="1">
      <c r="H1211" s="72"/>
    </row>
    <row r="1212" spans="8:8" hidden="1">
      <c r="H1212" s="72"/>
    </row>
    <row r="1213" spans="8:8" hidden="1">
      <c r="H1213" s="72"/>
    </row>
    <row r="1214" spans="8:8" hidden="1">
      <c r="H1214" s="72"/>
    </row>
    <row r="1215" spans="8:8" hidden="1">
      <c r="H1215" s="72"/>
    </row>
    <row r="1216" spans="8:8" hidden="1">
      <c r="H1216" s="72"/>
    </row>
    <row r="1217" spans="8:8" hidden="1">
      <c r="H1217" s="72"/>
    </row>
    <row r="1218" spans="8:8" hidden="1">
      <c r="H1218" s="72"/>
    </row>
    <row r="1219" spans="8:8" hidden="1">
      <c r="H1219" s="72"/>
    </row>
    <row r="1220" spans="8:8" hidden="1">
      <c r="H1220" s="72"/>
    </row>
    <row r="1221" spans="8:8" hidden="1">
      <c r="H1221" s="72"/>
    </row>
    <row r="1222" spans="8:8" hidden="1">
      <c r="H1222" s="72"/>
    </row>
    <row r="1223" spans="8:8" hidden="1">
      <c r="H1223" s="72"/>
    </row>
    <row r="1224" spans="8:8" hidden="1">
      <c r="H1224" s="72"/>
    </row>
    <row r="1225" spans="8:8" hidden="1">
      <c r="H1225" s="72"/>
    </row>
    <row r="1226" spans="8:8" hidden="1">
      <c r="H1226" s="72"/>
    </row>
    <row r="1227" spans="8:8" hidden="1">
      <c r="H1227" s="72"/>
    </row>
    <row r="1228" spans="8:8" hidden="1">
      <c r="H1228" s="72"/>
    </row>
    <row r="1229" spans="8:8" hidden="1">
      <c r="H1229" s="72"/>
    </row>
    <row r="1230" spans="8:8" hidden="1">
      <c r="H1230" s="72"/>
    </row>
    <row r="1231" spans="8:8" hidden="1">
      <c r="H1231" s="72"/>
    </row>
    <row r="1232" spans="8:8" hidden="1">
      <c r="H1232" s="72"/>
    </row>
    <row r="1233" spans="8:8" hidden="1">
      <c r="H1233" s="72"/>
    </row>
    <row r="1234" spans="8:8" hidden="1">
      <c r="H1234" s="72"/>
    </row>
    <row r="1235" spans="8:8" hidden="1">
      <c r="H1235" s="72"/>
    </row>
    <row r="1236" spans="8:8" hidden="1">
      <c r="H1236" s="72"/>
    </row>
    <row r="1237" spans="8:8" hidden="1">
      <c r="H1237" s="72"/>
    </row>
    <row r="1238" spans="8:8" hidden="1">
      <c r="H1238" s="72"/>
    </row>
    <row r="1239" spans="8:8" hidden="1">
      <c r="H1239" s="72"/>
    </row>
    <row r="1240" spans="8:8" hidden="1">
      <c r="H1240" s="72"/>
    </row>
    <row r="1241" spans="8:8" hidden="1">
      <c r="H1241" s="72"/>
    </row>
    <row r="1242" spans="8:8" hidden="1">
      <c r="H1242" s="72"/>
    </row>
    <row r="1243" spans="8:8" hidden="1">
      <c r="H1243" s="72"/>
    </row>
    <row r="1244" spans="8:8" hidden="1">
      <c r="H1244" s="72"/>
    </row>
    <row r="1245" spans="8:8" hidden="1">
      <c r="H1245" s="72"/>
    </row>
    <row r="1246" spans="8:8" hidden="1">
      <c r="H1246" s="72"/>
    </row>
    <row r="1247" spans="8:8" hidden="1">
      <c r="H1247" s="72"/>
    </row>
    <row r="1248" spans="8:8" hidden="1">
      <c r="H1248" s="72"/>
    </row>
    <row r="1249" spans="8:8" hidden="1">
      <c r="H1249" s="72"/>
    </row>
    <row r="1250" spans="8:8" hidden="1">
      <c r="H1250" s="72"/>
    </row>
    <row r="1251" spans="8:8" hidden="1">
      <c r="H1251" s="72"/>
    </row>
    <row r="1252" spans="8:8" hidden="1">
      <c r="H1252" s="72"/>
    </row>
    <row r="1253" spans="8:8" hidden="1">
      <c r="H1253" s="72"/>
    </row>
    <row r="1254" spans="8:8" hidden="1">
      <c r="H1254" s="72"/>
    </row>
    <row r="1255" spans="8:8" hidden="1">
      <c r="H1255" s="72"/>
    </row>
    <row r="1256" spans="8:8" hidden="1">
      <c r="H1256" s="72"/>
    </row>
    <row r="1257" spans="8:8" hidden="1">
      <c r="H1257" s="72"/>
    </row>
    <row r="1258" spans="8:8" hidden="1">
      <c r="H1258" s="72"/>
    </row>
    <row r="1259" spans="8:8" hidden="1">
      <c r="H1259" s="72"/>
    </row>
    <row r="1260" spans="8:8" hidden="1">
      <c r="H1260" s="72"/>
    </row>
    <row r="1261" spans="8:8" hidden="1">
      <c r="H1261" s="72"/>
    </row>
    <row r="1262" spans="8:8" hidden="1">
      <c r="H1262" s="72"/>
    </row>
    <row r="1263" spans="8:8" hidden="1">
      <c r="H1263" s="72"/>
    </row>
    <row r="1264" spans="8:8" hidden="1">
      <c r="H1264" s="72"/>
    </row>
    <row r="1265" spans="8:8" hidden="1">
      <c r="H1265" s="72"/>
    </row>
    <row r="1266" spans="8:8" hidden="1">
      <c r="H1266" s="72"/>
    </row>
    <row r="1267" spans="8:8" hidden="1">
      <c r="H1267" s="72"/>
    </row>
    <row r="1268" spans="8:8" hidden="1">
      <c r="H1268" s="72"/>
    </row>
    <row r="1269" spans="8:8" hidden="1">
      <c r="H1269" s="72"/>
    </row>
    <row r="1270" spans="8:8" hidden="1">
      <c r="H1270" s="72"/>
    </row>
    <row r="1271" spans="8:8" hidden="1">
      <c r="H1271" s="72"/>
    </row>
    <row r="1272" spans="8:8" hidden="1">
      <c r="H1272" s="72"/>
    </row>
    <row r="1273" spans="8:8" hidden="1">
      <c r="H1273" s="72"/>
    </row>
    <row r="1274" spans="8:8" hidden="1">
      <c r="H1274" s="72"/>
    </row>
    <row r="1275" spans="8:8" hidden="1">
      <c r="H1275" s="72"/>
    </row>
    <row r="1276" spans="8:8" hidden="1">
      <c r="H1276" s="72"/>
    </row>
    <row r="1277" spans="8:8" hidden="1">
      <c r="H1277" s="72"/>
    </row>
    <row r="1278" spans="8:8" hidden="1">
      <c r="H1278" s="72"/>
    </row>
    <row r="1279" spans="8:8" hidden="1">
      <c r="H1279" s="72"/>
    </row>
    <row r="1280" spans="8:8" hidden="1">
      <c r="H1280" s="72"/>
    </row>
    <row r="1281" spans="8:8" hidden="1">
      <c r="H1281" s="72"/>
    </row>
    <row r="1282" spans="8:8" hidden="1">
      <c r="H1282" s="72"/>
    </row>
    <row r="1283" spans="8:8" hidden="1">
      <c r="H1283" s="72"/>
    </row>
    <row r="1284" spans="8:8" hidden="1">
      <c r="H1284" s="72"/>
    </row>
    <row r="1285" spans="8:8" hidden="1">
      <c r="H1285" s="72"/>
    </row>
    <row r="1286" spans="8:8" hidden="1">
      <c r="H1286" s="72"/>
    </row>
    <row r="1287" spans="8:8" hidden="1">
      <c r="H1287" s="72"/>
    </row>
    <row r="1288" spans="8:8" hidden="1">
      <c r="H1288" s="72"/>
    </row>
    <row r="1289" spans="8:8" hidden="1">
      <c r="H1289" s="72"/>
    </row>
    <row r="1290" spans="8:8" hidden="1">
      <c r="H1290" s="72"/>
    </row>
    <row r="1291" spans="8:8" hidden="1">
      <c r="H1291" s="72"/>
    </row>
    <row r="1292" spans="8:8" hidden="1">
      <c r="H1292" s="72"/>
    </row>
    <row r="1293" spans="8:8" hidden="1">
      <c r="H1293" s="72"/>
    </row>
    <row r="1294" spans="8:8" hidden="1">
      <c r="H1294" s="72"/>
    </row>
    <row r="1295" spans="8:8" hidden="1">
      <c r="H1295" s="72"/>
    </row>
    <row r="1296" spans="8:8" hidden="1">
      <c r="H1296" s="72"/>
    </row>
    <row r="1297" spans="8:8" hidden="1">
      <c r="H1297" s="72"/>
    </row>
    <row r="1298" spans="8:8" hidden="1">
      <c r="H1298" s="72"/>
    </row>
    <row r="1299" spans="8:8" hidden="1">
      <c r="H1299" s="72"/>
    </row>
    <row r="1300" spans="8:8" hidden="1">
      <c r="H1300" s="72"/>
    </row>
    <row r="1301" spans="8:8" hidden="1">
      <c r="H1301" s="72"/>
    </row>
    <row r="1302" spans="8:8" hidden="1">
      <c r="H1302" s="72"/>
    </row>
    <row r="1303" spans="8:8" hidden="1">
      <c r="H1303" s="72"/>
    </row>
    <row r="1304" spans="8:8" hidden="1">
      <c r="H1304" s="72"/>
    </row>
    <row r="1305" spans="8:8" hidden="1">
      <c r="H1305" s="72"/>
    </row>
    <row r="1306" spans="8:8" hidden="1">
      <c r="H1306" s="72"/>
    </row>
    <row r="1307" spans="8:8" hidden="1">
      <c r="H1307" s="72"/>
    </row>
    <row r="1308" spans="8:8" hidden="1">
      <c r="H1308" s="72"/>
    </row>
    <row r="1309" spans="8:8" hidden="1">
      <c r="H1309" s="72"/>
    </row>
    <row r="1310" spans="8:8" hidden="1">
      <c r="H1310" s="72"/>
    </row>
    <row r="1311" spans="8:8" hidden="1">
      <c r="H1311" s="72"/>
    </row>
    <row r="1312" spans="8:8" hidden="1">
      <c r="H1312" s="72"/>
    </row>
    <row r="1313" spans="8:8" hidden="1">
      <c r="H1313" s="72"/>
    </row>
    <row r="1314" spans="8:8" hidden="1">
      <c r="H1314" s="72"/>
    </row>
    <row r="1315" spans="8:8" hidden="1">
      <c r="H1315" s="72"/>
    </row>
    <row r="1316" spans="8:8" hidden="1">
      <c r="H1316" s="72"/>
    </row>
    <row r="1317" spans="8:8" hidden="1">
      <c r="H1317" s="72"/>
    </row>
    <row r="1318" spans="8:8" hidden="1">
      <c r="H1318" s="72"/>
    </row>
    <row r="1319" spans="8:8" hidden="1">
      <c r="H1319" s="72"/>
    </row>
    <row r="1320" spans="8:8" hidden="1">
      <c r="H1320" s="72"/>
    </row>
    <row r="1321" spans="8:8" hidden="1">
      <c r="H1321" s="72"/>
    </row>
    <row r="1322" spans="8:8" hidden="1">
      <c r="H1322" s="72"/>
    </row>
    <row r="1323" spans="8:8" hidden="1">
      <c r="H1323" s="72"/>
    </row>
    <row r="1324" spans="8:8" hidden="1">
      <c r="H1324" s="72"/>
    </row>
    <row r="1325" spans="8:8" hidden="1">
      <c r="H1325" s="72"/>
    </row>
    <row r="1326" spans="8:8" hidden="1">
      <c r="H1326" s="72"/>
    </row>
    <row r="1327" spans="8:8" hidden="1">
      <c r="H1327" s="72"/>
    </row>
    <row r="1328" spans="8:8" hidden="1">
      <c r="H1328" s="72"/>
    </row>
    <row r="1329" spans="8:8" hidden="1">
      <c r="H1329" s="72"/>
    </row>
    <row r="1330" spans="8:8" hidden="1">
      <c r="H1330" s="72"/>
    </row>
    <row r="1331" spans="8:8" hidden="1">
      <c r="H1331" s="72"/>
    </row>
    <row r="1332" spans="8:8" hidden="1">
      <c r="H1332" s="72"/>
    </row>
    <row r="1333" spans="8:8" hidden="1">
      <c r="H1333" s="72"/>
    </row>
    <row r="1334" spans="8:8" hidden="1">
      <c r="H1334" s="72"/>
    </row>
    <row r="1335" spans="8:8" hidden="1">
      <c r="H1335" s="72"/>
    </row>
    <row r="1336" spans="8:8" hidden="1">
      <c r="H1336" s="72"/>
    </row>
    <row r="1337" spans="8:8" hidden="1">
      <c r="H1337" s="72"/>
    </row>
    <row r="1338" spans="8:8" hidden="1">
      <c r="H1338" s="72"/>
    </row>
    <row r="1339" spans="8:8" hidden="1">
      <c r="H1339" s="72"/>
    </row>
    <row r="1340" spans="8:8" hidden="1">
      <c r="H1340" s="72"/>
    </row>
    <row r="1341" spans="8:8" hidden="1">
      <c r="H1341" s="72"/>
    </row>
    <row r="1342" spans="8:8" hidden="1">
      <c r="H1342" s="72"/>
    </row>
    <row r="1343" spans="8:8" hidden="1">
      <c r="H1343" s="72"/>
    </row>
    <row r="1344" spans="8:8" hidden="1">
      <c r="H1344" s="72"/>
    </row>
    <row r="1345" spans="8:8" hidden="1">
      <c r="H1345" s="72"/>
    </row>
    <row r="1346" spans="8:8" hidden="1">
      <c r="H1346" s="72"/>
    </row>
    <row r="1347" spans="8:8" hidden="1">
      <c r="H1347" s="72"/>
    </row>
    <row r="1348" spans="8:8" hidden="1">
      <c r="H1348" s="72"/>
    </row>
    <row r="1349" spans="8:8" hidden="1">
      <c r="H1349" s="72"/>
    </row>
    <row r="1350" spans="8:8" hidden="1">
      <c r="H1350" s="72"/>
    </row>
    <row r="1351" spans="8:8" hidden="1">
      <c r="H1351" s="72"/>
    </row>
    <row r="1352" spans="8:8" hidden="1">
      <c r="H1352" s="72"/>
    </row>
    <row r="1353" spans="8:8" hidden="1">
      <c r="H1353" s="72"/>
    </row>
    <row r="1354" spans="8:8" hidden="1">
      <c r="H1354" s="72"/>
    </row>
    <row r="1355" spans="8:8" hidden="1">
      <c r="H1355" s="72"/>
    </row>
    <row r="1356" spans="8:8" hidden="1">
      <c r="H1356" s="72"/>
    </row>
    <row r="1357" spans="8:8" hidden="1">
      <c r="H1357" s="72"/>
    </row>
    <row r="1358" spans="8:8" hidden="1">
      <c r="H1358" s="72"/>
    </row>
    <row r="1359" spans="8:8" hidden="1">
      <c r="H1359" s="72"/>
    </row>
    <row r="1360" spans="8:8" hidden="1">
      <c r="H1360" s="72"/>
    </row>
    <row r="1361" spans="8:8" hidden="1">
      <c r="H1361" s="72"/>
    </row>
    <row r="1362" spans="8:8" hidden="1">
      <c r="H1362" s="72"/>
    </row>
    <row r="1363" spans="8:8" hidden="1">
      <c r="H1363" s="72"/>
    </row>
    <row r="1364" spans="8:8" hidden="1">
      <c r="H1364" s="72"/>
    </row>
    <row r="1365" spans="8:8" hidden="1">
      <c r="H1365" s="72"/>
    </row>
    <row r="1366" spans="8:8" hidden="1">
      <c r="H1366" s="72"/>
    </row>
    <row r="1367" spans="8:8" hidden="1">
      <c r="H1367" s="72"/>
    </row>
    <row r="1368" spans="8:8" hidden="1">
      <c r="H1368" s="72"/>
    </row>
    <row r="1369" spans="8:8" hidden="1">
      <c r="H1369" s="72"/>
    </row>
    <row r="1370" spans="8:8" hidden="1">
      <c r="H1370" s="72"/>
    </row>
    <row r="1371" spans="8:8" hidden="1">
      <c r="H1371" s="72"/>
    </row>
    <row r="1372" spans="8:8" hidden="1">
      <c r="H1372" s="72"/>
    </row>
    <row r="1373" spans="8:8" hidden="1">
      <c r="H1373" s="72"/>
    </row>
    <row r="1374" spans="8:8" hidden="1">
      <c r="H1374" s="72"/>
    </row>
    <row r="1375" spans="8:8" hidden="1">
      <c r="H1375" s="72"/>
    </row>
    <row r="1376" spans="8:8" hidden="1">
      <c r="H1376" s="72"/>
    </row>
    <row r="1377" spans="8:8" hidden="1">
      <c r="H1377" s="72"/>
    </row>
    <row r="1378" spans="8:8" hidden="1">
      <c r="H1378" s="72"/>
    </row>
    <row r="1379" spans="8:8" hidden="1">
      <c r="H1379" s="72"/>
    </row>
    <row r="1380" spans="8:8" hidden="1">
      <c r="H1380" s="72"/>
    </row>
    <row r="1381" spans="8:8" hidden="1">
      <c r="H1381" s="72"/>
    </row>
    <row r="1382" spans="8:8" hidden="1">
      <c r="H1382" s="72"/>
    </row>
    <row r="1383" spans="8:8" hidden="1">
      <c r="H1383" s="72"/>
    </row>
    <row r="1384" spans="8:8" hidden="1">
      <c r="H1384" s="72"/>
    </row>
    <row r="1385" spans="8:8" hidden="1">
      <c r="H1385" s="72"/>
    </row>
    <row r="1386" spans="8:8" hidden="1">
      <c r="H1386" s="72"/>
    </row>
    <row r="1387" spans="8:8" hidden="1">
      <c r="H1387" s="72"/>
    </row>
    <row r="1388" spans="8:8" hidden="1">
      <c r="H1388" s="72"/>
    </row>
    <row r="1389" spans="8:8" hidden="1">
      <c r="H1389" s="72"/>
    </row>
    <row r="1390" spans="8:8" hidden="1">
      <c r="H1390" s="72"/>
    </row>
    <row r="1391" spans="8:8" hidden="1">
      <c r="H1391" s="72"/>
    </row>
    <row r="1392" spans="8:8" hidden="1">
      <c r="H1392" s="72"/>
    </row>
    <row r="1393" spans="8:8" hidden="1">
      <c r="H1393" s="72"/>
    </row>
    <row r="1394" spans="8:8" hidden="1">
      <c r="H1394" s="72"/>
    </row>
    <row r="1395" spans="8:8" hidden="1">
      <c r="H1395" s="72"/>
    </row>
    <row r="1396" spans="8:8" hidden="1">
      <c r="H1396" s="72"/>
    </row>
    <row r="1397" spans="8:8" hidden="1">
      <c r="H1397" s="72"/>
    </row>
    <row r="1398" spans="8:8" hidden="1">
      <c r="H1398" s="72"/>
    </row>
    <row r="1399" spans="8:8" hidden="1">
      <c r="H1399" s="72"/>
    </row>
    <row r="1400" spans="8:8" hidden="1">
      <c r="H1400" s="72"/>
    </row>
    <row r="1401" spans="8:8" hidden="1">
      <c r="H1401" s="72"/>
    </row>
    <row r="1402" spans="8:8" hidden="1">
      <c r="H1402" s="72"/>
    </row>
    <row r="1403" spans="8:8" hidden="1">
      <c r="H1403" s="72"/>
    </row>
    <row r="1404" spans="8:8" hidden="1">
      <c r="H1404" s="72"/>
    </row>
    <row r="1405" spans="8:8" hidden="1">
      <c r="H1405" s="72"/>
    </row>
    <row r="1406" spans="8:8" hidden="1">
      <c r="H1406" s="72"/>
    </row>
    <row r="1407" spans="8:8" hidden="1">
      <c r="H1407" s="72"/>
    </row>
    <row r="1408" spans="8:8" hidden="1">
      <c r="H1408" s="72"/>
    </row>
    <row r="1409" spans="8:8" hidden="1">
      <c r="H1409" s="72"/>
    </row>
    <row r="1410" spans="8:8" hidden="1">
      <c r="H1410" s="72"/>
    </row>
    <row r="1411" spans="8:8" hidden="1">
      <c r="H1411" s="72"/>
    </row>
    <row r="1412" spans="8:8" hidden="1">
      <c r="H1412" s="72"/>
    </row>
    <row r="1413" spans="8:8" hidden="1">
      <c r="H1413" s="72"/>
    </row>
    <row r="1414" spans="8:8" hidden="1">
      <c r="H1414" s="72"/>
    </row>
    <row r="1415" spans="8:8" hidden="1">
      <c r="H1415" s="72"/>
    </row>
    <row r="1416" spans="8:8" hidden="1">
      <c r="H1416" s="72"/>
    </row>
    <row r="1417" spans="8:8" hidden="1">
      <c r="H1417" s="72"/>
    </row>
    <row r="1418" spans="8:8" hidden="1">
      <c r="H1418" s="72"/>
    </row>
    <row r="1419" spans="8:8" hidden="1">
      <c r="H1419" s="72"/>
    </row>
    <row r="1420" spans="8:8" hidden="1">
      <c r="H1420" s="72"/>
    </row>
    <row r="1421" spans="8:8" hidden="1">
      <c r="H1421" s="72"/>
    </row>
    <row r="1422" spans="8:8" hidden="1">
      <c r="H1422" s="72"/>
    </row>
    <row r="1423" spans="8:8" hidden="1">
      <c r="H1423" s="72"/>
    </row>
    <row r="1424" spans="8:8" hidden="1">
      <c r="H1424" s="72"/>
    </row>
    <row r="1425" spans="8:8" hidden="1">
      <c r="H1425" s="72"/>
    </row>
    <row r="1426" spans="8:8" hidden="1">
      <c r="H1426" s="72"/>
    </row>
    <row r="1427" spans="8:8" hidden="1">
      <c r="H1427" s="72"/>
    </row>
    <row r="1428" spans="8:8" hidden="1">
      <c r="H1428" s="72"/>
    </row>
    <row r="1429" spans="8:8" hidden="1">
      <c r="H1429" s="72"/>
    </row>
    <row r="1430" spans="8:8" hidden="1">
      <c r="H1430" s="72"/>
    </row>
    <row r="1431" spans="8:8" hidden="1">
      <c r="H1431" s="72"/>
    </row>
    <row r="1432" spans="8:8" hidden="1">
      <c r="H1432" s="72"/>
    </row>
    <row r="1433" spans="8:8" hidden="1">
      <c r="H1433" s="72"/>
    </row>
    <row r="1434" spans="8:8" hidden="1">
      <c r="H1434" s="72"/>
    </row>
    <row r="1435" spans="8:8" hidden="1">
      <c r="H1435" s="72"/>
    </row>
    <row r="1436" spans="8:8" hidden="1">
      <c r="H1436" s="72"/>
    </row>
    <row r="1437" spans="8:8" hidden="1">
      <c r="H1437" s="72"/>
    </row>
    <row r="1438" spans="8:8" hidden="1">
      <c r="H1438" s="72"/>
    </row>
    <row r="1439" spans="8:8" hidden="1">
      <c r="H1439" s="72"/>
    </row>
    <row r="1440" spans="8:8" hidden="1">
      <c r="H1440" s="72"/>
    </row>
    <row r="1441" spans="8:8" hidden="1">
      <c r="H1441" s="72"/>
    </row>
    <row r="1442" spans="8:8" hidden="1">
      <c r="H1442" s="72"/>
    </row>
    <row r="1443" spans="8:8" hidden="1">
      <c r="H1443" s="72"/>
    </row>
    <row r="1444" spans="8:8" hidden="1">
      <c r="H1444" s="72"/>
    </row>
    <row r="1445" spans="8:8" hidden="1">
      <c r="H1445" s="72"/>
    </row>
    <row r="1446" spans="8:8" hidden="1">
      <c r="H1446" s="72"/>
    </row>
    <row r="1447" spans="8:8" hidden="1">
      <c r="H1447" s="72"/>
    </row>
    <row r="1448" spans="8:8" hidden="1">
      <c r="H1448" s="72"/>
    </row>
    <row r="1449" spans="8:8" hidden="1">
      <c r="H1449" s="72"/>
    </row>
    <row r="1450" spans="8:8" hidden="1">
      <c r="H1450" s="72"/>
    </row>
    <row r="1451" spans="8:8" hidden="1">
      <c r="H1451" s="72"/>
    </row>
    <row r="1452" spans="8:8" hidden="1">
      <c r="H1452" s="72"/>
    </row>
    <row r="1453" spans="8:8" hidden="1">
      <c r="H1453" s="72"/>
    </row>
    <row r="1454" spans="8:8" hidden="1">
      <c r="H1454" s="72"/>
    </row>
    <row r="1455" spans="8:8" hidden="1">
      <c r="H1455" s="72"/>
    </row>
    <row r="1456" spans="8:8" hidden="1">
      <c r="H1456" s="72"/>
    </row>
    <row r="1457" spans="8:8" hidden="1">
      <c r="H1457" s="72"/>
    </row>
    <row r="1458" spans="8:8" hidden="1">
      <c r="H1458" s="72"/>
    </row>
    <row r="1459" spans="8:8" hidden="1">
      <c r="H1459" s="72"/>
    </row>
    <row r="1460" spans="8:8" hidden="1">
      <c r="H1460" s="72"/>
    </row>
    <row r="1461" spans="8:8" hidden="1">
      <c r="H1461" s="72"/>
    </row>
    <row r="1462" spans="8:8" hidden="1">
      <c r="H1462" s="72"/>
    </row>
    <row r="1463" spans="8:8" hidden="1">
      <c r="H1463" s="72"/>
    </row>
    <row r="1464" spans="8:8" hidden="1">
      <c r="H1464" s="72"/>
    </row>
    <row r="1465" spans="8:8" hidden="1">
      <c r="H1465" s="72"/>
    </row>
    <row r="1466" spans="8:8" hidden="1">
      <c r="H1466" s="72"/>
    </row>
    <row r="1467" spans="8:8" hidden="1">
      <c r="H1467" s="72"/>
    </row>
    <row r="1468" spans="8:8" hidden="1">
      <c r="H1468" s="72"/>
    </row>
    <row r="1469" spans="8:8" hidden="1">
      <c r="H1469" s="72"/>
    </row>
    <row r="1470" spans="8:8" hidden="1">
      <c r="H1470" s="72"/>
    </row>
    <row r="1471" spans="8:8" hidden="1">
      <c r="H1471" s="72"/>
    </row>
    <row r="1472" spans="8:8" hidden="1">
      <c r="H1472" s="72"/>
    </row>
    <row r="1473" spans="8:8" hidden="1">
      <c r="H1473" s="72"/>
    </row>
    <row r="1474" spans="8:8" hidden="1">
      <c r="H1474" s="72"/>
    </row>
    <row r="1475" spans="8:8" hidden="1">
      <c r="H1475" s="72"/>
    </row>
    <row r="1476" spans="8:8" hidden="1">
      <c r="H1476" s="72"/>
    </row>
    <row r="1477" spans="8:8" hidden="1">
      <c r="H1477" s="72"/>
    </row>
    <row r="1478" spans="8:8" hidden="1">
      <c r="H1478" s="72"/>
    </row>
    <row r="1479" spans="8:8" hidden="1">
      <c r="H1479" s="72"/>
    </row>
    <row r="1480" spans="8:8" hidden="1">
      <c r="H1480" s="72"/>
    </row>
    <row r="1481" spans="8:8" hidden="1">
      <c r="H1481" s="72"/>
    </row>
    <row r="1482" spans="8:8" hidden="1">
      <c r="H1482" s="72"/>
    </row>
    <row r="1483" spans="8:8" hidden="1">
      <c r="H1483" s="72"/>
    </row>
    <row r="1484" spans="8:8" hidden="1">
      <c r="H1484" s="72"/>
    </row>
    <row r="1485" spans="8:8" hidden="1">
      <c r="H1485" s="72"/>
    </row>
    <row r="1486" spans="8:8" hidden="1">
      <c r="H1486" s="72"/>
    </row>
    <row r="1487" spans="8:8" hidden="1">
      <c r="H1487" s="72"/>
    </row>
    <row r="1488" spans="8:8" hidden="1">
      <c r="H1488" s="72"/>
    </row>
    <row r="1489" spans="8:8" hidden="1">
      <c r="H1489" s="72"/>
    </row>
    <row r="1490" spans="8:8" hidden="1">
      <c r="H1490" s="72"/>
    </row>
    <row r="1491" spans="8:8" hidden="1">
      <c r="H1491" s="72"/>
    </row>
    <row r="1492" spans="8:8" hidden="1">
      <c r="H1492" s="72"/>
    </row>
    <row r="1493" spans="8:8" hidden="1">
      <c r="H1493" s="72"/>
    </row>
    <row r="1494" spans="8:8" hidden="1">
      <c r="H1494" s="72"/>
    </row>
    <row r="1495" spans="8:8" hidden="1">
      <c r="H1495" s="72"/>
    </row>
    <row r="1496" spans="8:8" hidden="1">
      <c r="H1496" s="72"/>
    </row>
    <row r="1497" spans="8:8" hidden="1">
      <c r="H1497" s="72"/>
    </row>
    <row r="1498" spans="8:8" hidden="1">
      <c r="H1498" s="72"/>
    </row>
    <row r="1499" spans="8:8" hidden="1">
      <c r="H1499" s="72"/>
    </row>
    <row r="1500" spans="8:8" hidden="1">
      <c r="H1500" s="72"/>
    </row>
    <row r="1501" spans="8:8" hidden="1">
      <c r="H1501" s="72"/>
    </row>
    <row r="1502" spans="8:8" hidden="1">
      <c r="H1502" s="72"/>
    </row>
    <row r="1503" spans="8:8" hidden="1">
      <c r="H1503" s="72"/>
    </row>
    <row r="1504" spans="8:8" hidden="1">
      <c r="H1504" s="72"/>
    </row>
    <row r="1505" spans="8:8" hidden="1">
      <c r="H1505" s="72"/>
    </row>
    <row r="1506" spans="8:8" hidden="1">
      <c r="H1506" s="72"/>
    </row>
    <row r="1507" spans="8:8" hidden="1">
      <c r="H1507" s="72"/>
    </row>
    <row r="1508" spans="8:8" hidden="1">
      <c r="H1508" s="72"/>
    </row>
    <row r="1509" spans="8:8" hidden="1">
      <c r="H1509" s="72"/>
    </row>
    <row r="1510" spans="8:8" hidden="1">
      <c r="H1510" s="72"/>
    </row>
    <row r="1511" spans="8:8" hidden="1">
      <c r="H1511" s="72"/>
    </row>
    <row r="1512" spans="8:8" hidden="1">
      <c r="H1512" s="72"/>
    </row>
    <row r="1513" spans="8:8" hidden="1">
      <c r="H1513" s="72"/>
    </row>
    <row r="1514" spans="8:8" hidden="1">
      <c r="H1514" s="72"/>
    </row>
    <row r="1515" spans="8:8" hidden="1">
      <c r="H1515" s="72"/>
    </row>
    <row r="1516" spans="8:8" hidden="1">
      <c r="H1516" s="72"/>
    </row>
    <row r="1517" spans="8:8" hidden="1">
      <c r="H1517" s="72"/>
    </row>
    <row r="1518" spans="8:8" hidden="1">
      <c r="H1518" s="72"/>
    </row>
    <row r="1519" spans="8:8" hidden="1">
      <c r="H1519" s="72"/>
    </row>
    <row r="1520" spans="8:8" hidden="1">
      <c r="H1520" s="72"/>
    </row>
    <row r="1521" spans="8:8" hidden="1">
      <c r="H1521" s="72"/>
    </row>
    <row r="1522" spans="8:8" hidden="1">
      <c r="H1522" s="72"/>
    </row>
    <row r="1523" spans="8:8" hidden="1">
      <c r="H1523" s="72"/>
    </row>
    <row r="1524" spans="8:8" hidden="1">
      <c r="H1524" s="72"/>
    </row>
    <row r="1525" spans="8:8" hidden="1">
      <c r="H1525" s="72"/>
    </row>
    <row r="1526" spans="8:8" hidden="1">
      <c r="H1526" s="72"/>
    </row>
    <row r="1527" spans="8:8" hidden="1">
      <c r="H1527" s="72"/>
    </row>
    <row r="1528" spans="8:8" hidden="1">
      <c r="H1528" s="72"/>
    </row>
    <row r="1529" spans="8:8" hidden="1">
      <c r="H1529" s="72"/>
    </row>
    <row r="1530" spans="8:8" hidden="1">
      <c r="H1530" s="72"/>
    </row>
    <row r="1531" spans="8:8" hidden="1">
      <c r="H1531" s="72"/>
    </row>
    <row r="1532" spans="8:8" hidden="1">
      <c r="H1532" s="72"/>
    </row>
    <row r="1533" spans="8:8" hidden="1">
      <c r="H1533" s="72"/>
    </row>
    <row r="1534" spans="8:8" hidden="1">
      <c r="H1534" s="72"/>
    </row>
    <row r="1535" spans="8:8" hidden="1">
      <c r="H1535" s="72"/>
    </row>
    <row r="1536" spans="8:8" hidden="1">
      <c r="H1536" s="72"/>
    </row>
    <row r="1537" spans="8:8" hidden="1">
      <c r="H1537" s="72"/>
    </row>
    <row r="1538" spans="8:8" hidden="1">
      <c r="H1538" s="72"/>
    </row>
    <row r="1539" spans="8:8" hidden="1">
      <c r="H1539" s="72"/>
    </row>
    <row r="1540" spans="8:8" hidden="1">
      <c r="H1540" s="72"/>
    </row>
    <row r="1541" spans="8:8" hidden="1">
      <c r="H1541" s="72"/>
    </row>
    <row r="1542" spans="8:8" hidden="1">
      <c r="H1542" s="72"/>
    </row>
    <row r="1543" spans="8:8" hidden="1">
      <c r="H1543" s="72"/>
    </row>
    <row r="1544" spans="8:8" hidden="1">
      <c r="H1544" s="72"/>
    </row>
    <row r="1545" spans="8:8" hidden="1">
      <c r="H1545" s="72"/>
    </row>
    <row r="1546" spans="8:8" hidden="1">
      <c r="H1546" s="72"/>
    </row>
    <row r="1547" spans="8:8" hidden="1">
      <c r="H1547" s="72"/>
    </row>
    <row r="1548" spans="8:8" hidden="1">
      <c r="H1548" s="72"/>
    </row>
    <row r="1549" spans="8:8" hidden="1">
      <c r="H1549" s="72"/>
    </row>
    <row r="1550" spans="8:8" hidden="1">
      <c r="H1550" s="72"/>
    </row>
    <row r="1551" spans="8:8" hidden="1">
      <c r="H1551" s="72"/>
    </row>
    <row r="1552" spans="8:8" hidden="1">
      <c r="H1552" s="72"/>
    </row>
    <row r="1553" spans="8:8" hidden="1">
      <c r="H1553" s="72"/>
    </row>
    <row r="1554" spans="8:8" hidden="1">
      <c r="H1554" s="72"/>
    </row>
    <row r="1555" spans="8:8" hidden="1">
      <c r="H1555" s="72"/>
    </row>
    <row r="1556" spans="8:8" hidden="1">
      <c r="H1556" s="72"/>
    </row>
    <row r="1557" spans="8:8" hidden="1">
      <c r="H1557" s="72"/>
    </row>
    <row r="1558" spans="8:8" hidden="1">
      <c r="H1558" s="72"/>
    </row>
    <row r="1559" spans="8:8" hidden="1">
      <c r="H1559" s="72"/>
    </row>
    <row r="1560" spans="8:8" hidden="1">
      <c r="H1560" s="72"/>
    </row>
    <row r="1561" spans="8:8" hidden="1">
      <c r="H1561" s="72"/>
    </row>
    <row r="1562" spans="8:8" hidden="1">
      <c r="H1562" s="72"/>
    </row>
    <row r="1563" spans="8:8" hidden="1">
      <c r="H1563" s="72"/>
    </row>
    <row r="1564" spans="8:8" hidden="1">
      <c r="H1564" s="72"/>
    </row>
    <row r="1565" spans="8:8" hidden="1">
      <c r="H1565" s="72"/>
    </row>
    <row r="1566" spans="8:8" hidden="1">
      <c r="H1566" s="72"/>
    </row>
    <row r="1567" spans="8:8" hidden="1">
      <c r="H1567" s="72"/>
    </row>
    <row r="1568" spans="8:8" hidden="1">
      <c r="H1568" s="72"/>
    </row>
    <row r="1569" spans="8:8" hidden="1">
      <c r="H1569" s="72"/>
    </row>
    <row r="1570" spans="8:8" hidden="1">
      <c r="H1570" s="72"/>
    </row>
    <row r="1571" spans="8:8" hidden="1">
      <c r="H1571" s="72"/>
    </row>
    <row r="1572" spans="8:8" hidden="1">
      <c r="H1572" s="72"/>
    </row>
    <row r="1573" spans="8:8" hidden="1">
      <c r="H1573" s="72"/>
    </row>
    <row r="1574" spans="8:8" hidden="1">
      <c r="H1574" s="72"/>
    </row>
    <row r="1575" spans="8:8" hidden="1">
      <c r="H1575" s="72"/>
    </row>
    <row r="1576" spans="8:8" hidden="1">
      <c r="H1576" s="72"/>
    </row>
    <row r="1577" spans="8:8" hidden="1">
      <c r="H1577" s="72"/>
    </row>
    <row r="1578" spans="8:8" hidden="1">
      <c r="H1578" s="72"/>
    </row>
    <row r="1579" spans="8:8" hidden="1">
      <c r="H1579" s="72"/>
    </row>
    <row r="1580" spans="8:8" hidden="1">
      <c r="H1580" s="72"/>
    </row>
    <row r="1581" spans="8:8" hidden="1">
      <c r="H1581" s="72"/>
    </row>
    <row r="1582" spans="8:8" hidden="1">
      <c r="H1582" s="72"/>
    </row>
    <row r="1583" spans="8:8" hidden="1">
      <c r="H1583" s="72"/>
    </row>
    <row r="1584" spans="8:8" hidden="1">
      <c r="H1584" s="72"/>
    </row>
    <row r="1585" spans="8:8" hidden="1">
      <c r="H1585" s="72"/>
    </row>
    <row r="1586" spans="8:8" hidden="1">
      <c r="H1586" s="72"/>
    </row>
    <row r="1587" spans="8:8" hidden="1">
      <c r="H1587" s="72"/>
    </row>
    <row r="1588" spans="8:8" hidden="1">
      <c r="H1588" s="72"/>
    </row>
    <row r="1589" spans="8:8" hidden="1">
      <c r="H1589" s="72"/>
    </row>
    <row r="1590" spans="8:8" hidden="1">
      <c r="H1590" s="72"/>
    </row>
    <row r="1591" spans="8:8" hidden="1">
      <c r="H1591" s="72"/>
    </row>
    <row r="1592" spans="8:8" hidden="1">
      <c r="H1592" s="72"/>
    </row>
    <row r="1593" spans="8:8" hidden="1">
      <c r="H1593" s="72"/>
    </row>
    <row r="1594" spans="8:8" hidden="1">
      <c r="H1594" s="72"/>
    </row>
    <row r="1595" spans="8:8" hidden="1">
      <c r="H1595" s="72"/>
    </row>
    <row r="1596" spans="8:8" hidden="1">
      <c r="H1596" s="72"/>
    </row>
    <row r="1597" spans="8:8" hidden="1">
      <c r="H1597" s="72"/>
    </row>
    <row r="1598" spans="8:8" hidden="1">
      <c r="H1598" s="72"/>
    </row>
    <row r="1599" spans="8:8" hidden="1">
      <c r="H1599" s="72"/>
    </row>
    <row r="1600" spans="8:8" hidden="1">
      <c r="H1600" s="72"/>
    </row>
    <row r="1601" spans="8:8" hidden="1">
      <c r="H1601" s="72"/>
    </row>
    <row r="1602" spans="8:8" hidden="1">
      <c r="H1602" s="72"/>
    </row>
    <row r="1603" spans="8:8" hidden="1">
      <c r="H1603" s="72"/>
    </row>
    <row r="1604" spans="8:8" hidden="1">
      <c r="H1604" s="72"/>
    </row>
    <row r="1605" spans="8:8" hidden="1">
      <c r="H1605" s="72"/>
    </row>
    <row r="1606" spans="8:8" hidden="1">
      <c r="H1606" s="72"/>
    </row>
    <row r="1607" spans="8:8" hidden="1">
      <c r="H1607" s="72"/>
    </row>
    <row r="1608" spans="8:8" hidden="1">
      <c r="H1608" s="72"/>
    </row>
    <row r="1609" spans="8:8" hidden="1">
      <c r="H1609" s="72"/>
    </row>
    <row r="1610" spans="8:8" hidden="1">
      <c r="H1610" s="72"/>
    </row>
    <row r="1611" spans="8:8" hidden="1">
      <c r="H1611" s="72"/>
    </row>
    <row r="1612" spans="8:8" hidden="1">
      <c r="H1612" s="72"/>
    </row>
    <row r="1613" spans="8:8" hidden="1">
      <c r="H1613" s="72"/>
    </row>
    <row r="1614" spans="8:8" hidden="1">
      <c r="H1614" s="72"/>
    </row>
    <row r="1615" spans="8:8" hidden="1">
      <c r="H1615" s="72"/>
    </row>
    <row r="1616" spans="8:8" hidden="1">
      <c r="H1616" s="72"/>
    </row>
    <row r="1617" spans="8:8" hidden="1">
      <c r="H1617" s="72"/>
    </row>
    <row r="1618" spans="8:8" hidden="1">
      <c r="H1618" s="72"/>
    </row>
    <row r="1619" spans="8:8" hidden="1">
      <c r="H1619" s="72"/>
    </row>
    <row r="1620" spans="8:8" hidden="1">
      <c r="H1620" s="72"/>
    </row>
    <row r="1621" spans="8:8" hidden="1">
      <c r="H1621" s="72"/>
    </row>
    <row r="1622" spans="8:8" hidden="1">
      <c r="H1622" s="72"/>
    </row>
    <row r="1623" spans="8:8" hidden="1">
      <c r="H1623" s="72"/>
    </row>
    <row r="1624" spans="8:8" hidden="1">
      <c r="H1624" s="72"/>
    </row>
    <row r="1625" spans="8:8" hidden="1">
      <c r="H1625" s="72"/>
    </row>
    <row r="1626" spans="8:8" hidden="1">
      <c r="H1626" s="72"/>
    </row>
    <row r="1627" spans="8:8" hidden="1">
      <c r="H1627" s="72"/>
    </row>
    <row r="1628" spans="8:8" hidden="1">
      <c r="H1628" s="72"/>
    </row>
    <row r="1629" spans="8:8" hidden="1">
      <c r="H1629" s="72"/>
    </row>
    <row r="1630" spans="8:8" hidden="1">
      <c r="H1630" s="72"/>
    </row>
    <row r="1631" spans="8:8" hidden="1">
      <c r="H1631" s="72"/>
    </row>
    <row r="1632" spans="8:8" hidden="1">
      <c r="H1632" s="72"/>
    </row>
    <row r="1633" spans="8:8" hidden="1">
      <c r="H1633" s="72"/>
    </row>
    <row r="1634" spans="8:8" hidden="1">
      <c r="H1634" s="72"/>
    </row>
    <row r="1635" spans="8:8" hidden="1">
      <c r="H1635" s="72"/>
    </row>
    <row r="1636" spans="8:8" hidden="1">
      <c r="H1636" s="72"/>
    </row>
    <row r="1637" spans="8:8" hidden="1">
      <c r="H1637" s="72"/>
    </row>
    <row r="1638" spans="8:8" hidden="1">
      <c r="H1638" s="72"/>
    </row>
    <row r="1639" spans="8:8" hidden="1">
      <c r="H1639" s="72"/>
    </row>
    <row r="1640" spans="8:8" hidden="1">
      <c r="H1640" s="72"/>
    </row>
    <row r="1641" spans="8:8" hidden="1">
      <c r="H1641" s="72"/>
    </row>
    <row r="1642" spans="8:8" hidden="1">
      <c r="H1642" s="72"/>
    </row>
    <row r="1643" spans="8:8" hidden="1">
      <c r="H1643" s="72"/>
    </row>
    <row r="1644" spans="8:8" hidden="1">
      <c r="H1644" s="72"/>
    </row>
    <row r="1645" spans="8:8" hidden="1">
      <c r="H1645" s="72"/>
    </row>
    <row r="1646" spans="8:8" hidden="1">
      <c r="H1646" s="72"/>
    </row>
    <row r="1647" spans="8:8" hidden="1">
      <c r="H1647" s="72"/>
    </row>
    <row r="1648" spans="8:8" hidden="1">
      <c r="H1648" s="72"/>
    </row>
    <row r="1649" spans="8:8" hidden="1">
      <c r="H1649" s="72"/>
    </row>
    <row r="1650" spans="8:8" hidden="1">
      <c r="H1650" s="72"/>
    </row>
    <row r="1651" spans="8:8" hidden="1">
      <c r="H1651" s="72"/>
    </row>
    <row r="1652" spans="8:8" hidden="1">
      <c r="H1652" s="72"/>
    </row>
    <row r="1653" spans="8:8" hidden="1">
      <c r="H1653" s="72"/>
    </row>
    <row r="1654" spans="8:8" hidden="1">
      <c r="H1654" s="72"/>
    </row>
    <row r="1655" spans="8:8" hidden="1">
      <c r="H1655" s="72"/>
    </row>
    <row r="1656" spans="8:8" hidden="1">
      <c r="H1656" s="72"/>
    </row>
    <row r="1657" spans="8:8" hidden="1">
      <c r="H1657" s="72"/>
    </row>
    <row r="1658" spans="8:8" hidden="1">
      <c r="H1658" s="72"/>
    </row>
    <row r="1659" spans="8:8" hidden="1">
      <c r="H1659" s="72"/>
    </row>
    <row r="1660" spans="8:8" hidden="1">
      <c r="H1660" s="72"/>
    </row>
    <row r="1661" spans="8:8" hidden="1">
      <c r="H1661" s="72"/>
    </row>
    <row r="1662" spans="8:8" hidden="1">
      <c r="H1662" s="72"/>
    </row>
    <row r="1663" spans="8:8" hidden="1">
      <c r="H1663" s="72"/>
    </row>
    <row r="1664" spans="8:8" hidden="1">
      <c r="H1664" s="72"/>
    </row>
    <row r="1665" spans="8:8" hidden="1">
      <c r="H1665" s="72"/>
    </row>
    <row r="1666" spans="8:8" hidden="1">
      <c r="H1666" s="72"/>
    </row>
    <row r="1667" spans="8:8" hidden="1">
      <c r="H1667" s="72"/>
    </row>
    <row r="1668" spans="8:8" hidden="1">
      <c r="H1668" s="72"/>
    </row>
    <row r="1669" spans="8:8" hidden="1">
      <c r="H1669" s="72"/>
    </row>
    <row r="1670" spans="8:8" hidden="1">
      <c r="H1670" s="72"/>
    </row>
    <row r="1671" spans="8:8" hidden="1">
      <c r="H1671" s="72"/>
    </row>
    <row r="1672" spans="8:8" hidden="1">
      <c r="H1672" s="72"/>
    </row>
    <row r="1673" spans="8:8" hidden="1">
      <c r="H1673" s="72"/>
    </row>
    <row r="1674" spans="8:8" hidden="1">
      <c r="H1674" s="72"/>
    </row>
    <row r="1675" spans="8:8" hidden="1">
      <c r="H1675" s="72"/>
    </row>
    <row r="1676" spans="8:8" hidden="1">
      <c r="H1676" s="72"/>
    </row>
    <row r="1677" spans="8:8" hidden="1">
      <c r="H1677" s="72"/>
    </row>
    <row r="1678" spans="8:8" hidden="1">
      <c r="H1678" s="72"/>
    </row>
    <row r="1679" spans="8:8" hidden="1">
      <c r="H1679" s="72"/>
    </row>
    <row r="1680" spans="8:8" hidden="1">
      <c r="H1680" s="72"/>
    </row>
    <row r="1681" spans="8:8" hidden="1">
      <c r="H1681" s="72"/>
    </row>
    <row r="1682" spans="8:8" hidden="1">
      <c r="H1682" s="72"/>
    </row>
    <row r="1683" spans="8:8" hidden="1">
      <c r="H1683" s="72"/>
    </row>
    <row r="1684" spans="8:8" hidden="1">
      <c r="H1684" s="72"/>
    </row>
    <row r="1685" spans="8:8" hidden="1">
      <c r="H1685" s="72"/>
    </row>
    <row r="1686" spans="8:8" hidden="1">
      <c r="H1686" s="72"/>
    </row>
    <row r="1687" spans="8:8" hidden="1">
      <c r="H1687" s="72"/>
    </row>
    <row r="1688" spans="8:8" hidden="1">
      <c r="H1688" s="72"/>
    </row>
    <row r="1689" spans="8:8" hidden="1">
      <c r="H1689" s="72"/>
    </row>
    <row r="1690" spans="8:8" hidden="1">
      <c r="H1690" s="72"/>
    </row>
    <row r="1691" spans="8:8" hidden="1">
      <c r="H1691" s="72"/>
    </row>
    <row r="1692" spans="8:8" hidden="1">
      <c r="H1692" s="72"/>
    </row>
    <row r="1693" spans="8:8" hidden="1">
      <c r="H1693" s="72"/>
    </row>
    <row r="1694" spans="8:8" hidden="1">
      <c r="H1694" s="72"/>
    </row>
    <row r="1695" spans="8:8" hidden="1">
      <c r="H1695" s="72"/>
    </row>
    <row r="1696" spans="8:8" hidden="1">
      <c r="H1696" s="72"/>
    </row>
    <row r="1697" spans="8:8" hidden="1">
      <c r="H1697" s="72"/>
    </row>
    <row r="1698" spans="8:8" hidden="1">
      <c r="H1698" s="72"/>
    </row>
    <row r="1699" spans="8:8" hidden="1">
      <c r="H1699" s="72"/>
    </row>
    <row r="1700" spans="8:8" hidden="1">
      <c r="H1700" s="72"/>
    </row>
    <row r="1701" spans="8:8" hidden="1">
      <c r="H1701" s="72"/>
    </row>
    <row r="1702" spans="8:8" hidden="1">
      <c r="H1702" s="72"/>
    </row>
    <row r="1703" spans="8:8" hidden="1">
      <c r="H1703" s="72"/>
    </row>
    <row r="1704" spans="8:8" hidden="1">
      <c r="H1704" s="72"/>
    </row>
    <row r="1705" spans="8:8" hidden="1">
      <c r="H1705" s="72"/>
    </row>
    <row r="1706" spans="8:8" hidden="1">
      <c r="H1706" s="72"/>
    </row>
    <row r="1707" spans="8:8" hidden="1">
      <c r="H1707" s="72"/>
    </row>
    <row r="1708" spans="8:8" hidden="1">
      <c r="H1708" s="72"/>
    </row>
    <row r="1709" spans="8:8" hidden="1">
      <c r="H1709" s="72"/>
    </row>
    <row r="1710" spans="8:8" hidden="1">
      <c r="H1710" s="72"/>
    </row>
    <row r="1711" spans="8:8" hidden="1">
      <c r="H1711" s="72"/>
    </row>
    <row r="1712" spans="8:8" hidden="1">
      <c r="H1712" s="72"/>
    </row>
    <row r="1713" spans="8:8" hidden="1">
      <c r="H1713" s="72"/>
    </row>
    <row r="1714" spans="8:8" hidden="1">
      <c r="H1714" s="72"/>
    </row>
    <row r="1715" spans="8:8" hidden="1">
      <c r="H1715" s="72"/>
    </row>
    <row r="1716" spans="8:8" hidden="1">
      <c r="H1716" s="72"/>
    </row>
    <row r="1717" spans="8:8" hidden="1">
      <c r="H1717" s="72"/>
    </row>
    <row r="1718" spans="8:8" hidden="1">
      <c r="H1718" s="72"/>
    </row>
    <row r="1719" spans="8:8" hidden="1">
      <c r="H1719" s="72"/>
    </row>
    <row r="1720" spans="8:8" hidden="1">
      <c r="H1720" s="72"/>
    </row>
    <row r="1721" spans="8:8" hidden="1">
      <c r="H1721" s="72"/>
    </row>
    <row r="1722" spans="8:8" hidden="1">
      <c r="H1722" s="72"/>
    </row>
    <row r="1723" spans="8:8" hidden="1">
      <c r="H1723" s="72"/>
    </row>
    <row r="1724" spans="8:8" hidden="1">
      <c r="H1724" s="72"/>
    </row>
    <row r="1725" spans="8:8" hidden="1">
      <c r="H1725" s="72"/>
    </row>
    <row r="1726" spans="8:8" hidden="1">
      <c r="H1726" s="72"/>
    </row>
    <row r="1727" spans="8:8" hidden="1">
      <c r="H1727" s="72"/>
    </row>
    <row r="1728" spans="8:8" hidden="1">
      <c r="H1728" s="72"/>
    </row>
    <row r="1729" spans="8:8" hidden="1">
      <c r="H1729" s="72"/>
    </row>
    <row r="1730" spans="8:8" hidden="1">
      <c r="H1730" s="72"/>
    </row>
    <row r="1731" spans="8:8" hidden="1">
      <c r="H1731" s="72"/>
    </row>
    <row r="1732" spans="8:8" hidden="1">
      <c r="H1732" s="72"/>
    </row>
    <row r="1733" spans="8:8" hidden="1">
      <c r="H1733" s="72"/>
    </row>
    <row r="1734" spans="8:8" hidden="1">
      <c r="H1734" s="72"/>
    </row>
    <row r="1735" spans="8:8" hidden="1">
      <c r="H1735" s="72"/>
    </row>
    <row r="1736" spans="8:8" hidden="1">
      <c r="H1736" s="72"/>
    </row>
    <row r="1737" spans="8:8" hidden="1">
      <c r="H1737" s="72"/>
    </row>
    <row r="1738" spans="8:8" hidden="1">
      <c r="H1738" s="72"/>
    </row>
    <row r="1739" spans="8:8" hidden="1">
      <c r="H1739" s="72"/>
    </row>
    <row r="1740" spans="8:8" hidden="1">
      <c r="H1740" s="72"/>
    </row>
    <row r="1741" spans="8:8" hidden="1">
      <c r="H1741" s="72"/>
    </row>
    <row r="1742" spans="8:8" hidden="1">
      <c r="H1742" s="72"/>
    </row>
    <row r="1743" spans="8:8" hidden="1">
      <c r="H1743" s="72"/>
    </row>
    <row r="1744" spans="8:8" hidden="1">
      <c r="H1744" s="72"/>
    </row>
    <row r="1745" spans="8:8" hidden="1">
      <c r="H1745" s="72"/>
    </row>
    <row r="1746" spans="8:8" hidden="1">
      <c r="H1746" s="72"/>
    </row>
    <row r="1747" spans="8:8" hidden="1">
      <c r="H1747" s="72"/>
    </row>
    <row r="1748" spans="8:8" hidden="1">
      <c r="H1748" s="72"/>
    </row>
    <row r="1749" spans="8:8" hidden="1">
      <c r="H1749" s="72"/>
    </row>
    <row r="1750" spans="8:8" hidden="1">
      <c r="H1750" s="72"/>
    </row>
    <row r="1751" spans="8:8" hidden="1">
      <c r="H1751" s="72"/>
    </row>
    <row r="1752" spans="8:8" hidden="1">
      <c r="H1752" s="72"/>
    </row>
    <row r="1753" spans="8:8" hidden="1">
      <c r="H1753" s="72"/>
    </row>
    <row r="1754" spans="8:8" hidden="1">
      <c r="H1754" s="72"/>
    </row>
    <row r="1755" spans="8:8" hidden="1">
      <c r="H1755" s="72"/>
    </row>
    <row r="1756" spans="8:8" hidden="1">
      <c r="H1756" s="72"/>
    </row>
    <row r="1757" spans="8:8" hidden="1">
      <c r="H1757" s="72"/>
    </row>
    <row r="1758" spans="8:8" hidden="1">
      <c r="H1758" s="72"/>
    </row>
    <row r="1759" spans="8:8" hidden="1">
      <c r="H1759" s="72"/>
    </row>
    <row r="1760" spans="8:8" hidden="1">
      <c r="H1760" s="72"/>
    </row>
    <row r="1761" spans="8:8" hidden="1">
      <c r="H1761" s="72"/>
    </row>
    <row r="1762" spans="8:8" hidden="1">
      <c r="H1762" s="72"/>
    </row>
    <row r="1763" spans="8:8" hidden="1">
      <c r="H1763" s="72"/>
    </row>
    <row r="1764" spans="8:8" hidden="1">
      <c r="H1764" s="72"/>
    </row>
    <row r="1765" spans="8:8" hidden="1">
      <c r="H1765" s="72"/>
    </row>
    <row r="1766" spans="8:8" hidden="1">
      <c r="H1766" s="72"/>
    </row>
    <row r="1767" spans="8:8" hidden="1">
      <c r="H1767" s="72"/>
    </row>
    <row r="1768" spans="8:8" hidden="1">
      <c r="H1768" s="72"/>
    </row>
    <row r="1769" spans="8:8" hidden="1">
      <c r="H1769" s="72"/>
    </row>
    <row r="1770" spans="8:8" hidden="1">
      <c r="H1770" s="72"/>
    </row>
    <row r="1771" spans="8:8" hidden="1">
      <c r="H1771" s="72"/>
    </row>
    <row r="1772" spans="8:8" hidden="1">
      <c r="H1772" s="72"/>
    </row>
    <row r="1773" spans="8:8" hidden="1">
      <c r="H1773" s="72"/>
    </row>
    <row r="1774" spans="8:8" hidden="1">
      <c r="H1774" s="72"/>
    </row>
    <row r="1775" spans="8:8" hidden="1">
      <c r="H1775" s="72"/>
    </row>
    <row r="1776" spans="8:8" hidden="1">
      <c r="H1776" s="72"/>
    </row>
    <row r="1777" spans="8:8" hidden="1">
      <c r="H1777" s="72"/>
    </row>
    <row r="1778" spans="8:8" hidden="1">
      <c r="H1778" s="72"/>
    </row>
    <row r="1779" spans="8:8" hidden="1">
      <c r="H1779" s="72"/>
    </row>
    <row r="1780" spans="8:8" hidden="1">
      <c r="H1780" s="72"/>
    </row>
    <row r="1781" spans="8:8" hidden="1">
      <c r="H1781" s="72"/>
    </row>
    <row r="1782" spans="8:8" hidden="1">
      <c r="H1782" s="72"/>
    </row>
    <row r="1783" spans="8:8" hidden="1">
      <c r="H1783" s="72"/>
    </row>
    <row r="1784" spans="8:8" hidden="1">
      <c r="H1784" s="72"/>
    </row>
    <row r="1785" spans="8:8" hidden="1">
      <c r="H1785" s="72"/>
    </row>
    <row r="1786" spans="8:8" hidden="1">
      <c r="H1786" s="72"/>
    </row>
    <row r="1787" spans="8:8" hidden="1">
      <c r="H1787" s="72"/>
    </row>
    <row r="1788" spans="8:8" hidden="1">
      <c r="H1788" s="72"/>
    </row>
    <row r="1789" spans="8:8" hidden="1">
      <c r="H1789" s="72"/>
    </row>
    <row r="1790" spans="8:8" hidden="1">
      <c r="H1790" s="72"/>
    </row>
    <row r="1791" spans="8:8" hidden="1">
      <c r="H1791" s="72"/>
    </row>
    <row r="1792" spans="8:8" hidden="1">
      <c r="H1792" s="72"/>
    </row>
    <row r="1793" spans="8:8" hidden="1">
      <c r="H1793" s="72"/>
    </row>
    <row r="1794" spans="8:8" hidden="1">
      <c r="H1794" s="72"/>
    </row>
    <row r="1795" spans="8:8" hidden="1">
      <c r="H1795" s="72"/>
    </row>
    <row r="1796" spans="8:8" hidden="1">
      <c r="H1796" s="72"/>
    </row>
    <row r="1797" spans="8:8" hidden="1">
      <c r="H1797" s="72"/>
    </row>
    <row r="1798" spans="8:8" hidden="1">
      <c r="H1798" s="72"/>
    </row>
    <row r="1799" spans="8:8" hidden="1">
      <c r="H1799" s="72"/>
    </row>
    <row r="1800" spans="8:8" hidden="1">
      <c r="H1800" s="72"/>
    </row>
    <row r="1801" spans="8:8" hidden="1">
      <c r="H1801" s="72"/>
    </row>
    <row r="1802" spans="8:8" hidden="1">
      <c r="H1802" s="72"/>
    </row>
    <row r="1803" spans="8:8" hidden="1">
      <c r="H1803" s="72"/>
    </row>
    <row r="1804" spans="8:8" hidden="1">
      <c r="H1804" s="72"/>
    </row>
    <row r="1805" spans="8:8" hidden="1">
      <c r="H1805" s="72"/>
    </row>
    <row r="1806" spans="8:8" hidden="1">
      <c r="H1806" s="72"/>
    </row>
    <row r="1807" spans="8:8" hidden="1">
      <c r="H1807" s="72"/>
    </row>
    <row r="1808" spans="8:8" hidden="1">
      <c r="H1808" s="72"/>
    </row>
    <row r="1809" spans="8:8" hidden="1">
      <c r="H1809" s="72"/>
    </row>
    <row r="1810" spans="8:8" hidden="1">
      <c r="H1810" s="72"/>
    </row>
    <row r="1811" spans="8:8" hidden="1">
      <c r="H1811" s="72"/>
    </row>
    <row r="1812" spans="8:8" hidden="1">
      <c r="H1812" s="72"/>
    </row>
    <row r="1813" spans="8:8" hidden="1">
      <c r="H1813" s="72"/>
    </row>
    <row r="1814" spans="8:8" hidden="1">
      <c r="H1814" s="72"/>
    </row>
    <row r="1815" spans="8:8" hidden="1">
      <c r="H1815" s="72"/>
    </row>
    <row r="1816" spans="8:8" hidden="1">
      <c r="H1816" s="72"/>
    </row>
    <row r="1817" spans="8:8" hidden="1">
      <c r="H1817" s="72"/>
    </row>
    <row r="1818" spans="8:8" hidden="1">
      <c r="H1818" s="72"/>
    </row>
    <row r="1819" spans="8:8" hidden="1">
      <c r="H1819" s="72"/>
    </row>
    <row r="1820" spans="8:8" hidden="1">
      <c r="H1820" s="72"/>
    </row>
    <row r="1821" spans="8:8" hidden="1">
      <c r="H1821" s="72"/>
    </row>
    <row r="1822" spans="8:8" hidden="1">
      <c r="H1822" s="72"/>
    </row>
    <row r="1823" spans="8:8" hidden="1">
      <c r="H1823" s="72"/>
    </row>
    <row r="1824" spans="8:8" hidden="1">
      <c r="H1824" s="72"/>
    </row>
    <row r="1825" spans="8:8" hidden="1">
      <c r="H1825" s="72"/>
    </row>
    <row r="1826" spans="8:8" hidden="1">
      <c r="H1826" s="72"/>
    </row>
    <row r="1827" spans="8:8" hidden="1">
      <c r="H1827" s="72"/>
    </row>
    <row r="1828" spans="8:8" hidden="1">
      <c r="H1828" s="72"/>
    </row>
    <row r="1829" spans="8:8" hidden="1">
      <c r="H1829" s="72"/>
    </row>
    <row r="1830" spans="8:8" hidden="1">
      <c r="H1830" s="72"/>
    </row>
    <row r="1831" spans="8:8" hidden="1">
      <c r="H1831" s="72"/>
    </row>
    <row r="1832" spans="8:8" hidden="1">
      <c r="H1832" s="72"/>
    </row>
    <row r="1833" spans="8:8" hidden="1">
      <c r="H1833" s="72"/>
    </row>
    <row r="1834" spans="8:8" hidden="1">
      <c r="H1834" s="72"/>
    </row>
    <row r="1835" spans="8:8" hidden="1">
      <c r="H1835" s="72"/>
    </row>
    <row r="1836" spans="8:8" hidden="1">
      <c r="H1836" s="72"/>
    </row>
    <row r="1837" spans="8:8" hidden="1">
      <c r="H1837" s="72"/>
    </row>
    <row r="1838" spans="8:8" hidden="1">
      <c r="H1838" s="72"/>
    </row>
    <row r="1839" spans="8:8" hidden="1">
      <c r="H1839" s="72"/>
    </row>
    <row r="1840" spans="8:8" hidden="1">
      <c r="H1840" s="72"/>
    </row>
    <row r="1841" spans="8:8" hidden="1">
      <c r="H1841" s="72"/>
    </row>
    <row r="1842" spans="8:8" hidden="1">
      <c r="H1842" s="72"/>
    </row>
    <row r="1843" spans="8:8" hidden="1">
      <c r="H1843" s="72"/>
    </row>
    <row r="1844" spans="8:8" hidden="1">
      <c r="H1844" s="72"/>
    </row>
    <row r="1845" spans="8:8" hidden="1">
      <c r="H1845" s="72"/>
    </row>
    <row r="1846" spans="8:8" hidden="1">
      <c r="H1846" s="72"/>
    </row>
    <row r="1847" spans="8:8" hidden="1">
      <c r="H1847" s="72"/>
    </row>
    <row r="1848" spans="8:8" hidden="1">
      <c r="H1848" s="72"/>
    </row>
    <row r="1849" spans="8:8" hidden="1">
      <c r="H1849" s="72"/>
    </row>
    <row r="1850" spans="8:8" hidden="1">
      <c r="H1850" s="72"/>
    </row>
    <row r="1851" spans="8:8" hidden="1">
      <c r="H1851" s="72"/>
    </row>
    <row r="1852" spans="8:8" hidden="1">
      <c r="H1852" s="72"/>
    </row>
    <row r="1853" spans="8:8" hidden="1">
      <c r="H1853" s="72"/>
    </row>
    <row r="1854" spans="8:8" hidden="1">
      <c r="H1854" s="72"/>
    </row>
    <row r="1855" spans="8:8" hidden="1">
      <c r="H1855" s="72"/>
    </row>
    <row r="1856" spans="8:8" hidden="1">
      <c r="H1856" s="72"/>
    </row>
    <row r="1857" spans="8:8" hidden="1">
      <c r="H1857" s="72"/>
    </row>
    <row r="1858" spans="8:8" hidden="1">
      <c r="H1858" s="72"/>
    </row>
    <row r="1859" spans="8:8" hidden="1">
      <c r="H1859" s="72"/>
    </row>
    <row r="1860" spans="8:8" hidden="1">
      <c r="H1860" s="72"/>
    </row>
    <row r="1861" spans="8:8" hidden="1">
      <c r="H1861" s="72"/>
    </row>
    <row r="1862" spans="8:8" hidden="1">
      <c r="H1862" s="72"/>
    </row>
    <row r="1863" spans="8:8" hidden="1">
      <c r="H1863" s="72"/>
    </row>
    <row r="1864" spans="8:8" hidden="1">
      <c r="H1864" s="72"/>
    </row>
    <row r="1865" spans="8:8" hidden="1">
      <c r="H1865" s="72"/>
    </row>
    <row r="1866" spans="8:8" hidden="1">
      <c r="H1866" s="72"/>
    </row>
    <row r="1867" spans="8:8" hidden="1">
      <c r="H1867" s="72"/>
    </row>
    <row r="1868" spans="8:8" hidden="1">
      <c r="H1868" s="72"/>
    </row>
    <row r="1869" spans="8:8" hidden="1">
      <c r="H1869" s="72"/>
    </row>
    <row r="1870" spans="8:8" hidden="1">
      <c r="H1870" s="72"/>
    </row>
    <row r="1871" spans="8:8" hidden="1">
      <c r="H1871" s="72"/>
    </row>
    <row r="1872" spans="8:8" hidden="1">
      <c r="H1872" s="72"/>
    </row>
    <row r="1873" spans="8:8" hidden="1">
      <c r="H1873" s="72"/>
    </row>
    <row r="1874" spans="8:8" hidden="1">
      <c r="H1874" s="72"/>
    </row>
    <row r="1875" spans="8:8" hidden="1">
      <c r="H1875" s="72"/>
    </row>
    <row r="1876" spans="8:8" hidden="1">
      <c r="H1876" s="72"/>
    </row>
    <row r="1877" spans="8:8" hidden="1">
      <c r="H1877" s="72"/>
    </row>
    <row r="1878" spans="8:8" hidden="1">
      <c r="H1878" s="72"/>
    </row>
    <row r="1879" spans="8:8" hidden="1">
      <c r="H1879" s="72"/>
    </row>
    <row r="1880" spans="8:8" hidden="1">
      <c r="H1880" s="72"/>
    </row>
    <row r="1881" spans="8:8" hidden="1">
      <c r="H1881" s="72"/>
    </row>
    <row r="1882" spans="8:8" hidden="1">
      <c r="H1882" s="72"/>
    </row>
    <row r="1883" spans="8:8" hidden="1">
      <c r="H1883" s="72"/>
    </row>
    <row r="1884" spans="8:8" hidden="1">
      <c r="H1884" s="72"/>
    </row>
    <row r="1885" spans="8:8" hidden="1">
      <c r="H1885" s="72"/>
    </row>
    <row r="1886" spans="8:8" hidden="1">
      <c r="H1886" s="72"/>
    </row>
    <row r="1887" spans="8:8" hidden="1">
      <c r="H1887" s="72"/>
    </row>
    <row r="1888" spans="8:8" hidden="1">
      <c r="H1888" s="72"/>
    </row>
    <row r="1889" spans="8:8" hidden="1">
      <c r="H1889" s="72"/>
    </row>
    <row r="1890" spans="8:8" hidden="1">
      <c r="H1890" s="72"/>
    </row>
    <row r="1891" spans="8:8" hidden="1">
      <c r="H1891" s="72"/>
    </row>
    <row r="1892" spans="8:8" hidden="1">
      <c r="H1892" s="72"/>
    </row>
    <row r="1893" spans="8:8" hidden="1">
      <c r="H1893" s="72"/>
    </row>
    <row r="1894" spans="8:8" hidden="1">
      <c r="H1894" s="72"/>
    </row>
    <row r="1895" spans="8:8" hidden="1">
      <c r="H1895" s="72"/>
    </row>
    <row r="1896" spans="8:8" hidden="1">
      <c r="H1896" s="72"/>
    </row>
    <row r="1897" spans="8:8" hidden="1">
      <c r="H1897" s="72"/>
    </row>
    <row r="1898" spans="8:8" hidden="1">
      <c r="H1898" s="72"/>
    </row>
    <row r="1899" spans="8:8" hidden="1">
      <c r="H1899" s="72"/>
    </row>
    <row r="1900" spans="8:8" hidden="1">
      <c r="H1900" s="72"/>
    </row>
    <row r="1901" spans="8:8" hidden="1">
      <c r="H1901" s="72"/>
    </row>
    <row r="1902" spans="8:8" hidden="1">
      <c r="H1902" s="72"/>
    </row>
    <row r="1903" spans="8:8" hidden="1">
      <c r="H1903" s="72"/>
    </row>
    <row r="1904" spans="8:8" hidden="1">
      <c r="H1904" s="72"/>
    </row>
    <row r="1905" spans="8:8" hidden="1">
      <c r="H1905" s="72"/>
    </row>
    <row r="1906" spans="8:8" hidden="1">
      <c r="H1906" s="72"/>
    </row>
    <row r="1907" spans="8:8" hidden="1">
      <c r="H1907" s="72"/>
    </row>
    <row r="1908" spans="8:8" hidden="1">
      <c r="H1908" s="72"/>
    </row>
    <row r="1909" spans="8:8" hidden="1">
      <c r="H1909" s="72"/>
    </row>
    <row r="1910" spans="8:8" hidden="1">
      <c r="H1910" s="72"/>
    </row>
    <row r="1911" spans="8:8" hidden="1">
      <c r="H1911" s="72"/>
    </row>
    <row r="1912" spans="8:8" hidden="1">
      <c r="H1912" s="72"/>
    </row>
    <row r="1913" spans="8:8" hidden="1">
      <c r="H1913" s="72"/>
    </row>
    <row r="1914" spans="8:8" hidden="1">
      <c r="H1914" s="72"/>
    </row>
    <row r="1915" spans="8:8" hidden="1">
      <c r="H1915" s="72"/>
    </row>
    <row r="1916" spans="8:8" hidden="1">
      <c r="H1916" s="72"/>
    </row>
    <row r="1917" spans="8:8" hidden="1">
      <c r="H1917" s="72"/>
    </row>
    <row r="1918" spans="8:8" hidden="1">
      <c r="H1918" s="72"/>
    </row>
    <row r="1919" spans="8:8" hidden="1">
      <c r="H1919" s="72"/>
    </row>
    <row r="1920" spans="8:8" hidden="1">
      <c r="H1920" s="72"/>
    </row>
    <row r="1921" spans="8:8" hidden="1">
      <c r="H1921" s="72"/>
    </row>
    <row r="1922" spans="8:8" hidden="1">
      <c r="H1922" s="72"/>
    </row>
    <row r="1923" spans="8:8" hidden="1">
      <c r="H1923" s="72"/>
    </row>
    <row r="1924" spans="8:8" hidden="1">
      <c r="H1924" s="72"/>
    </row>
    <row r="1925" spans="8:8" hidden="1">
      <c r="H1925" s="72"/>
    </row>
    <row r="1926" spans="8:8" hidden="1">
      <c r="H1926" s="72"/>
    </row>
    <row r="1927" spans="8:8" hidden="1">
      <c r="H1927" s="72"/>
    </row>
    <row r="1928" spans="8:8" hidden="1">
      <c r="H1928" s="72"/>
    </row>
    <row r="1929" spans="8:8" hidden="1">
      <c r="H1929" s="72"/>
    </row>
    <row r="1930" spans="8:8" hidden="1">
      <c r="H1930" s="72"/>
    </row>
    <row r="1931" spans="8:8" hidden="1">
      <c r="H1931" s="72"/>
    </row>
    <row r="1932" spans="8:8" hidden="1">
      <c r="H1932" s="72"/>
    </row>
    <row r="1933" spans="8:8" hidden="1">
      <c r="H1933" s="72"/>
    </row>
    <row r="1934" spans="8:8" hidden="1">
      <c r="H1934" s="72"/>
    </row>
    <row r="1935" spans="8:8" hidden="1">
      <c r="H1935" s="72"/>
    </row>
    <row r="1936" spans="8:8" hidden="1">
      <c r="H1936" s="72"/>
    </row>
    <row r="1937" spans="8:8" hidden="1">
      <c r="H1937" s="72"/>
    </row>
    <row r="1938" spans="8:8" hidden="1">
      <c r="H1938" s="72"/>
    </row>
    <row r="1939" spans="8:8" hidden="1">
      <c r="H1939" s="72"/>
    </row>
    <row r="1940" spans="8:8" hidden="1">
      <c r="H1940" s="72"/>
    </row>
    <row r="1941" spans="8:8" hidden="1">
      <c r="H1941" s="72"/>
    </row>
    <row r="1942" spans="8:8" hidden="1">
      <c r="H1942" s="72"/>
    </row>
    <row r="1943" spans="8:8" hidden="1">
      <c r="H1943" s="72"/>
    </row>
    <row r="1944" spans="8:8" hidden="1">
      <c r="H1944" s="72"/>
    </row>
    <row r="1945" spans="8:8" hidden="1">
      <c r="H1945" s="72"/>
    </row>
    <row r="1946" spans="8:8" hidden="1">
      <c r="H1946" s="72"/>
    </row>
    <row r="1947" spans="8:8" hidden="1">
      <c r="H1947" s="72"/>
    </row>
    <row r="1948" spans="8:8" hidden="1">
      <c r="H1948" s="72"/>
    </row>
    <row r="1949" spans="8:8" hidden="1">
      <c r="H1949" s="72"/>
    </row>
    <row r="1950" spans="8:8" hidden="1">
      <c r="H1950" s="72"/>
    </row>
    <row r="1951" spans="8:8" hidden="1">
      <c r="H1951" s="72"/>
    </row>
    <row r="1952" spans="8:8" hidden="1">
      <c r="H1952" s="72"/>
    </row>
    <row r="1953" spans="8:8" hidden="1">
      <c r="H1953" s="72"/>
    </row>
    <row r="1954" spans="8:8" hidden="1">
      <c r="H1954" s="72"/>
    </row>
    <row r="1955" spans="8:8" hidden="1">
      <c r="H1955" s="72"/>
    </row>
    <row r="1956" spans="8:8" hidden="1">
      <c r="H1956" s="72"/>
    </row>
    <row r="1957" spans="8:8" hidden="1">
      <c r="H1957" s="72"/>
    </row>
    <row r="1958" spans="8:8" hidden="1">
      <c r="H1958" s="72"/>
    </row>
    <row r="1959" spans="8:8" hidden="1">
      <c r="H1959" s="72"/>
    </row>
    <row r="1960" spans="8:8" hidden="1">
      <c r="H1960" s="72"/>
    </row>
    <row r="1961" spans="8:8" hidden="1">
      <c r="H1961" s="72"/>
    </row>
    <row r="1962" spans="8:8" hidden="1">
      <c r="H1962" s="72"/>
    </row>
    <row r="1963" spans="8:8" hidden="1">
      <c r="H1963" s="72"/>
    </row>
    <row r="1964" spans="8:8" hidden="1">
      <c r="H1964" s="72"/>
    </row>
    <row r="1965" spans="8:8" hidden="1">
      <c r="H1965" s="72"/>
    </row>
    <row r="1966" spans="8:8" hidden="1">
      <c r="H1966" s="72"/>
    </row>
    <row r="1967" spans="8:8" hidden="1">
      <c r="H1967" s="72"/>
    </row>
    <row r="1968" spans="8:8" hidden="1">
      <c r="H1968" s="72"/>
    </row>
    <row r="1969" spans="8:8" hidden="1">
      <c r="H1969" s="72"/>
    </row>
    <row r="1970" spans="8:8" hidden="1">
      <c r="H1970" s="72"/>
    </row>
    <row r="1971" spans="8:8" hidden="1">
      <c r="H1971" s="72"/>
    </row>
    <row r="1972" spans="8:8" hidden="1">
      <c r="H1972" s="72"/>
    </row>
    <row r="1973" spans="8:8" hidden="1">
      <c r="H1973" s="72"/>
    </row>
    <row r="1974" spans="8:8" hidden="1">
      <c r="H1974" s="72"/>
    </row>
    <row r="1975" spans="8:8" hidden="1">
      <c r="H1975" s="72"/>
    </row>
    <row r="1976" spans="8:8" hidden="1">
      <c r="H1976" s="72"/>
    </row>
    <row r="1977" spans="8:8" hidden="1">
      <c r="H1977" s="72"/>
    </row>
    <row r="1978" spans="8:8" hidden="1">
      <c r="H1978" s="72"/>
    </row>
    <row r="1979" spans="8:8" hidden="1">
      <c r="H1979" s="72"/>
    </row>
    <row r="1980" spans="8:8" hidden="1">
      <c r="H1980" s="72"/>
    </row>
    <row r="1981" spans="8:8" hidden="1">
      <c r="H1981" s="72"/>
    </row>
    <row r="1982" spans="8:8" hidden="1">
      <c r="H1982" s="72"/>
    </row>
    <row r="1983" spans="8:8" hidden="1">
      <c r="H1983" s="72"/>
    </row>
    <row r="1984" spans="8:8" hidden="1">
      <c r="H1984" s="72"/>
    </row>
    <row r="1985" spans="8:8" hidden="1">
      <c r="H1985" s="72"/>
    </row>
    <row r="1986" spans="8:8" hidden="1">
      <c r="H1986" s="72"/>
    </row>
    <row r="1987" spans="8:8" hidden="1">
      <c r="H1987" s="72"/>
    </row>
    <row r="1988" spans="8:8" hidden="1">
      <c r="H1988" s="72"/>
    </row>
    <row r="1989" spans="8:8" hidden="1">
      <c r="H1989" s="72"/>
    </row>
    <row r="1990" spans="8:8" hidden="1">
      <c r="H1990" s="72"/>
    </row>
    <row r="1991" spans="8:8" hidden="1">
      <c r="H1991" s="72"/>
    </row>
    <row r="1992" spans="8:8" hidden="1">
      <c r="H1992" s="72"/>
    </row>
    <row r="1993" spans="8:8" hidden="1">
      <c r="H1993" s="72"/>
    </row>
    <row r="1994" spans="8:8" hidden="1">
      <c r="H1994" s="72"/>
    </row>
    <row r="1995" spans="8:8" hidden="1">
      <c r="H1995" s="72"/>
    </row>
    <row r="1996" spans="8:8" hidden="1">
      <c r="H1996" s="72"/>
    </row>
    <row r="1997" spans="8:8" hidden="1">
      <c r="H1997" s="72"/>
    </row>
    <row r="1998" spans="8:8" hidden="1">
      <c r="H1998" s="72"/>
    </row>
    <row r="1999" spans="8:8" hidden="1">
      <c r="H1999" s="72"/>
    </row>
    <row r="2000" spans="8:8" hidden="1">
      <c r="H2000" s="72"/>
    </row>
    <row r="2001" spans="8:8" hidden="1">
      <c r="H2001" s="72"/>
    </row>
    <row r="2002" spans="8:8" hidden="1">
      <c r="H2002" s="72"/>
    </row>
    <row r="2003" spans="8:8" hidden="1">
      <c r="H2003" s="72"/>
    </row>
    <row r="2004" spans="8:8" hidden="1">
      <c r="H2004" s="72"/>
    </row>
    <row r="2005" spans="8:8" hidden="1">
      <c r="H2005" s="72"/>
    </row>
    <row r="2006" spans="8:8" hidden="1">
      <c r="H2006" s="72"/>
    </row>
    <row r="2007" spans="8:8" hidden="1">
      <c r="H2007" s="72"/>
    </row>
    <row r="2008" spans="8:8" hidden="1">
      <c r="H2008" s="72"/>
    </row>
    <row r="2009" spans="8:8" hidden="1">
      <c r="H2009" s="72"/>
    </row>
    <row r="2010" spans="8:8" hidden="1">
      <c r="H2010" s="72"/>
    </row>
    <row r="2011" spans="8:8" hidden="1">
      <c r="H2011" s="72"/>
    </row>
    <row r="2012" spans="8:8" hidden="1">
      <c r="H2012" s="72"/>
    </row>
    <row r="2013" spans="8:8" hidden="1">
      <c r="H2013" s="72"/>
    </row>
    <row r="2014" spans="8:8" hidden="1">
      <c r="H2014" s="72"/>
    </row>
    <row r="2015" spans="8:8" hidden="1">
      <c r="H2015" s="72"/>
    </row>
    <row r="2016" spans="8:8" hidden="1">
      <c r="H2016" s="72"/>
    </row>
    <row r="2017" spans="8:8" hidden="1">
      <c r="H2017" s="72"/>
    </row>
    <row r="2018" spans="8:8" hidden="1">
      <c r="H2018" s="72"/>
    </row>
    <row r="2019" spans="8:8" hidden="1">
      <c r="H2019" s="72"/>
    </row>
    <row r="2020" spans="8:8" hidden="1">
      <c r="H2020" s="72"/>
    </row>
    <row r="2021" spans="8:8" hidden="1">
      <c r="H2021" s="72"/>
    </row>
    <row r="2022" spans="8:8" hidden="1">
      <c r="H2022" s="72"/>
    </row>
    <row r="2023" spans="8:8" hidden="1">
      <c r="H2023" s="72"/>
    </row>
    <row r="2024" spans="8:8" hidden="1">
      <c r="H2024" s="72"/>
    </row>
    <row r="2025" spans="8:8" hidden="1">
      <c r="H2025" s="72"/>
    </row>
    <row r="2026" spans="8:8" hidden="1">
      <c r="H2026" s="72"/>
    </row>
    <row r="2027" spans="8:8" hidden="1">
      <c r="H2027" s="72"/>
    </row>
    <row r="2028" spans="8:8" hidden="1">
      <c r="H2028" s="72"/>
    </row>
    <row r="2029" spans="8:8" hidden="1">
      <c r="H2029" s="72"/>
    </row>
    <row r="2030" spans="8:8" hidden="1">
      <c r="H2030" s="72"/>
    </row>
    <row r="2031" spans="8:8" hidden="1">
      <c r="H2031" s="72"/>
    </row>
    <row r="2032" spans="8:8" hidden="1">
      <c r="H2032" s="72"/>
    </row>
    <row r="2033" spans="8:8" hidden="1">
      <c r="H2033" s="72"/>
    </row>
    <row r="2034" spans="8:8" hidden="1">
      <c r="H2034" s="72"/>
    </row>
    <row r="2035" spans="8:8" hidden="1">
      <c r="H2035" s="72"/>
    </row>
    <row r="2036" spans="8:8" hidden="1">
      <c r="H2036" s="72"/>
    </row>
    <row r="2037" spans="8:8" hidden="1">
      <c r="H2037" s="72"/>
    </row>
    <row r="2038" spans="8:8" hidden="1">
      <c r="H2038" s="72"/>
    </row>
    <row r="2039" spans="8:8" hidden="1">
      <c r="H2039" s="72"/>
    </row>
    <row r="2040" spans="8:8" hidden="1">
      <c r="H2040" s="72"/>
    </row>
    <row r="2041" spans="8:8" hidden="1">
      <c r="H2041" s="72"/>
    </row>
    <row r="2042" spans="8:8" hidden="1">
      <c r="H2042" s="72"/>
    </row>
    <row r="2043" spans="8:8" hidden="1">
      <c r="H2043" s="72"/>
    </row>
    <row r="2044" spans="8:8" hidden="1">
      <c r="H2044" s="72"/>
    </row>
    <row r="2045" spans="8:8" hidden="1">
      <c r="H2045" s="72"/>
    </row>
    <row r="2046" spans="8:8" hidden="1">
      <c r="H2046" s="72"/>
    </row>
    <row r="2047" spans="8:8" hidden="1">
      <c r="H2047" s="72"/>
    </row>
    <row r="2048" spans="8:8" hidden="1">
      <c r="H2048" s="72"/>
    </row>
    <row r="2049" spans="8:8" hidden="1">
      <c r="H2049" s="72"/>
    </row>
    <row r="2050" spans="8:8" hidden="1">
      <c r="H2050" s="72"/>
    </row>
    <row r="2051" spans="8:8" hidden="1">
      <c r="H2051" s="72"/>
    </row>
    <row r="2052" spans="8:8" hidden="1">
      <c r="H2052" s="72"/>
    </row>
    <row r="2053" spans="8:8" hidden="1">
      <c r="H2053" s="72"/>
    </row>
    <row r="2054" spans="8:8" hidden="1">
      <c r="H2054" s="72"/>
    </row>
    <row r="2055" spans="8:8" hidden="1">
      <c r="H2055" s="72"/>
    </row>
    <row r="2056" spans="8:8" hidden="1">
      <c r="H2056" s="72"/>
    </row>
    <row r="2057" spans="8:8" hidden="1">
      <c r="H2057" s="72"/>
    </row>
    <row r="2058" spans="8:8" hidden="1">
      <c r="H2058" s="72"/>
    </row>
    <row r="2059" spans="8:8" hidden="1">
      <c r="H2059" s="72"/>
    </row>
    <row r="2060" spans="8:8" hidden="1">
      <c r="H2060" s="72"/>
    </row>
    <row r="2061" spans="8:8" hidden="1">
      <c r="H2061" s="72"/>
    </row>
    <row r="2062" spans="8:8" hidden="1">
      <c r="H2062" s="72"/>
    </row>
    <row r="2063" spans="8:8" hidden="1">
      <c r="H2063" s="72"/>
    </row>
    <row r="2064" spans="8:8" hidden="1">
      <c r="H2064" s="72"/>
    </row>
    <row r="2065" spans="8:8" hidden="1">
      <c r="H2065" s="72"/>
    </row>
    <row r="2066" spans="8:8" hidden="1">
      <c r="H2066" s="72"/>
    </row>
    <row r="2067" spans="8:8" hidden="1">
      <c r="H2067" s="72"/>
    </row>
    <row r="2068" spans="8:8" hidden="1">
      <c r="H2068" s="72"/>
    </row>
    <row r="2069" spans="8:8" hidden="1">
      <c r="H2069" s="72"/>
    </row>
    <row r="2070" spans="8:8" hidden="1">
      <c r="H2070" s="72"/>
    </row>
    <row r="2071" spans="8:8" hidden="1">
      <c r="H2071" s="72"/>
    </row>
    <row r="2072" spans="8:8" hidden="1">
      <c r="H2072" s="72"/>
    </row>
    <row r="2073" spans="8:8" hidden="1">
      <c r="H2073" s="72"/>
    </row>
    <row r="2074" spans="8:8" hidden="1">
      <c r="H2074" s="72"/>
    </row>
    <row r="2075" spans="8:8" hidden="1">
      <c r="H2075" s="72"/>
    </row>
    <row r="2076" spans="8:8" hidden="1">
      <c r="H2076" s="72"/>
    </row>
    <row r="2077" spans="8:8" hidden="1">
      <c r="H2077" s="72"/>
    </row>
    <row r="2078" spans="8:8" hidden="1">
      <c r="H2078" s="72"/>
    </row>
    <row r="2079" spans="8:8" hidden="1">
      <c r="H2079" s="72"/>
    </row>
    <row r="2080" spans="8:8" hidden="1">
      <c r="H2080" s="72"/>
    </row>
    <row r="2081" spans="8:8" hidden="1">
      <c r="H2081" s="72"/>
    </row>
    <row r="2082" spans="8:8" hidden="1">
      <c r="H2082" s="72"/>
    </row>
    <row r="2083" spans="8:8" hidden="1">
      <c r="H2083" s="72"/>
    </row>
    <row r="2084" spans="8:8" hidden="1">
      <c r="H2084" s="72"/>
    </row>
    <row r="2085" spans="8:8" hidden="1">
      <c r="H2085" s="72"/>
    </row>
    <row r="2086" spans="8:8" hidden="1">
      <c r="H2086" s="72"/>
    </row>
    <row r="2087" spans="8:8" hidden="1">
      <c r="H2087" s="72"/>
    </row>
    <row r="2088" spans="8:8" hidden="1">
      <c r="H2088" s="72"/>
    </row>
    <row r="2089" spans="8:8" hidden="1">
      <c r="H2089" s="72"/>
    </row>
    <row r="2090" spans="8:8" hidden="1">
      <c r="H2090" s="72"/>
    </row>
    <row r="2091" spans="8:8" hidden="1">
      <c r="H2091" s="72"/>
    </row>
    <row r="2092" spans="8:8" hidden="1">
      <c r="H2092" s="72"/>
    </row>
    <row r="2093" spans="8:8" hidden="1">
      <c r="H2093" s="72"/>
    </row>
    <row r="2094" spans="8:8" hidden="1">
      <c r="H2094" s="72"/>
    </row>
    <row r="2095" spans="8:8" hidden="1">
      <c r="H2095" s="72"/>
    </row>
    <row r="2096" spans="8:8" hidden="1">
      <c r="H2096" s="72"/>
    </row>
    <row r="2097" spans="8:8" hidden="1">
      <c r="H2097" s="72"/>
    </row>
    <row r="2098" spans="8:8" hidden="1">
      <c r="H2098" s="72"/>
    </row>
    <row r="2099" spans="8:8" hidden="1">
      <c r="H2099" s="72"/>
    </row>
    <row r="2100" spans="8:8" hidden="1">
      <c r="H2100" s="72"/>
    </row>
    <row r="2101" spans="8:8" hidden="1">
      <c r="H2101" s="72"/>
    </row>
    <row r="2102" spans="8:8" hidden="1">
      <c r="H2102" s="72"/>
    </row>
    <row r="2103" spans="8:8" hidden="1">
      <c r="H2103" s="72"/>
    </row>
    <row r="2104" spans="8:8" hidden="1">
      <c r="H2104" s="72"/>
    </row>
    <row r="2105" spans="8:8" hidden="1">
      <c r="H2105" s="72"/>
    </row>
    <row r="2106" spans="8:8" hidden="1">
      <c r="H2106" s="72"/>
    </row>
    <row r="2107" spans="8:8" hidden="1">
      <c r="H2107" s="72"/>
    </row>
    <row r="2108" spans="8:8" hidden="1">
      <c r="H2108" s="72"/>
    </row>
    <row r="2109" spans="8:8" hidden="1">
      <c r="H2109" s="72"/>
    </row>
    <row r="2110" spans="8:8" hidden="1">
      <c r="H2110" s="72"/>
    </row>
    <row r="2111" spans="8:8" hidden="1">
      <c r="H2111" s="72"/>
    </row>
    <row r="2112" spans="8:8" hidden="1">
      <c r="H2112" s="72"/>
    </row>
    <row r="2113" spans="8:8" hidden="1">
      <c r="H2113" s="72"/>
    </row>
    <row r="2114" spans="8:8" hidden="1">
      <c r="H2114" s="72"/>
    </row>
    <row r="2115" spans="8:8" hidden="1">
      <c r="H2115" s="72"/>
    </row>
    <row r="2116" spans="8:8" hidden="1">
      <c r="H2116" s="72"/>
    </row>
    <row r="2117" spans="8:8" hidden="1">
      <c r="H2117" s="72"/>
    </row>
    <row r="2118" spans="8:8" hidden="1">
      <c r="H2118" s="72"/>
    </row>
    <row r="2119" spans="8:8" hidden="1">
      <c r="H2119" s="72"/>
    </row>
    <row r="2120" spans="8:8" hidden="1">
      <c r="H2120" s="72"/>
    </row>
    <row r="2121" spans="8:8" hidden="1">
      <c r="H2121" s="72"/>
    </row>
    <row r="2122" spans="8:8" hidden="1">
      <c r="H2122" s="72"/>
    </row>
    <row r="2123" spans="8:8" hidden="1">
      <c r="H2123" s="72"/>
    </row>
    <row r="2124" spans="8:8" hidden="1">
      <c r="H2124" s="72"/>
    </row>
    <row r="2125" spans="8:8" hidden="1">
      <c r="H2125" s="72"/>
    </row>
    <row r="2126" spans="8:8" hidden="1">
      <c r="H2126" s="72"/>
    </row>
    <row r="2127" spans="8:8" hidden="1">
      <c r="H2127" s="72"/>
    </row>
    <row r="2128" spans="8:8" hidden="1">
      <c r="H2128" s="72"/>
    </row>
    <row r="2129" spans="8:8" hidden="1">
      <c r="H2129" s="72"/>
    </row>
    <row r="2130" spans="8:8" hidden="1">
      <c r="H2130" s="72"/>
    </row>
    <row r="2131" spans="8:8" hidden="1">
      <c r="H2131" s="72"/>
    </row>
    <row r="2132" spans="8:8" hidden="1">
      <c r="H2132" s="72"/>
    </row>
    <row r="2133" spans="8:8" hidden="1">
      <c r="H2133" s="72"/>
    </row>
    <row r="2134" spans="8:8" hidden="1">
      <c r="H2134" s="72"/>
    </row>
    <row r="2135" spans="8:8" hidden="1">
      <c r="H2135" s="72"/>
    </row>
    <row r="2136" spans="8:8" hidden="1">
      <c r="H2136" s="72"/>
    </row>
    <row r="2137" spans="8:8" hidden="1">
      <c r="H2137" s="72"/>
    </row>
    <row r="2138" spans="8:8" hidden="1">
      <c r="H2138" s="72"/>
    </row>
    <row r="2139" spans="8:8" hidden="1">
      <c r="H2139" s="72"/>
    </row>
    <row r="2140" spans="8:8" hidden="1">
      <c r="H2140" s="72"/>
    </row>
    <row r="2141" spans="8:8" hidden="1">
      <c r="H2141" s="72"/>
    </row>
    <row r="2142" spans="8:8" hidden="1">
      <c r="H2142" s="72"/>
    </row>
    <row r="2143" spans="8:8" hidden="1">
      <c r="H2143" s="72"/>
    </row>
    <row r="2144" spans="8:8" hidden="1">
      <c r="H2144" s="72"/>
    </row>
    <row r="2145" spans="8:8" hidden="1">
      <c r="H2145" s="72"/>
    </row>
    <row r="2146" spans="8:8" hidden="1">
      <c r="H2146" s="72"/>
    </row>
    <row r="2147" spans="8:8" hidden="1">
      <c r="H2147" s="72"/>
    </row>
    <row r="2148" spans="8:8" hidden="1">
      <c r="H2148" s="72"/>
    </row>
    <row r="2149" spans="8:8" hidden="1">
      <c r="H2149" s="72"/>
    </row>
    <row r="2150" spans="8:8" hidden="1">
      <c r="H2150" s="72"/>
    </row>
    <row r="2151" spans="8:8" hidden="1">
      <c r="H2151" s="72"/>
    </row>
    <row r="2152" spans="8:8" hidden="1">
      <c r="H2152" s="72"/>
    </row>
    <row r="2153" spans="8:8" hidden="1">
      <c r="H2153" s="72"/>
    </row>
    <row r="2154" spans="8:8" hidden="1">
      <c r="H2154" s="72"/>
    </row>
    <row r="2155" spans="8:8" hidden="1">
      <c r="H2155" s="72"/>
    </row>
    <row r="2156" spans="8:8" hidden="1">
      <c r="H2156" s="72"/>
    </row>
    <row r="2157" spans="8:8" hidden="1">
      <c r="H2157" s="72"/>
    </row>
    <row r="2158" spans="8:8" hidden="1">
      <c r="H2158" s="72"/>
    </row>
    <row r="2159" spans="8:8" hidden="1">
      <c r="H2159" s="72"/>
    </row>
    <row r="2160" spans="8:8" hidden="1">
      <c r="H2160" s="72"/>
    </row>
    <row r="2161" spans="8:8" hidden="1">
      <c r="H2161" s="72"/>
    </row>
    <row r="2162" spans="8:8" hidden="1">
      <c r="H2162" s="72"/>
    </row>
    <row r="2163" spans="8:8" hidden="1">
      <c r="H2163" s="72"/>
    </row>
    <row r="2164" spans="8:8" hidden="1">
      <c r="H2164" s="72"/>
    </row>
    <row r="2165" spans="8:8" hidden="1">
      <c r="H2165" s="72"/>
    </row>
    <row r="2166" spans="8:8" hidden="1">
      <c r="H2166" s="72"/>
    </row>
    <row r="2167" spans="8:8" hidden="1">
      <c r="H2167" s="72"/>
    </row>
    <row r="2168" spans="8:8" hidden="1">
      <c r="H2168" s="72"/>
    </row>
    <row r="2169" spans="8:8" hidden="1">
      <c r="H2169" s="72"/>
    </row>
    <row r="2170" spans="8:8" hidden="1">
      <c r="H2170" s="72"/>
    </row>
    <row r="2171" spans="8:8" hidden="1">
      <c r="H2171" s="72"/>
    </row>
    <row r="2172" spans="8:8" hidden="1">
      <c r="H2172" s="72"/>
    </row>
    <row r="2173" spans="8:8" hidden="1">
      <c r="H2173" s="72"/>
    </row>
    <row r="2174" spans="8:8" hidden="1">
      <c r="H2174" s="72"/>
    </row>
    <row r="2175" spans="8:8" hidden="1">
      <c r="H2175" s="72"/>
    </row>
    <row r="2176" spans="8:8" hidden="1">
      <c r="H2176" s="72"/>
    </row>
    <row r="2177" spans="8:8" hidden="1">
      <c r="H2177" s="72"/>
    </row>
    <row r="2178" spans="8:8" hidden="1">
      <c r="H2178" s="72"/>
    </row>
    <row r="2179" spans="8:8" hidden="1">
      <c r="H2179" s="72"/>
    </row>
    <row r="2180" spans="8:8" hidden="1">
      <c r="H2180" s="72"/>
    </row>
    <row r="2181" spans="8:8" hidden="1">
      <c r="H2181" s="72"/>
    </row>
    <row r="2182" spans="8:8" hidden="1">
      <c r="H2182" s="72"/>
    </row>
    <row r="2183" spans="8:8" hidden="1">
      <c r="H2183" s="72"/>
    </row>
    <row r="2184" spans="8:8" hidden="1">
      <c r="H2184" s="72"/>
    </row>
    <row r="2185" spans="8:8" hidden="1">
      <c r="H2185" s="72"/>
    </row>
    <row r="2186" spans="8:8" hidden="1">
      <c r="H2186" s="72"/>
    </row>
    <row r="2187" spans="8:8" hidden="1">
      <c r="H2187" s="72"/>
    </row>
    <row r="2188" spans="8:8" hidden="1">
      <c r="H2188" s="72"/>
    </row>
    <row r="2189" spans="8:8" hidden="1">
      <c r="H2189" s="72"/>
    </row>
    <row r="2190" spans="8:8" hidden="1">
      <c r="H2190" s="72"/>
    </row>
    <row r="2191" spans="8:8" hidden="1">
      <c r="H2191" s="72"/>
    </row>
    <row r="2192" spans="8:8" hidden="1">
      <c r="H2192" s="72"/>
    </row>
    <row r="2193" spans="8:8" hidden="1">
      <c r="H2193" s="72"/>
    </row>
    <row r="2194" spans="8:8" hidden="1">
      <c r="H2194" s="72"/>
    </row>
    <row r="2195" spans="8:8" hidden="1">
      <c r="H2195" s="72"/>
    </row>
    <row r="2196" spans="8:8" hidden="1">
      <c r="H2196" s="72"/>
    </row>
    <row r="2197" spans="8:8" hidden="1">
      <c r="H2197" s="72"/>
    </row>
    <row r="2198" spans="8:8" hidden="1">
      <c r="H2198" s="72"/>
    </row>
    <row r="2199" spans="8:8" hidden="1">
      <c r="H2199" s="72"/>
    </row>
    <row r="2200" spans="8:8" hidden="1">
      <c r="H2200" s="72"/>
    </row>
    <row r="2201" spans="8:8" hidden="1">
      <c r="H2201" s="72"/>
    </row>
    <row r="2202" spans="8:8" hidden="1">
      <c r="H2202" s="72"/>
    </row>
    <row r="2203" spans="8:8" hidden="1">
      <c r="H2203" s="72"/>
    </row>
    <row r="2204" spans="8:8" hidden="1">
      <c r="H2204" s="72"/>
    </row>
    <row r="2205" spans="8:8" hidden="1">
      <c r="H2205" s="72"/>
    </row>
    <row r="2206" spans="8:8" hidden="1">
      <c r="H2206" s="72"/>
    </row>
    <row r="2207" spans="8:8" hidden="1">
      <c r="H2207" s="72"/>
    </row>
    <row r="2208" spans="8:8" hidden="1">
      <c r="H2208" s="72"/>
    </row>
    <row r="2209" spans="8:8" hidden="1">
      <c r="H2209" s="72"/>
    </row>
    <row r="2210" spans="8:8" hidden="1">
      <c r="H2210" s="72"/>
    </row>
    <row r="2211" spans="8:8" hidden="1">
      <c r="H2211" s="72"/>
    </row>
    <row r="2212" spans="8:8" hidden="1">
      <c r="H2212" s="72"/>
    </row>
    <row r="2213" spans="8:8" hidden="1">
      <c r="H2213" s="72"/>
    </row>
    <row r="2214" spans="8:8" hidden="1">
      <c r="H2214" s="72"/>
    </row>
    <row r="2215" spans="8:8" hidden="1">
      <c r="H2215" s="72"/>
    </row>
    <row r="2216" spans="8:8" hidden="1">
      <c r="H2216" s="72"/>
    </row>
    <row r="2217" spans="8:8" hidden="1">
      <c r="H2217" s="72"/>
    </row>
    <row r="2218" spans="8:8" hidden="1">
      <c r="H2218" s="72"/>
    </row>
    <row r="2219" spans="8:8" hidden="1">
      <c r="H2219" s="72"/>
    </row>
    <row r="2220" spans="8:8" hidden="1">
      <c r="H2220" s="72"/>
    </row>
    <row r="2221" spans="8:8" hidden="1">
      <c r="H2221" s="72"/>
    </row>
    <row r="2222" spans="8:8" hidden="1">
      <c r="H2222" s="72"/>
    </row>
    <row r="2223" spans="8:8" hidden="1">
      <c r="H2223" s="72"/>
    </row>
    <row r="2224" spans="8:8" hidden="1">
      <c r="H2224" s="72"/>
    </row>
    <row r="2225" spans="8:8" hidden="1">
      <c r="H2225" s="72"/>
    </row>
    <row r="2226" spans="8:8" hidden="1">
      <c r="H2226" s="72"/>
    </row>
    <row r="2227" spans="8:8" hidden="1">
      <c r="H2227" s="72"/>
    </row>
    <row r="2228" spans="8:8" hidden="1">
      <c r="H2228" s="72"/>
    </row>
    <row r="2229" spans="8:8" hidden="1">
      <c r="H2229" s="72"/>
    </row>
    <row r="2230" spans="8:8" hidden="1">
      <c r="H2230" s="72"/>
    </row>
    <row r="2231" spans="8:8" hidden="1">
      <c r="H2231" s="72"/>
    </row>
    <row r="2232" spans="8:8" hidden="1">
      <c r="H2232" s="72"/>
    </row>
    <row r="2233" spans="8:8" hidden="1">
      <c r="H2233" s="72"/>
    </row>
    <row r="2234" spans="8:8" hidden="1">
      <c r="H2234" s="72"/>
    </row>
    <row r="2235" spans="8:8" hidden="1">
      <c r="H2235" s="72"/>
    </row>
    <row r="2236" spans="8:8" hidden="1">
      <c r="H2236" s="72"/>
    </row>
    <row r="2237" spans="8:8" hidden="1">
      <c r="H2237" s="72"/>
    </row>
    <row r="2238" spans="8:8" hidden="1">
      <c r="H2238" s="72"/>
    </row>
    <row r="2239" spans="8:8" hidden="1">
      <c r="H2239" s="72"/>
    </row>
    <row r="2240" spans="8:8" hidden="1">
      <c r="H2240" s="72"/>
    </row>
    <row r="2241" spans="8:8" hidden="1">
      <c r="H2241" s="72"/>
    </row>
    <row r="2242" spans="8:8" hidden="1">
      <c r="H2242" s="72"/>
    </row>
    <row r="2243" spans="8:8" hidden="1">
      <c r="H2243" s="72"/>
    </row>
    <row r="2244" spans="8:8" hidden="1">
      <c r="H2244" s="72"/>
    </row>
    <row r="2245" spans="8:8" hidden="1">
      <c r="H2245" s="72"/>
    </row>
    <row r="2246" spans="8:8" hidden="1">
      <c r="H2246" s="72"/>
    </row>
    <row r="2247" spans="8:8" hidden="1">
      <c r="H2247" s="72"/>
    </row>
    <row r="2248" spans="8:8" hidden="1">
      <c r="H2248" s="72"/>
    </row>
    <row r="2249" spans="8:8" hidden="1">
      <c r="H2249" s="72"/>
    </row>
    <row r="2250" spans="8:8" hidden="1">
      <c r="H2250" s="72"/>
    </row>
    <row r="2251" spans="8:8" hidden="1">
      <c r="H2251" s="72"/>
    </row>
    <row r="2252" spans="8:8" hidden="1">
      <c r="H2252" s="72"/>
    </row>
    <row r="2253" spans="8:8" hidden="1">
      <c r="H2253" s="72"/>
    </row>
    <row r="2254" spans="8:8" hidden="1">
      <c r="H2254" s="72"/>
    </row>
    <row r="2255" spans="8:8" hidden="1">
      <c r="H2255" s="72"/>
    </row>
    <row r="2256" spans="8:8" hidden="1">
      <c r="H2256" s="72"/>
    </row>
    <row r="2257" spans="8:8" hidden="1">
      <c r="H2257" s="72"/>
    </row>
    <row r="2258" spans="8:8" hidden="1">
      <c r="H2258" s="72"/>
    </row>
    <row r="2259" spans="8:8" hidden="1">
      <c r="H2259" s="72"/>
    </row>
    <row r="2260" spans="8:8" hidden="1">
      <c r="H2260" s="72"/>
    </row>
    <row r="2261" spans="8:8" hidden="1">
      <c r="H2261" s="72"/>
    </row>
    <row r="2262" spans="8:8" hidden="1">
      <c r="H2262" s="72"/>
    </row>
    <row r="2263" spans="8:8" hidden="1">
      <c r="H2263" s="72"/>
    </row>
    <row r="2264" spans="8:8" hidden="1">
      <c r="H2264" s="72"/>
    </row>
    <row r="2265" spans="8:8" hidden="1">
      <c r="H2265" s="72"/>
    </row>
    <row r="2266" spans="8:8" hidden="1">
      <c r="H2266" s="72"/>
    </row>
    <row r="2267" spans="8:8" hidden="1">
      <c r="H2267" s="72"/>
    </row>
    <row r="2268" spans="8:8" hidden="1">
      <c r="H2268" s="72"/>
    </row>
    <row r="2269" spans="8:8" hidden="1">
      <c r="H2269" s="72"/>
    </row>
    <row r="2270" spans="8:8" hidden="1">
      <c r="H2270" s="72"/>
    </row>
    <row r="2271" spans="8:8" hidden="1">
      <c r="H2271" s="72"/>
    </row>
    <row r="2272" spans="8:8" hidden="1">
      <c r="H2272" s="72"/>
    </row>
    <row r="2273" spans="8:8" hidden="1">
      <c r="H2273" s="72"/>
    </row>
    <row r="2274" spans="8:8" hidden="1">
      <c r="H2274" s="72"/>
    </row>
    <row r="2275" spans="8:8" hidden="1">
      <c r="H2275" s="72"/>
    </row>
    <row r="2276" spans="8:8" hidden="1">
      <c r="H2276" s="72"/>
    </row>
    <row r="2277" spans="8:8" hidden="1">
      <c r="H2277" s="72"/>
    </row>
    <row r="2278" spans="8:8" hidden="1">
      <c r="H2278" s="72"/>
    </row>
    <row r="2279" spans="8:8" hidden="1">
      <c r="H2279" s="72"/>
    </row>
    <row r="2280" spans="8:8" hidden="1">
      <c r="H2280" s="72"/>
    </row>
    <row r="2281" spans="8:8" hidden="1">
      <c r="H2281" s="72"/>
    </row>
    <row r="2282" spans="8:8" hidden="1">
      <c r="H2282" s="72"/>
    </row>
    <row r="2283" spans="8:8" hidden="1">
      <c r="H2283" s="72"/>
    </row>
    <row r="2284" spans="8:8" hidden="1">
      <c r="H2284" s="72"/>
    </row>
    <row r="2285" spans="8:8" hidden="1">
      <c r="H2285" s="72"/>
    </row>
    <row r="2286" spans="8:8" hidden="1">
      <c r="H2286" s="72"/>
    </row>
    <row r="2287" spans="8:8" hidden="1">
      <c r="H2287" s="72"/>
    </row>
    <row r="2288" spans="8:8" hidden="1">
      <c r="H2288" s="72"/>
    </row>
    <row r="2289" spans="8:8" hidden="1">
      <c r="H2289" s="72"/>
    </row>
    <row r="2290" spans="8:8" hidden="1">
      <c r="H2290" s="72"/>
    </row>
    <row r="2291" spans="8:8" hidden="1">
      <c r="H2291" s="72"/>
    </row>
    <row r="2292" spans="8:8" hidden="1">
      <c r="H2292" s="72"/>
    </row>
    <row r="2293" spans="8:8" hidden="1">
      <c r="H2293" s="72"/>
    </row>
    <row r="2294" spans="8:8" hidden="1">
      <c r="H2294" s="72"/>
    </row>
    <row r="2295" spans="8:8" hidden="1">
      <c r="H2295" s="72"/>
    </row>
    <row r="2296" spans="8:8" hidden="1">
      <c r="H2296" s="72"/>
    </row>
    <row r="2297" spans="8:8" hidden="1">
      <c r="H2297" s="72"/>
    </row>
    <row r="2298" spans="8:8" hidden="1">
      <c r="H2298" s="72"/>
    </row>
    <row r="2299" spans="8:8" hidden="1">
      <c r="H2299" s="72"/>
    </row>
    <row r="2300" spans="8:8" hidden="1">
      <c r="H2300" s="72"/>
    </row>
    <row r="2301" spans="8:8" hidden="1">
      <c r="H2301" s="72"/>
    </row>
    <row r="2302" spans="8:8" hidden="1">
      <c r="H2302" s="72"/>
    </row>
    <row r="2303" spans="8:8" hidden="1">
      <c r="H2303" s="72"/>
    </row>
    <row r="2304" spans="8:8" hidden="1">
      <c r="H2304" s="72"/>
    </row>
    <row r="2305" spans="8:8" hidden="1">
      <c r="H2305" s="72"/>
    </row>
    <row r="2306" spans="8:8" hidden="1">
      <c r="H2306" s="72"/>
    </row>
    <row r="2307" spans="8:8" hidden="1">
      <c r="H2307" s="72"/>
    </row>
    <row r="2308" spans="8:8" hidden="1">
      <c r="H2308" s="72"/>
    </row>
    <row r="2309" spans="8:8" hidden="1">
      <c r="H2309" s="72"/>
    </row>
    <row r="2310" spans="8:8" hidden="1">
      <c r="H2310" s="72"/>
    </row>
    <row r="2311" spans="8:8" hidden="1">
      <c r="H2311" s="72"/>
    </row>
    <row r="2312" spans="8:8" hidden="1">
      <c r="H2312" s="72"/>
    </row>
    <row r="2313" spans="8:8" hidden="1">
      <c r="H2313" s="72"/>
    </row>
    <row r="2314" spans="8:8" hidden="1">
      <c r="H2314" s="72"/>
    </row>
    <row r="2315" spans="8:8" hidden="1">
      <c r="H2315" s="72"/>
    </row>
    <row r="2316" spans="8:8" hidden="1">
      <c r="H2316" s="72"/>
    </row>
    <row r="2317" spans="8:8" hidden="1">
      <c r="H2317" s="72"/>
    </row>
    <row r="2318" spans="8:8" hidden="1">
      <c r="H2318" s="72"/>
    </row>
    <row r="2319" spans="8:8" hidden="1">
      <c r="H2319" s="72"/>
    </row>
    <row r="2320" spans="8:8" hidden="1">
      <c r="H2320" s="72"/>
    </row>
    <row r="2321" spans="8:8" hidden="1">
      <c r="H2321" s="72"/>
    </row>
    <row r="2322" spans="8:8" hidden="1">
      <c r="H2322" s="72"/>
    </row>
    <row r="2323" spans="8:8" hidden="1">
      <c r="H2323" s="72"/>
    </row>
    <row r="2324" spans="8:8" hidden="1">
      <c r="H2324" s="72"/>
    </row>
    <row r="2325" spans="8:8" hidden="1">
      <c r="H2325" s="72"/>
    </row>
    <row r="2326" spans="8:8" hidden="1">
      <c r="H2326" s="72"/>
    </row>
    <row r="2327" spans="8:8" hidden="1">
      <c r="H2327" s="72"/>
    </row>
    <row r="2328" spans="8:8" hidden="1">
      <c r="H2328" s="72"/>
    </row>
    <row r="2329" spans="8:8" hidden="1">
      <c r="H2329" s="72"/>
    </row>
    <row r="2330" spans="8:8" hidden="1">
      <c r="H2330" s="72"/>
    </row>
    <row r="2331" spans="8:8" hidden="1">
      <c r="H2331" s="72"/>
    </row>
    <row r="2332" spans="8:8" hidden="1">
      <c r="H2332" s="72"/>
    </row>
    <row r="2333" spans="8:8" hidden="1">
      <c r="H2333" s="72"/>
    </row>
    <row r="2334" spans="8:8" hidden="1">
      <c r="H2334" s="72"/>
    </row>
    <row r="2335" spans="8:8" hidden="1">
      <c r="H2335" s="72"/>
    </row>
    <row r="2336" spans="8:8" hidden="1">
      <c r="H2336" s="72"/>
    </row>
    <row r="2337" spans="8:8" hidden="1">
      <c r="H2337" s="72"/>
    </row>
    <row r="2338" spans="8:8" hidden="1">
      <c r="H2338" s="72"/>
    </row>
    <row r="2339" spans="8:8" hidden="1">
      <c r="H2339" s="72"/>
    </row>
    <row r="2340" spans="8:8" hidden="1">
      <c r="H2340" s="72"/>
    </row>
    <row r="2341" spans="8:8" hidden="1">
      <c r="H2341" s="72"/>
    </row>
    <row r="2342" spans="8:8" hidden="1">
      <c r="H2342" s="72"/>
    </row>
    <row r="2343" spans="8:8" hidden="1">
      <c r="H2343" s="72"/>
    </row>
    <row r="2344" spans="8:8" hidden="1">
      <c r="H2344" s="72"/>
    </row>
    <row r="2345" spans="8:8" hidden="1">
      <c r="H2345" s="72"/>
    </row>
    <row r="2346" spans="8:8" hidden="1">
      <c r="H2346" s="72"/>
    </row>
    <row r="2347" spans="8:8" hidden="1">
      <c r="H2347" s="72"/>
    </row>
    <row r="2348" spans="8:8" hidden="1">
      <c r="H2348" s="72"/>
    </row>
    <row r="2349" spans="8:8" hidden="1">
      <c r="H2349" s="72"/>
    </row>
    <row r="2350" spans="8:8" hidden="1">
      <c r="H2350" s="72"/>
    </row>
    <row r="2351" spans="8:8" hidden="1">
      <c r="H2351" s="72"/>
    </row>
    <row r="2352" spans="8:8" hidden="1">
      <c r="H2352" s="72"/>
    </row>
    <row r="2353" spans="8:8" hidden="1">
      <c r="H2353" s="72"/>
    </row>
    <row r="2354" spans="8:8" hidden="1">
      <c r="H2354" s="72"/>
    </row>
    <row r="2355" spans="8:8" hidden="1">
      <c r="H2355" s="72"/>
    </row>
    <row r="2356" spans="8:8" hidden="1">
      <c r="H2356" s="72"/>
    </row>
    <row r="2357" spans="8:8" hidden="1">
      <c r="H2357" s="72"/>
    </row>
    <row r="2358" spans="8:8" hidden="1">
      <c r="H2358" s="72"/>
    </row>
    <row r="2359" spans="8:8" hidden="1">
      <c r="H2359" s="72"/>
    </row>
    <row r="2360" spans="8:8" hidden="1">
      <c r="H2360" s="72"/>
    </row>
    <row r="2361" spans="8:8" hidden="1">
      <c r="H2361" s="72"/>
    </row>
    <row r="2362" spans="8:8" hidden="1">
      <c r="H2362" s="72"/>
    </row>
    <row r="2363" spans="8:8" hidden="1">
      <c r="H2363" s="72"/>
    </row>
    <row r="2364" spans="8:8" hidden="1">
      <c r="H2364" s="72"/>
    </row>
    <row r="2365" spans="8:8" hidden="1">
      <c r="H2365" s="72"/>
    </row>
    <row r="2366" spans="8:8" hidden="1">
      <c r="H2366" s="72"/>
    </row>
    <row r="2367" spans="8:8" hidden="1">
      <c r="H2367" s="72"/>
    </row>
    <row r="2368" spans="8:8" hidden="1">
      <c r="H2368" s="72"/>
    </row>
    <row r="2369" spans="8:8" hidden="1">
      <c r="H2369" s="72"/>
    </row>
    <row r="2370" spans="8:8" hidden="1">
      <c r="H2370" s="72"/>
    </row>
    <row r="2371" spans="8:8" hidden="1">
      <c r="H2371" s="72"/>
    </row>
    <row r="2372" spans="8:8" hidden="1">
      <c r="H2372" s="72"/>
    </row>
    <row r="2373" spans="8:8" hidden="1">
      <c r="H2373" s="72"/>
    </row>
    <row r="2374" spans="8:8" hidden="1">
      <c r="H2374" s="72"/>
    </row>
    <row r="2375" spans="8:8" hidden="1">
      <c r="H2375" s="72"/>
    </row>
    <row r="2376" spans="8:8" hidden="1">
      <c r="H2376" s="72"/>
    </row>
    <row r="2377" spans="8:8" hidden="1">
      <c r="H2377" s="72"/>
    </row>
    <row r="2378" spans="8:8" hidden="1">
      <c r="H2378" s="72"/>
    </row>
    <row r="2379" spans="8:8" hidden="1">
      <c r="H2379" s="72"/>
    </row>
    <row r="2380" spans="8:8" hidden="1">
      <c r="H2380" s="72"/>
    </row>
    <row r="2381" spans="8:8" hidden="1">
      <c r="H2381" s="72"/>
    </row>
    <row r="2382" spans="8:8" hidden="1">
      <c r="H2382" s="72"/>
    </row>
    <row r="2383" spans="8:8" hidden="1">
      <c r="H2383" s="72"/>
    </row>
    <row r="2384" spans="8:8" hidden="1">
      <c r="H2384" s="72"/>
    </row>
    <row r="2385" spans="8:8" hidden="1">
      <c r="H2385" s="72"/>
    </row>
    <row r="2386" spans="8:8" hidden="1">
      <c r="H2386" s="72"/>
    </row>
    <row r="2387" spans="8:8" hidden="1">
      <c r="H2387" s="72"/>
    </row>
    <row r="2388" spans="8:8" hidden="1">
      <c r="H2388" s="72"/>
    </row>
    <row r="2389" spans="8:8" hidden="1">
      <c r="H2389" s="72"/>
    </row>
    <row r="2390" spans="8:8" hidden="1">
      <c r="H2390" s="72"/>
    </row>
    <row r="2391" spans="8:8" hidden="1">
      <c r="H2391" s="72"/>
    </row>
    <row r="2392" spans="8:8" hidden="1">
      <c r="H2392" s="72"/>
    </row>
    <row r="2393" spans="8:8" hidden="1">
      <c r="H2393" s="72"/>
    </row>
    <row r="2394" spans="8:8" hidden="1">
      <c r="H2394" s="72"/>
    </row>
    <row r="2395" spans="8:8" hidden="1">
      <c r="H2395" s="72"/>
    </row>
    <row r="2396" spans="8:8" hidden="1">
      <c r="H2396" s="72"/>
    </row>
    <row r="2397" spans="8:8" hidden="1">
      <c r="H2397" s="72"/>
    </row>
    <row r="2398" spans="8:8" hidden="1">
      <c r="H2398" s="72"/>
    </row>
    <row r="2399" spans="8:8" hidden="1">
      <c r="H2399" s="72"/>
    </row>
    <row r="2400" spans="8:8" hidden="1">
      <c r="H2400" s="72"/>
    </row>
    <row r="2401" spans="8:8" hidden="1">
      <c r="H2401" s="72"/>
    </row>
    <row r="2402" spans="8:8" hidden="1">
      <c r="H2402" s="72"/>
    </row>
    <row r="2403" spans="8:8" hidden="1">
      <c r="H2403" s="72"/>
    </row>
    <row r="2404" spans="8:8" hidden="1">
      <c r="H2404" s="72"/>
    </row>
    <row r="2405" spans="8:8" hidden="1">
      <c r="H2405" s="72"/>
    </row>
    <row r="2406" spans="8:8" hidden="1">
      <c r="H2406" s="72"/>
    </row>
    <row r="2407" spans="8:8" hidden="1">
      <c r="H2407" s="72"/>
    </row>
    <row r="2408" spans="8:8" hidden="1">
      <c r="H2408" s="72"/>
    </row>
    <row r="2409" spans="8:8" hidden="1">
      <c r="H2409" s="72"/>
    </row>
    <row r="2410" spans="8:8" hidden="1">
      <c r="H2410" s="72"/>
    </row>
    <row r="2411" spans="8:8" hidden="1">
      <c r="H2411" s="72"/>
    </row>
    <row r="2412" spans="8:8" hidden="1">
      <c r="H2412" s="72"/>
    </row>
    <row r="2413" spans="8:8" hidden="1">
      <c r="H2413" s="72"/>
    </row>
    <row r="2414" spans="8:8" hidden="1">
      <c r="H2414" s="72"/>
    </row>
    <row r="2415" spans="8:8" hidden="1">
      <c r="H2415" s="72"/>
    </row>
    <row r="2416" spans="8:8" hidden="1">
      <c r="H2416" s="72"/>
    </row>
    <row r="2417" spans="8:8" hidden="1">
      <c r="H2417" s="72"/>
    </row>
    <row r="2418" spans="8:8" hidden="1">
      <c r="H2418" s="72"/>
    </row>
    <row r="2419" spans="8:8" hidden="1">
      <c r="H2419" s="72"/>
    </row>
    <row r="2420" spans="8:8" hidden="1">
      <c r="H2420" s="72"/>
    </row>
    <row r="2421" spans="8:8" hidden="1">
      <c r="H2421" s="72"/>
    </row>
    <row r="2422" spans="8:8" hidden="1">
      <c r="H2422" s="72"/>
    </row>
    <row r="2423" spans="8:8" hidden="1">
      <c r="H2423" s="72"/>
    </row>
    <row r="2424" spans="8:8" hidden="1">
      <c r="H2424" s="72"/>
    </row>
    <row r="2425" spans="8:8" hidden="1">
      <c r="H2425" s="72"/>
    </row>
    <row r="2426" spans="8:8" hidden="1">
      <c r="H2426" s="72"/>
    </row>
    <row r="2427" spans="8:8" hidden="1">
      <c r="H2427" s="72"/>
    </row>
    <row r="2428" spans="8:8" hidden="1">
      <c r="H2428" s="72"/>
    </row>
    <row r="2429" spans="8:8" hidden="1">
      <c r="H2429" s="72"/>
    </row>
    <row r="2430" spans="8:8" hidden="1">
      <c r="H2430" s="72"/>
    </row>
    <row r="2431" spans="8:8" hidden="1">
      <c r="H2431" s="72"/>
    </row>
    <row r="2432" spans="8:8" hidden="1">
      <c r="H2432" s="72"/>
    </row>
    <row r="2433" spans="8:8" hidden="1">
      <c r="H2433" s="72"/>
    </row>
    <row r="2434" spans="8:8" hidden="1">
      <c r="H2434" s="72"/>
    </row>
    <row r="2435" spans="8:8" hidden="1">
      <c r="H2435" s="72"/>
    </row>
    <row r="2436" spans="8:8" hidden="1">
      <c r="H2436" s="72"/>
    </row>
    <row r="2437" spans="8:8" hidden="1">
      <c r="H2437" s="72"/>
    </row>
    <row r="2438" spans="8:8" hidden="1">
      <c r="H2438" s="72"/>
    </row>
    <row r="2439" spans="8:8" hidden="1">
      <c r="H2439" s="72"/>
    </row>
    <row r="2440" spans="8:8" hidden="1">
      <c r="H2440" s="72"/>
    </row>
    <row r="2441" spans="8:8" hidden="1">
      <c r="H2441" s="72"/>
    </row>
    <row r="2442" spans="8:8" hidden="1">
      <c r="H2442" s="72"/>
    </row>
    <row r="2443" spans="8:8" hidden="1">
      <c r="H2443" s="72"/>
    </row>
    <row r="2444" spans="8:8" hidden="1">
      <c r="H2444" s="72"/>
    </row>
    <row r="2445" spans="8:8" hidden="1">
      <c r="H2445" s="72"/>
    </row>
    <row r="2446" spans="8:8" hidden="1">
      <c r="H2446" s="72"/>
    </row>
    <row r="2447" spans="8:8" hidden="1">
      <c r="H2447" s="72"/>
    </row>
    <row r="2448" spans="8:8" hidden="1">
      <c r="H2448" s="72"/>
    </row>
    <row r="2449" spans="8:8" hidden="1">
      <c r="H2449" s="72"/>
    </row>
    <row r="2450" spans="8:8" hidden="1">
      <c r="H2450" s="72"/>
    </row>
    <row r="2451" spans="8:8" hidden="1">
      <c r="H2451" s="72"/>
    </row>
    <row r="2452" spans="8:8" hidden="1">
      <c r="H2452" s="72"/>
    </row>
    <row r="2453" spans="8:8" hidden="1">
      <c r="H2453" s="72"/>
    </row>
    <row r="2454" spans="8:8" hidden="1">
      <c r="H2454" s="72"/>
    </row>
    <row r="2455" spans="8:8" hidden="1">
      <c r="H2455" s="72"/>
    </row>
    <row r="2456" spans="8:8" hidden="1">
      <c r="H2456" s="72"/>
    </row>
    <row r="2457" spans="8:8" hidden="1">
      <c r="H2457" s="72"/>
    </row>
    <row r="2458" spans="8:8" hidden="1">
      <c r="H2458" s="72"/>
    </row>
    <row r="2459" spans="8:8" hidden="1">
      <c r="H2459" s="72"/>
    </row>
    <row r="2460" spans="8:8" hidden="1">
      <c r="H2460" s="72"/>
    </row>
    <row r="2461" spans="8:8" hidden="1">
      <c r="H2461" s="72"/>
    </row>
    <row r="2462" spans="8:8" hidden="1">
      <c r="H2462" s="72"/>
    </row>
    <row r="2463" spans="8:8" hidden="1">
      <c r="H2463" s="72"/>
    </row>
    <row r="2464" spans="8:8" hidden="1">
      <c r="H2464" s="72"/>
    </row>
    <row r="2465" spans="8:8" hidden="1">
      <c r="H2465" s="72"/>
    </row>
    <row r="2466" spans="8:8" hidden="1">
      <c r="H2466" s="72"/>
    </row>
    <row r="2467" spans="8:8" hidden="1">
      <c r="H2467" s="72"/>
    </row>
    <row r="2468" spans="8:8" hidden="1">
      <c r="H2468" s="72"/>
    </row>
    <row r="2469" spans="8:8" hidden="1">
      <c r="H2469" s="72"/>
    </row>
    <row r="2470" spans="8:8" hidden="1">
      <c r="H2470" s="72"/>
    </row>
    <row r="2471" spans="8:8" hidden="1">
      <c r="H2471" s="72"/>
    </row>
    <row r="2472" spans="8:8" hidden="1">
      <c r="H2472" s="72"/>
    </row>
    <row r="2473" spans="8:8" hidden="1">
      <c r="H2473" s="72"/>
    </row>
    <row r="2474" spans="8:8" hidden="1">
      <c r="H2474" s="72"/>
    </row>
    <row r="2475" spans="8:8" hidden="1">
      <c r="H2475" s="72"/>
    </row>
    <row r="2476" spans="8:8" hidden="1">
      <c r="H2476" s="72"/>
    </row>
    <row r="2477" spans="8:8" hidden="1">
      <c r="H2477" s="72"/>
    </row>
    <row r="2478" spans="8:8" hidden="1">
      <c r="H2478" s="72"/>
    </row>
    <row r="2479" spans="8:8" hidden="1">
      <c r="H2479" s="72"/>
    </row>
    <row r="2480" spans="8:8" hidden="1">
      <c r="H2480" s="72"/>
    </row>
    <row r="2481" spans="8:8" hidden="1">
      <c r="H2481" s="72"/>
    </row>
    <row r="2482" spans="8:8" hidden="1">
      <c r="H2482" s="72"/>
    </row>
    <row r="2483" spans="8:8" hidden="1">
      <c r="H2483" s="72"/>
    </row>
    <row r="2484" spans="8:8" hidden="1">
      <c r="H2484" s="72"/>
    </row>
    <row r="2485" spans="8:8" hidden="1">
      <c r="H2485" s="72"/>
    </row>
    <row r="2486" spans="8:8" hidden="1">
      <c r="H2486" s="72"/>
    </row>
    <row r="2487" spans="8:8" hidden="1">
      <c r="H2487" s="72"/>
    </row>
    <row r="2488" spans="8:8" hidden="1">
      <c r="H2488" s="72"/>
    </row>
    <row r="2489" spans="8:8" hidden="1">
      <c r="H2489" s="72"/>
    </row>
    <row r="2490" spans="8:8" hidden="1">
      <c r="H2490" s="72"/>
    </row>
    <row r="2491" spans="8:8" hidden="1">
      <c r="H2491" s="72"/>
    </row>
    <row r="2492" spans="8:8" hidden="1">
      <c r="H2492" s="72"/>
    </row>
    <row r="2493" spans="8:8" hidden="1">
      <c r="H2493" s="72"/>
    </row>
    <row r="2494" spans="8:8" hidden="1">
      <c r="H2494" s="72"/>
    </row>
    <row r="2495" spans="8:8" hidden="1">
      <c r="H2495" s="72"/>
    </row>
    <row r="2496" spans="8:8" hidden="1">
      <c r="H2496" s="72"/>
    </row>
    <row r="2497" spans="8:8" hidden="1">
      <c r="H2497" s="72"/>
    </row>
    <row r="2498" spans="8:8" hidden="1">
      <c r="H2498" s="72"/>
    </row>
    <row r="2499" spans="8:8" hidden="1">
      <c r="H2499" s="72"/>
    </row>
    <row r="2500" spans="8:8" hidden="1">
      <c r="H2500" s="72"/>
    </row>
    <row r="2501" spans="8:8" hidden="1">
      <c r="H2501" s="72"/>
    </row>
    <row r="2502" spans="8:8" hidden="1">
      <c r="H2502" s="72"/>
    </row>
    <row r="2503" spans="8:8" hidden="1">
      <c r="H2503" s="72"/>
    </row>
    <row r="2504" spans="8:8" hidden="1">
      <c r="H2504" s="72"/>
    </row>
    <row r="2505" spans="8:8" hidden="1">
      <c r="H2505" s="72"/>
    </row>
    <row r="2506" spans="8:8" hidden="1">
      <c r="H2506" s="72"/>
    </row>
    <row r="2507" spans="8:8" hidden="1">
      <c r="H2507" s="72"/>
    </row>
    <row r="2508" spans="8:8" hidden="1">
      <c r="H2508" s="72"/>
    </row>
    <row r="2509" spans="8:8" hidden="1">
      <c r="H2509" s="72"/>
    </row>
    <row r="2510" spans="8:8" hidden="1">
      <c r="H2510" s="72"/>
    </row>
    <row r="2511" spans="8:8" hidden="1">
      <c r="H2511" s="72"/>
    </row>
    <row r="2512" spans="8:8" hidden="1">
      <c r="H2512" s="72"/>
    </row>
    <row r="2513" spans="8:8" hidden="1">
      <c r="H2513" s="72"/>
    </row>
    <row r="2514" spans="8:8" hidden="1">
      <c r="H2514" s="72"/>
    </row>
    <row r="2515" spans="8:8" hidden="1">
      <c r="H2515" s="72"/>
    </row>
    <row r="2516" spans="8:8" hidden="1">
      <c r="H2516" s="72"/>
    </row>
    <row r="2517" spans="8:8" hidden="1">
      <c r="H2517" s="72"/>
    </row>
    <row r="2518" spans="8:8" hidden="1">
      <c r="H2518" s="72"/>
    </row>
    <row r="2519" spans="8:8" hidden="1">
      <c r="H2519" s="72"/>
    </row>
    <row r="2520" spans="8:8" hidden="1">
      <c r="H2520" s="72"/>
    </row>
    <row r="2521" spans="8:8" hidden="1">
      <c r="H2521" s="72"/>
    </row>
    <row r="2522" spans="8:8" hidden="1">
      <c r="H2522" s="72"/>
    </row>
    <row r="2523" spans="8:8" hidden="1">
      <c r="H2523" s="72"/>
    </row>
    <row r="2524" spans="8:8" hidden="1">
      <c r="H2524" s="72"/>
    </row>
    <row r="2525" spans="8:8" hidden="1">
      <c r="H2525" s="72"/>
    </row>
    <row r="2526" spans="8:8" hidden="1">
      <c r="H2526" s="72"/>
    </row>
    <row r="2527" spans="8:8" hidden="1">
      <c r="H2527" s="72"/>
    </row>
    <row r="2528" spans="8:8" hidden="1">
      <c r="H2528" s="72"/>
    </row>
    <row r="2529" spans="8:8" hidden="1">
      <c r="H2529" s="72"/>
    </row>
    <row r="2530" spans="8:8" hidden="1">
      <c r="H2530" s="72"/>
    </row>
    <row r="2531" spans="8:8" hidden="1">
      <c r="H2531" s="72"/>
    </row>
    <row r="2532" spans="8:8" hidden="1">
      <c r="H2532" s="72"/>
    </row>
    <row r="2533" spans="8:8" hidden="1">
      <c r="H2533" s="72"/>
    </row>
    <row r="2534" spans="8:8" hidden="1">
      <c r="H2534" s="72"/>
    </row>
    <row r="2535" spans="8:8" hidden="1">
      <c r="H2535" s="72"/>
    </row>
    <row r="2536" spans="8:8" hidden="1">
      <c r="H2536" s="72"/>
    </row>
    <row r="2537" spans="8:8" hidden="1">
      <c r="H2537" s="72"/>
    </row>
    <row r="2538" spans="8:8" hidden="1">
      <c r="H2538" s="72"/>
    </row>
    <row r="2539" spans="8:8" hidden="1">
      <c r="H2539" s="72"/>
    </row>
    <row r="2540" spans="8:8" hidden="1">
      <c r="H2540" s="72"/>
    </row>
    <row r="2541" spans="8:8" hidden="1">
      <c r="H2541" s="72"/>
    </row>
    <row r="2542" spans="8:8" hidden="1">
      <c r="H2542" s="72"/>
    </row>
    <row r="2543" spans="8:8" hidden="1">
      <c r="H2543" s="72"/>
    </row>
    <row r="2544" spans="8:8" hidden="1">
      <c r="H2544" s="72"/>
    </row>
    <row r="2545" spans="8:8" hidden="1">
      <c r="H2545" s="72"/>
    </row>
    <row r="2546" spans="8:8" hidden="1">
      <c r="H2546" s="72"/>
    </row>
    <row r="2547" spans="8:8" hidden="1">
      <c r="H2547" s="72"/>
    </row>
    <row r="2548" spans="8:8" hidden="1">
      <c r="H2548" s="72"/>
    </row>
    <row r="2549" spans="8:8" hidden="1">
      <c r="H2549" s="72"/>
    </row>
    <row r="2550" spans="8:8" hidden="1">
      <c r="H2550" s="72"/>
    </row>
    <row r="2551" spans="8:8" hidden="1">
      <c r="H2551" s="72"/>
    </row>
    <row r="2552" spans="8:8" hidden="1">
      <c r="H2552" s="72"/>
    </row>
    <row r="2553" spans="8:8" hidden="1">
      <c r="H2553" s="72"/>
    </row>
    <row r="2554" spans="8:8" hidden="1">
      <c r="H2554" s="72"/>
    </row>
    <row r="2555" spans="8:8" hidden="1">
      <c r="H2555" s="72"/>
    </row>
    <row r="2556" spans="8:8" hidden="1">
      <c r="H2556" s="72"/>
    </row>
    <row r="2557" spans="8:8" hidden="1">
      <c r="H2557" s="72"/>
    </row>
    <row r="2558" spans="8:8" hidden="1">
      <c r="H2558" s="72"/>
    </row>
    <row r="2559" spans="8:8" hidden="1">
      <c r="H2559" s="72"/>
    </row>
    <row r="2560" spans="8:8" hidden="1">
      <c r="H2560" s="72"/>
    </row>
    <row r="2561" spans="8:8" hidden="1">
      <c r="H2561" s="72"/>
    </row>
    <row r="2562" spans="8:8" hidden="1">
      <c r="H2562" s="72"/>
    </row>
    <row r="2563" spans="8:8" hidden="1">
      <c r="H2563" s="72"/>
    </row>
    <row r="2564" spans="8:8" hidden="1">
      <c r="H2564" s="72"/>
    </row>
    <row r="2565" spans="8:8" hidden="1">
      <c r="H2565" s="72"/>
    </row>
    <row r="2566" spans="8:8" hidden="1">
      <c r="H2566" s="72"/>
    </row>
    <row r="2567" spans="8:8" hidden="1">
      <c r="H2567" s="72"/>
    </row>
    <row r="2568" spans="8:8" hidden="1">
      <c r="H2568" s="72"/>
    </row>
    <row r="2569" spans="8:8" hidden="1">
      <c r="H2569" s="72"/>
    </row>
    <row r="2570" spans="8:8" hidden="1">
      <c r="H2570" s="72"/>
    </row>
    <row r="2571" spans="8:8" hidden="1">
      <c r="H2571" s="72"/>
    </row>
    <row r="2572" spans="8:8" hidden="1">
      <c r="H2572" s="72"/>
    </row>
    <row r="2573" spans="8:8" hidden="1">
      <c r="H2573" s="72"/>
    </row>
    <row r="2574" spans="8:8" hidden="1">
      <c r="H2574" s="72"/>
    </row>
    <row r="2575" spans="8:8" hidden="1">
      <c r="H2575" s="72"/>
    </row>
    <row r="2576" spans="8:8" hidden="1">
      <c r="H2576" s="72"/>
    </row>
    <row r="2577" spans="8:8" hidden="1">
      <c r="H2577" s="72"/>
    </row>
    <row r="2578" spans="8:8" hidden="1">
      <c r="H2578" s="72"/>
    </row>
    <row r="2579" spans="8:8" hidden="1">
      <c r="H2579" s="72"/>
    </row>
    <row r="2580" spans="8:8" hidden="1">
      <c r="H2580" s="72"/>
    </row>
    <row r="2581" spans="8:8" hidden="1">
      <c r="H2581" s="72"/>
    </row>
    <row r="2582" spans="8:8" hidden="1">
      <c r="H2582" s="72"/>
    </row>
    <row r="2583" spans="8:8" hidden="1">
      <c r="H2583" s="72"/>
    </row>
    <row r="2584" spans="8:8" hidden="1">
      <c r="H2584" s="72"/>
    </row>
    <row r="2585" spans="8:8" hidden="1">
      <c r="H2585" s="72"/>
    </row>
    <row r="2586" spans="8:8" hidden="1">
      <c r="H2586" s="72"/>
    </row>
    <row r="2587" spans="8:8" hidden="1">
      <c r="H2587" s="72"/>
    </row>
    <row r="2588" spans="8:8" hidden="1">
      <c r="H2588" s="72"/>
    </row>
    <row r="2589" spans="8:8" hidden="1">
      <c r="H2589" s="72"/>
    </row>
    <row r="2590" spans="8:8" hidden="1">
      <c r="H2590" s="72"/>
    </row>
    <row r="2591" spans="8:8" hidden="1">
      <c r="H2591" s="72"/>
    </row>
    <row r="2592" spans="8:8" hidden="1">
      <c r="H2592" s="72"/>
    </row>
    <row r="2593" spans="8:8" hidden="1">
      <c r="H2593" s="72"/>
    </row>
    <row r="2594" spans="8:8" hidden="1">
      <c r="H2594" s="72"/>
    </row>
    <row r="2595" spans="8:8" hidden="1">
      <c r="H2595" s="72"/>
    </row>
    <row r="2596" spans="8:8" hidden="1">
      <c r="H2596" s="72"/>
    </row>
    <row r="2597" spans="8:8" hidden="1">
      <c r="H2597" s="72"/>
    </row>
    <row r="2598" spans="8:8" hidden="1">
      <c r="H2598" s="72"/>
    </row>
    <row r="2599" spans="8:8" hidden="1">
      <c r="H2599" s="72"/>
    </row>
    <row r="2600" spans="8:8" hidden="1">
      <c r="H2600" s="72"/>
    </row>
    <row r="2601" spans="8:8" hidden="1">
      <c r="H2601" s="72"/>
    </row>
    <row r="2602" spans="8:8" hidden="1">
      <c r="H2602" s="72"/>
    </row>
    <row r="2603" spans="8:8" hidden="1">
      <c r="H2603" s="72"/>
    </row>
    <row r="2604" spans="8:8" hidden="1">
      <c r="H2604" s="72"/>
    </row>
    <row r="2605" spans="8:8" hidden="1">
      <c r="H2605" s="72"/>
    </row>
    <row r="2606" spans="8:8" hidden="1">
      <c r="H2606" s="72"/>
    </row>
    <row r="2607" spans="8:8" hidden="1">
      <c r="H2607" s="72"/>
    </row>
    <row r="2608" spans="8:8" hidden="1">
      <c r="H2608" s="72"/>
    </row>
    <row r="2609" spans="8:8" hidden="1">
      <c r="H2609" s="72"/>
    </row>
    <row r="2610" spans="8:8" hidden="1">
      <c r="H2610" s="72"/>
    </row>
    <row r="2611" spans="8:8" hidden="1">
      <c r="H2611" s="72"/>
    </row>
    <row r="2612" spans="8:8" hidden="1">
      <c r="H2612" s="72"/>
    </row>
    <row r="2613" spans="8:8" hidden="1">
      <c r="H2613" s="72"/>
    </row>
    <row r="2614" spans="8:8" hidden="1">
      <c r="H2614" s="72"/>
    </row>
    <row r="2615" spans="8:8" hidden="1">
      <c r="H2615" s="72"/>
    </row>
    <row r="2616" spans="8:8" hidden="1">
      <c r="H2616" s="72"/>
    </row>
    <row r="2617" spans="8:8" hidden="1">
      <c r="H2617" s="72"/>
    </row>
    <row r="2618" spans="8:8" hidden="1">
      <c r="H2618" s="72"/>
    </row>
    <row r="2619" spans="8:8" hidden="1">
      <c r="H2619" s="72"/>
    </row>
    <row r="2620" spans="8:8" hidden="1">
      <c r="H2620" s="72"/>
    </row>
    <row r="2621" spans="8:8" hidden="1">
      <c r="H2621" s="72"/>
    </row>
    <row r="2622" spans="8:8" hidden="1">
      <c r="H2622" s="72"/>
    </row>
    <row r="2623" spans="8:8" hidden="1">
      <c r="H2623" s="72"/>
    </row>
    <row r="2624" spans="8:8" hidden="1">
      <c r="H2624" s="72"/>
    </row>
    <row r="2625" spans="8:8" hidden="1">
      <c r="H2625" s="72"/>
    </row>
    <row r="2626" spans="8:8" hidden="1">
      <c r="H2626" s="72"/>
    </row>
    <row r="2627" spans="8:8" hidden="1">
      <c r="H2627" s="72"/>
    </row>
    <row r="2628" spans="8:8" hidden="1">
      <c r="H2628" s="72"/>
    </row>
    <row r="2629" spans="8:8" hidden="1">
      <c r="H2629" s="72"/>
    </row>
    <row r="2630" spans="8:8" hidden="1">
      <c r="H2630" s="72"/>
    </row>
    <row r="2631" spans="8:8" hidden="1">
      <c r="H2631" s="72"/>
    </row>
    <row r="2632" spans="8:8" hidden="1">
      <c r="H2632" s="72"/>
    </row>
    <row r="2633" spans="8:8" hidden="1">
      <c r="H2633" s="72"/>
    </row>
    <row r="2634" spans="8:8" hidden="1">
      <c r="H2634" s="72"/>
    </row>
    <row r="2635" spans="8:8" hidden="1">
      <c r="H2635" s="72"/>
    </row>
    <row r="2636" spans="8:8" hidden="1">
      <c r="H2636" s="72"/>
    </row>
    <row r="2637" spans="8:8" hidden="1">
      <c r="H2637" s="72"/>
    </row>
    <row r="2638" spans="8:8" hidden="1">
      <c r="H2638" s="72"/>
    </row>
    <row r="2639" spans="8:8" hidden="1">
      <c r="H2639" s="72"/>
    </row>
    <row r="2640" spans="8:8" hidden="1">
      <c r="H2640" s="72"/>
    </row>
    <row r="2641" spans="8:8" hidden="1">
      <c r="H2641" s="72"/>
    </row>
    <row r="2642" spans="8:8" hidden="1">
      <c r="H2642" s="72"/>
    </row>
    <row r="2643" spans="8:8" hidden="1">
      <c r="H2643" s="72"/>
    </row>
    <row r="2644" spans="8:8" hidden="1">
      <c r="H2644" s="72"/>
    </row>
    <row r="2645" spans="8:8" hidden="1">
      <c r="H2645" s="72"/>
    </row>
    <row r="2646" spans="8:8" hidden="1">
      <c r="H2646" s="72"/>
    </row>
    <row r="2647" spans="8:8" hidden="1">
      <c r="H2647" s="72"/>
    </row>
    <row r="2648" spans="8:8" hidden="1">
      <c r="H2648" s="72"/>
    </row>
    <row r="2649" spans="8:8" hidden="1">
      <c r="H2649" s="72"/>
    </row>
    <row r="2650" spans="8:8" hidden="1">
      <c r="H2650" s="72"/>
    </row>
    <row r="2651" spans="8:8" hidden="1">
      <c r="H2651" s="72"/>
    </row>
    <row r="2652" spans="8:8" hidden="1">
      <c r="H2652" s="72"/>
    </row>
    <row r="2653" spans="8:8" hidden="1">
      <c r="H2653" s="72"/>
    </row>
    <row r="2654" spans="8:8" hidden="1">
      <c r="H2654" s="72"/>
    </row>
    <row r="2655" spans="8:8" hidden="1">
      <c r="H2655" s="72"/>
    </row>
    <row r="2656" spans="8:8" hidden="1">
      <c r="H2656" s="72"/>
    </row>
    <row r="2657" spans="8:8" hidden="1">
      <c r="H2657" s="72"/>
    </row>
    <row r="2658" spans="8:8" hidden="1">
      <c r="H2658" s="72"/>
    </row>
    <row r="2659" spans="8:8" hidden="1">
      <c r="H2659" s="72"/>
    </row>
    <row r="2660" spans="8:8" hidden="1">
      <c r="H2660" s="72"/>
    </row>
    <row r="2661" spans="8:8" hidden="1">
      <c r="H2661" s="72"/>
    </row>
    <row r="2662" spans="8:8" hidden="1">
      <c r="H2662" s="72"/>
    </row>
    <row r="2663" spans="8:8" hidden="1">
      <c r="H2663" s="72"/>
    </row>
    <row r="2664" spans="8:8" hidden="1">
      <c r="H2664" s="72"/>
    </row>
    <row r="2665" spans="8:8" hidden="1">
      <c r="H2665" s="72"/>
    </row>
    <row r="2666" spans="8:8" hidden="1">
      <c r="H2666" s="72"/>
    </row>
    <row r="2667" spans="8:8" hidden="1">
      <c r="H2667" s="72"/>
    </row>
    <row r="2668" spans="8:8" hidden="1">
      <c r="H2668" s="72"/>
    </row>
    <row r="2669" spans="8:8" hidden="1">
      <c r="H2669" s="72"/>
    </row>
    <row r="2670" spans="8:8" hidden="1">
      <c r="H2670" s="72"/>
    </row>
    <row r="2671" spans="8:8" hidden="1">
      <c r="H2671" s="72"/>
    </row>
    <row r="2672" spans="8:8" hidden="1">
      <c r="H2672" s="72"/>
    </row>
    <row r="2673" spans="8:8" hidden="1">
      <c r="H2673" s="72"/>
    </row>
    <row r="2674" spans="8:8" hidden="1">
      <c r="H2674" s="72"/>
    </row>
    <row r="2675" spans="8:8" hidden="1">
      <c r="H2675" s="72"/>
    </row>
    <row r="2676" spans="8:8" hidden="1">
      <c r="H2676" s="72"/>
    </row>
    <row r="2677" spans="8:8" hidden="1">
      <c r="H2677" s="72"/>
    </row>
    <row r="2678" spans="8:8" hidden="1">
      <c r="H2678" s="72"/>
    </row>
    <row r="2679" spans="8:8" hidden="1">
      <c r="H2679" s="72"/>
    </row>
    <row r="2680" spans="8:8" hidden="1">
      <c r="H2680" s="72"/>
    </row>
    <row r="2681" spans="8:8" hidden="1">
      <c r="H2681" s="72"/>
    </row>
    <row r="2682" spans="8:8" hidden="1">
      <c r="H2682" s="72"/>
    </row>
    <row r="2683" spans="8:8" hidden="1">
      <c r="H2683" s="72"/>
    </row>
    <row r="2684" spans="8:8" hidden="1">
      <c r="H2684" s="72"/>
    </row>
    <row r="2685" spans="8:8" hidden="1">
      <c r="H2685" s="72"/>
    </row>
    <row r="2686" spans="8:8" hidden="1">
      <c r="H2686" s="72"/>
    </row>
    <row r="2687" spans="8:8" hidden="1">
      <c r="H2687" s="72"/>
    </row>
    <row r="2688" spans="8:8" hidden="1">
      <c r="H2688" s="72"/>
    </row>
    <row r="2689" spans="8:8" hidden="1">
      <c r="H2689" s="72"/>
    </row>
    <row r="2690" spans="8:8" hidden="1">
      <c r="H2690" s="72"/>
    </row>
    <row r="2691" spans="8:8" hidden="1">
      <c r="H2691" s="72"/>
    </row>
    <row r="2692" spans="8:8" hidden="1">
      <c r="H2692" s="72"/>
    </row>
    <row r="2693" spans="8:8" hidden="1">
      <c r="H2693" s="72"/>
    </row>
    <row r="2694" spans="8:8" hidden="1">
      <c r="H2694" s="72"/>
    </row>
    <row r="2695" spans="8:8" hidden="1">
      <c r="H2695" s="72"/>
    </row>
    <row r="2696" spans="8:8" hidden="1">
      <c r="H2696" s="72"/>
    </row>
    <row r="2697" spans="8:8" hidden="1">
      <c r="H2697" s="72"/>
    </row>
    <row r="2698" spans="8:8" hidden="1">
      <c r="H2698" s="72"/>
    </row>
    <row r="2699" spans="8:8" hidden="1">
      <c r="H2699" s="72"/>
    </row>
    <row r="2700" spans="8:8" hidden="1">
      <c r="H2700" s="72"/>
    </row>
    <row r="2701" spans="8:8" hidden="1">
      <c r="H2701" s="72"/>
    </row>
    <row r="2702" spans="8:8" hidden="1">
      <c r="H2702" s="72"/>
    </row>
    <row r="2703" spans="8:8" hidden="1">
      <c r="H2703" s="72"/>
    </row>
    <row r="2704" spans="8:8" hidden="1">
      <c r="H2704" s="72"/>
    </row>
    <row r="2705" spans="8:8" hidden="1">
      <c r="H2705" s="72"/>
    </row>
    <row r="2706" spans="8:8" hidden="1">
      <c r="H2706" s="72"/>
    </row>
    <row r="2707" spans="8:8" hidden="1">
      <c r="H2707" s="72"/>
    </row>
    <row r="2708" spans="8:8" hidden="1">
      <c r="H2708" s="72"/>
    </row>
    <row r="2709" spans="8:8" hidden="1">
      <c r="H2709" s="72"/>
    </row>
    <row r="2710" spans="8:8" hidden="1">
      <c r="H2710" s="72"/>
    </row>
    <row r="2711" spans="8:8" hidden="1">
      <c r="H2711" s="72"/>
    </row>
    <row r="2712" spans="8:8" hidden="1">
      <c r="H2712" s="72"/>
    </row>
    <row r="2713" spans="8:8" hidden="1">
      <c r="H2713" s="72"/>
    </row>
    <row r="2714" spans="8:8" hidden="1">
      <c r="H2714" s="72"/>
    </row>
    <row r="2715" spans="8:8" hidden="1">
      <c r="H2715" s="72"/>
    </row>
    <row r="2716" spans="8:8" hidden="1">
      <c r="H2716" s="72"/>
    </row>
    <row r="2717" spans="8:8" hidden="1">
      <c r="H2717" s="72"/>
    </row>
    <row r="2718" spans="8:8" hidden="1">
      <c r="H2718" s="72"/>
    </row>
    <row r="2719" spans="8:8" hidden="1">
      <c r="H2719" s="72"/>
    </row>
    <row r="2720" spans="8:8" hidden="1">
      <c r="H2720" s="72"/>
    </row>
    <row r="2721" spans="8:8" hidden="1">
      <c r="H2721" s="72"/>
    </row>
    <row r="2722" spans="8:8" hidden="1">
      <c r="H2722" s="72"/>
    </row>
    <row r="2723" spans="8:8" hidden="1">
      <c r="H2723" s="72"/>
    </row>
    <row r="2724" spans="8:8" hidden="1">
      <c r="H2724" s="72"/>
    </row>
    <row r="2725" spans="8:8" hidden="1">
      <c r="H2725" s="72"/>
    </row>
    <row r="2726" spans="8:8" hidden="1">
      <c r="H2726" s="72"/>
    </row>
    <row r="2727" spans="8:8" hidden="1">
      <c r="H2727" s="72"/>
    </row>
    <row r="2728" spans="8:8" hidden="1">
      <c r="H2728" s="72"/>
    </row>
    <row r="2729" spans="8:8" hidden="1">
      <c r="H2729" s="72"/>
    </row>
    <row r="2730" spans="8:8" hidden="1">
      <c r="H2730" s="72"/>
    </row>
    <row r="2731" spans="8:8" hidden="1">
      <c r="H2731" s="72"/>
    </row>
    <row r="2732" spans="8:8" hidden="1">
      <c r="H2732" s="72"/>
    </row>
    <row r="2733" spans="8:8" hidden="1">
      <c r="H2733" s="72"/>
    </row>
    <row r="2734" spans="8:8" hidden="1">
      <c r="H2734" s="72"/>
    </row>
    <row r="2735" spans="8:8" hidden="1">
      <c r="H2735" s="72"/>
    </row>
    <row r="2736" spans="8:8" hidden="1">
      <c r="H2736" s="72"/>
    </row>
    <row r="2737" spans="8:8" hidden="1">
      <c r="H2737" s="72"/>
    </row>
    <row r="2738" spans="8:8" hidden="1">
      <c r="H2738" s="72"/>
    </row>
    <row r="2739" spans="8:8" hidden="1">
      <c r="H2739" s="72"/>
    </row>
    <row r="2740" spans="8:8" hidden="1">
      <c r="H2740" s="72"/>
    </row>
    <row r="2741" spans="8:8" hidden="1">
      <c r="H2741" s="72"/>
    </row>
    <row r="2742" spans="8:8" hidden="1">
      <c r="H2742" s="72"/>
    </row>
    <row r="2743" spans="8:8" hidden="1">
      <c r="H2743" s="72"/>
    </row>
    <row r="2744" spans="8:8" hidden="1">
      <c r="H2744" s="72"/>
    </row>
    <row r="2745" spans="8:8" hidden="1">
      <c r="H2745" s="72"/>
    </row>
    <row r="2746" spans="8:8" hidden="1">
      <c r="H2746" s="72"/>
    </row>
    <row r="2747" spans="8:8" hidden="1">
      <c r="H2747" s="72"/>
    </row>
    <row r="2748" spans="8:8" hidden="1">
      <c r="H2748" s="72"/>
    </row>
    <row r="2749" spans="8:8" hidden="1">
      <c r="H2749" s="72"/>
    </row>
    <row r="2750" spans="8:8" hidden="1">
      <c r="H2750" s="72"/>
    </row>
    <row r="2751" spans="8:8" hidden="1">
      <c r="H2751" s="72"/>
    </row>
    <row r="2752" spans="8:8" hidden="1">
      <c r="H2752" s="72"/>
    </row>
    <row r="2753" spans="8:8" hidden="1">
      <c r="H2753" s="72"/>
    </row>
    <row r="2754" spans="8:8" hidden="1">
      <c r="H2754" s="72"/>
    </row>
    <row r="2755" spans="8:8" hidden="1">
      <c r="H2755" s="72"/>
    </row>
    <row r="2756" spans="8:8" hidden="1">
      <c r="H2756" s="72"/>
    </row>
    <row r="2757" spans="8:8" hidden="1">
      <c r="H2757" s="72"/>
    </row>
    <row r="2758" spans="8:8" hidden="1">
      <c r="H2758" s="72"/>
    </row>
    <row r="2759" spans="8:8" hidden="1">
      <c r="H2759" s="72"/>
    </row>
    <row r="2760" spans="8:8" hidden="1">
      <c r="H2760" s="72"/>
    </row>
    <row r="2761" spans="8:8" hidden="1">
      <c r="H2761" s="72"/>
    </row>
    <row r="2762" spans="8:8" hidden="1">
      <c r="H2762" s="72"/>
    </row>
    <row r="2763" spans="8:8" hidden="1">
      <c r="H2763" s="72"/>
    </row>
    <row r="2764" spans="8:8" hidden="1">
      <c r="H2764" s="72"/>
    </row>
    <row r="2765" spans="8:8" hidden="1">
      <c r="H2765" s="72"/>
    </row>
    <row r="2766" spans="8:8" hidden="1">
      <c r="H2766" s="72"/>
    </row>
    <row r="2767" spans="8:8" hidden="1">
      <c r="H2767" s="72"/>
    </row>
    <row r="2768" spans="8:8" hidden="1">
      <c r="H2768" s="72"/>
    </row>
    <row r="2769" spans="8:8" hidden="1">
      <c r="H2769" s="72"/>
    </row>
    <row r="2770" spans="8:8" hidden="1">
      <c r="H2770" s="72"/>
    </row>
    <row r="2771" spans="8:8" hidden="1">
      <c r="H2771" s="72"/>
    </row>
    <row r="2772" spans="8:8" hidden="1">
      <c r="H2772" s="72"/>
    </row>
    <row r="2773" spans="8:8" hidden="1">
      <c r="H2773" s="72"/>
    </row>
    <row r="2774" spans="8:8" hidden="1">
      <c r="H2774" s="72"/>
    </row>
    <row r="2775" spans="8:8" hidden="1">
      <c r="H2775" s="72"/>
    </row>
    <row r="2776" spans="8:8" hidden="1">
      <c r="H2776" s="72"/>
    </row>
    <row r="2777" spans="8:8" hidden="1">
      <c r="H2777" s="72"/>
    </row>
    <row r="2778" spans="8:8" hidden="1">
      <c r="H2778" s="72"/>
    </row>
    <row r="2779" spans="8:8" hidden="1">
      <c r="H2779" s="72"/>
    </row>
    <row r="2780" spans="8:8" hidden="1">
      <c r="H2780" s="72"/>
    </row>
    <row r="2781" spans="8:8" hidden="1">
      <c r="H2781" s="72"/>
    </row>
    <row r="2782" spans="8:8" hidden="1">
      <c r="H2782" s="72"/>
    </row>
    <row r="2783" spans="8:8" hidden="1">
      <c r="H2783" s="72"/>
    </row>
    <row r="2784" spans="8:8" hidden="1">
      <c r="H2784" s="72"/>
    </row>
    <row r="2785" spans="8:8" hidden="1">
      <c r="H2785" s="72"/>
    </row>
    <row r="2786" spans="8:8" hidden="1">
      <c r="H2786" s="72"/>
    </row>
    <row r="2787" spans="8:8" hidden="1">
      <c r="H2787" s="72"/>
    </row>
    <row r="2788" spans="8:8" hidden="1">
      <c r="H2788" s="72"/>
    </row>
    <row r="2789" spans="8:8" hidden="1">
      <c r="H2789" s="72"/>
    </row>
    <row r="2790" spans="8:8" hidden="1">
      <c r="H2790" s="72"/>
    </row>
    <row r="2791" spans="8:8" hidden="1">
      <c r="H2791" s="72"/>
    </row>
    <row r="2792" spans="8:8" hidden="1">
      <c r="H2792" s="72"/>
    </row>
    <row r="2793" spans="8:8" hidden="1">
      <c r="H2793" s="72"/>
    </row>
    <row r="2794" spans="8:8" hidden="1">
      <c r="H2794" s="72"/>
    </row>
    <row r="2795" spans="8:8" hidden="1">
      <c r="H2795" s="72"/>
    </row>
    <row r="2796" spans="8:8" hidden="1">
      <c r="H2796" s="72"/>
    </row>
    <row r="2797" spans="8:8" hidden="1">
      <c r="H2797" s="72"/>
    </row>
    <row r="2798" spans="8:8" hidden="1">
      <c r="H2798" s="72"/>
    </row>
    <row r="2799" spans="8:8" hidden="1">
      <c r="H2799" s="72"/>
    </row>
    <row r="2800" spans="8:8" hidden="1">
      <c r="H2800" s="72"/>
    </row>
    <row r="2801" spans="8:8" hidden="1">
      <c r="H2801" s="72"/>
    </row>
    <row r="2802" spans="8:8" hidden="1">
      <c r="H2802" s="72"/>
    </row>
    <row r="2803" spans="8:8" hidden="1">
      <c r="H2803" s="72"/>
    </row>
    <row r="2804" spans="8:8" hidden="1">
      <c r="H2804" s="72"/>
    </row>
    <row r="2805" spans="8:8" hidden="1">
      <c r="H2805" s="72"/>
    </row>
    <row r="2806" spans="8:8" hidden="1">
      <c r="H2806" s="72"/>
    </row>
    <row r="2807" spans="8:8" hidden="1">
      <c r="H2807" s="72"/>
    </row>
    <row r="2808" spans="8:8" hidden="1">
      <c r="H2808" s="72"/>
    </row>
    <row r="2809" spans="8:8" hidden="1">
      <c r="H2809" s="72"/>
    </row>
    <row r="2810" spans="8:8" hidden="1">
      <c r="H2810" s="72"/>
    </row>
    <row r="2811" spans="8:8" hidden="1">
      <c r="H2811" s="72"/>
    </row>
    <row r="2812" spans="8:8" hidden="1">
      <c r="H2812" s="72"/>
    </row>
    <row r="2813" spans="8:8" hidden="1">
      <c r="H2813" s="72"/>
    </row>
    <row r="2814" spans="8:8" hidden="1">
      <c r="H2814" s="72"/>
    </row>
    <row r="2815" spans="8:8" hidden="1">
      <c r="H2815" s="72"/>
    </row>
    <row r="2816" spans="8:8" hidden="1">
      <c r="H2816" s="72"/>
    </row>
    <row r="2817" spans="8:8" hidden="1">
      <c r="H2817" s="72"/>
    </row>
    <row r="2818" spans="8:8" hidden="1">
      <c r="H2818" s="72"/>
    </row>
    <row r="2819" spans="8:8" hidden="1">
      <c r="H2819" s="72"/>
    </row>
    <row r="2820" spans="8:8" hidden="1">
      <c r="H2820" s="72"/>
    </row>
    <row r="2821" spans="8:8" hidden="1">
      <c r="H2821" s="72"/>
    </row>
    <row r="2822" spans="8:8" hidden="1">
      <c r="H2822" s="72"/>
    </row>
    <row r="2823" spans="8:8" hidden="1">
      <c r="H2823" s="72"/>
    </row>
    <row r="2824" spans="8:8" hidden="1">
      <c r="H2824" s="72"/>
    </row>
    <row r="2825" spans="8:8" hidden="1">
      <c r="H2825" s="72"/>
    </row>
    <row r="2826" spans="8:8" hidden="1">
      <c r="H2826" s="72"/>
    </row>
    <row r="2827" spans="8:8" hidden="1">
      <c r="H2827" s="72"/>
    </row>
    <row r="2828" spans="8:8" hidden="1">
      <c r="H2828" s="72"/>
    </row>
    <row r="2829" spans="8:8" hidden="1">
      <c r="H2829" s="72"/>
    </row>
    <row r="2830" spans="8:8" hidden="1">
      <c r="H2830" s="72"/>
    </row>
    <row r="2831" spans="8:8" hidden="1">
      <c r="H2831" s="72"/>
    </row>
    <row r="2832" spans="8:8" hidden="1">
      <c r="H2832" s="72"/>
    </row>
    <row r="2833" spans="8:8" hidden="1">
      <c r="H2833" s="72"/>
    </row>
    <row r="2834" spans="8:8" hidden="1">
      <c r="H2834" s="72"/>
    </row>
    <row r="2835" spans="8:8" hidden="1">
      <c r="H2835" s="72"/>
    </row>
    <row r="2836" spans="8:8" hidden="1">
      <c r="H2836" s="72"/>
    </row>
    <row r="2837" spans="8:8" hidden="1">
      <c r="H2837" s="72"/>
    </row>
    <row r="2838" spans="8:8" hidden="1">
      <c r="H2838" s="72"/>
    </row>
    <row r="2839" spans="8:8" hidden="1">
      <c r="H2839" s="72"/>
    </row>
    <row r="2840" spans="8:8" hidden="1">
      <c r="H2840" s="72"/>
    </row>
    <row r="2841" spans="8:8" hidden="1">
      <c r="H2841" s="72"/>
    </row>
    <row r="2842" spans="8:8" hidden="1">
      <c r="H2842" s="72"/>
    </row>
    <row r="2843" spans="8:8" hidden="1">
      <c r="H2843" s="72"/>
    </row>
    <row r="2844" spans="8:8" hidden="1">
      <c r="H2844" s="72"/>
    </row>
    <row r="2845" spans="8:8" hidden="1">
      <c r="H2845" s="72"/>
    </row>
    <row r="2846" spans="8:8" hidden="1">
      <c r="H2846" s="72"/>
    </row>
    <row r="2847" spans="8:8" hidden="1">
      <c r="H2847" s="72"/>
    </row>
    <row r="2848" spans="8:8" hidden="1">
      <c r="H2848" s="72"/>
    </row>
    <row r="2849" spans="8:8" hidden="1">
      <c r="H2849" s="72"/>
    </row>
    <row r="2850" spans="8:8" hidden="1">
      <c r="H2850" s="72"/>
    </row>
    <row r="2851" spans="8:8" hidden="1">
      <c r="H2851" s="72"/>
    </row>
    <row r="2852" spans="8:8" hidden="1">
      <c r="H2852" s="72"/>
    </row>
    <row r="2853" spans="8:8" hidden="1">
      <c r="H2853" s="72"/>
    </row>
    <row r="2854" spans="8:8" hidden="1">
      <c r="H2854" s="72"/>
    </row>
    <row r="2855" spans="8:8" hidden="1">
      <c r="H2855" s="72"/>
    </row>
    <row r="2856" spans="8:8" hidden="1">
      <c r="H2856" s="72"/>
    </row>
    <row r="2857" spans="8:8" hidden="1">
      <c r="H2857" s="72"/>
    </row>
    <row r="2858" spans="8:8" hidden="1">
      <c r="H2858" s="72"/>
    </row>
    <row r="2859" spans="8:8" hidden="1">
      <c r="H2859" s="72"/>
    </row>
    <row r="2860" spans="8:8" hidden="1">
      <c r="H2860" s="72"/>
    </row>
    <row r="2861" spans="8:8" hidden="1">
      <c r="H2861" s="72"/>
    </row>
    <row r="2862" spans="8:8" hidden="1">
      <c r="H2862" s="72"/>
    </row>
    <row r="2863" spans="8:8" hidden="1">
      <c r="H2863" s="72"/>
    </row>
    <row r="2864" spans="8:8" hidden="1">
      <c r="H2864" s="72"/>
    </row>
    <row r="2865" spans="8:8" hidden="1">
      <c r="H2865" s="72"/>
    </row>
    <row r="2866" spans="8:8" hidden="1">
      <c r="H2866" s="72"/>
    </row>
    <row r="2867" spans="8:8" hidden="1">
      <c r="H2867" s="72"/>
    </row>
    <row r="2868" spans="8:8" hidden="1">
      <c r="H2868" s="72"/>
    </row>
    <row r="2869" spans="8:8" hidden="1">
      <c r="H2869" s="72"/>
    </row>
    <row r="2870" spans="8:8" hidden="1">
      <c r="H2870" s="72"/>
    </row>
    <row r="2871" spans="8:8" hidden="1">
      <c r="H2871" s="72"/>
    </row>
    <row r="2872" spans="8:8" hidden="1">
      <c r="H2872" s="72"/>
    </row>
    <row r="2873" spans="8:8" hidden="1">
      <c r="H2873" s="72"/>
    </row>
    <row r="2874" spans="8:8" hidden="1">
      <c r="H2874" s="72"/>
    </row>
    <row r="2875" spans="8:8" hidden="1">
      <c r="H2875" s="72"/>
    </row>
    <row r="2876" spans="8:8" hidden="1">
      <c r="H2876" s="72"/>
    </row>
    <row r="2877" spans="8:8" hidden="1">
      <c r="H2877" s="72"/>
    </row>
    <row r="2878" spans="8:8" hidden="1">
      <c r="H2878" s="72"/>
    </row>
    <row r="2879" spans="8:8" hidden="1">
      <c r="H2879" s="72"/>
    </row>
    <row r="2880" spans="8:8" hidden="1">
      <c r="H2880" s="72"/>
    </row>
    <row r="2881" spans="8:8" hidden="1">
      <c r="H2881" s="72"/>
    </row>
    <row r="2882" spans="8:8" hidden="1">
      <c r="H2882" s="72"/>
    </row>
    <row r="2883" spans="8:8" hidden="1">
      <c r="H2883" s="72"/>
    </row>
    <row r="2884" spans="8:8" hidden="1">
      <c r="H2884" s="72"/>
    </row>
    <row r="2885" spans="8:8" hidden="1">
      <c r="H2885" s="72"/>
    </row>
    <row r="2886" spans="8:8" hidden="1">
      <c r="H2886" s="72"/>
    </row>
    <row r="2887" spans="8:8" hidden="1">
      <c r="H2887" s="72"/>
    </row>
    <row r="2888" spans="8:8" hidden="1">
      <c r="H2888" s="72"/>
    </row>
    <row r="2889" spans="8:8" hidden="1">
      <c r="H2889" s="72"/>
    </row>
    <row r="2890" spans="8:8" hidden="1">
      <c r="H2890" s="72"/>
    </row>
    <row r="2891" spans="8:8" hidden="1">
      <c r="H2891" s="72"/>
    </row>
    <row r="2892" spans="8:8" hidden="1">
      <c r="H2892" s="72"/>
    </row>
    <row r="2893" spans="8:8" hidden="1">
      <c r="H2893" s="72"/>
    </row>
    <row r="2894" spans="8:8" hidden="1">
      <c r="H2894" s="72"/>
    </row>
    <row r="2895" spans="8:8" hidden="1">
      <c r="H2895" s="72"/>
    </row>
    <row r="2896" spans="8:8" hidden="1">
      <c r="H2896" s="72"/>
    </row>
    <row r="2897" spans="8:8" hidden="1">
      <c r="H2897" s="72"/>
    </row>
    <row r="2898" spans="8:8" hidden="1">
      <c r="H2898" s="72"/>
    </row>
    <row r="2899" spans="8:8" hidden="1">
      <c r="H2899" s="72"/>
    </row>
    <row r="2900" spans="8:8" hidden="1">
      <c r="H2900" s="72"/>
    </row>
    <row r="2901" spans="8:8" hidden="1">
      <c r="H2901" s="72"/>
    </row>
    <row r="2902" spans="8:8" hidden="1">
      <c r="H2902" s="72"/>
    </row>
    <row r="2903" spans="8:8" hidden="1">
      <c r="H2903" s="72"/>
    </row>
    <row r="2904" spans="8:8" hidden="1">
      <c r="H2904" s="72"/>
    </row>
    <row r="2905" spans="8:8" hidden="1">
      <c r="H2905" s="72"/>
    </row>
    <row r="2906" spans="8:8" hidden="1">
      <c r="H2906" s="72"/>
    </row>
    <row r="2907" spans="8:8" hidden="1">
      <c r="H2907" s="72"/>
    </row>
    <row r="2908" spans="8:8" hidden="1">
      <c r="H2908" s="72"/>
    </row>
    <row r="2909" spans="8:8" hidden="1">
      <c r="H2909" s="72"/>
    </row>
    <row r="2910" spans="8:8" hidden="1">
      <c r="H2910" s="72"/>
    </row>
    <row r="2911" spans="8:8" hidden="1">
      <c r="H2911" s="72"/>
    </row>
    <row r="2912" spans="8:8" hidden="1">
      <c r="H2912" s="72"/>
    </row>
    <row r="2913" spans="8:8" hidden="1">
      <c r="H2913" s="72"/>
    </row>
    <row r="2914" spans="8:8" hidden="1">
      <c r="H2914" s="72"/>
    </row>
    <row r="2915" spans="8:8" hidden="1">
      <c r="H2915" s="72"/>
    </row>
    <row r="2916" spans="8:8" hidden="1">
      <c r="H2916" s="72"/>
    </row>
    <row r="2917" spans="8:8" hidden="1">
      <c r="H2917" s="72"/>
    </row>
    <row r="2918" spans="8:8" hidden="1">
      <c r="H2918" s="72"/>
    </row>
    <row r="2919" spans="8:8" hidden="1">
      <c r="H2919" s="72"/>
    </row>
    <row r="2920" spans="8:8" hidden="1">
      <c r="H2920" s="72"/>
    </row>
    <row r="2921" spans="8:8" hidden="1">
      <c r="H2921" s="72"/>
    </row>
    <row r="2922" spans="8:8" hidden="1">
      <c r="H2922" s="72"/>
    </row>
    <row r="2923" spans="8:8" hidden="1">
      <c r="H2923" s="72"/>
    </row>
    <row r="2924" spans="8:8" hidden="1">
      <c r="H2924" s="72"/>
    </row>
    <row r="2925" spans="8:8" hidden="1">
      <c r="H2925" s="72"/>
    </row>
    <row r="2926" spans="8:8" hidden="1">
      <c r="H2926" s="72"/>
    </row>
    <row r="2927" spans="8:8" hidden="1">
      <c r="H2927" s="72"/>
    </row>
    <row r="2928" spans="8:8" hidden="1">
      <c r="H2928" s="72"/>
    </row>
    <row r="2929" spans="8:8" hidden="1">
      <c r="H2929" s="72"/>
    </row>
    <row r="2930" spans="8:8" hidden="1">
      <c r="H2930" s="72"/>
    </row>
    <row r="2931" spans="8:8" hidden="1">
      <c r="H2931" s="72"/>
    </row>
    <row r="2932" spans="8:8" hidden="1">
      <c r="H2932" s="72"/>
    </row>
    <row r="2933" spans="8:8" hidden="1">
      <c r="H2933" s="72"/>
    </row>
    <row r="2934" spans="8:8" hidden="1">
      <c r="H2934" s="72"/>
    </row>
    <row r="2935" spans="8:8" hidden="1">
      <c r="H2935" s="72"/>
    </row>
    <row r="2936" spans="8:8" hidden="1">
      <c r="H2936" s="72"/>
    </row>
    <row r="2937" spans="8:8" hidden="1">
      <c r="H2937" s="72"/>
    </row>
    <row r="2938" spans="8:8" hidden="1">
      <c r="H2938" s="72"/>
    </row>
    <row r="2939" spans="8:8" hidden="1">
      <c r="H2939" s="72"/>
    </row>
    <row r="2940" spans="8:8" hidden="1">
      <c r="H2940" s="72"/>
    </row>
    <row r="2941" spans="8:8" hidden="1">
      <c r="H2941" s="72"/>
    </row>
    <row r="2942" spans="8:8" hidden="1">
      <c r="H2942" s="72"/>
    </row>
    <row r="2943" spans="8:8" hidden="1">
      <c r="H2943" s="72"/>
    </row>
    <row r="2944" spans="8:8" hidden="1">
      <c r="H2944" s="72"/>
    </row>
    <row r="2945" spans="8:8" hidden="1">
      <c r="H2945" s="72"/>
    </row>
    <row r="2946" spans="8:8" hidden="1">
      <c r="H2946" s="72"/>
    </row>
    <row r="2947" spans="8:8" hidden="1">
      <c r="H2947" s="72"/>
    </row>
    <row r="2948" spans="8:8" hidden="1">
      <c r="H2948" s="72"/>
    </row>
    <row r="2949" spans="8:8" hidden="1">
      <c r="H2949" s="72"/>
    </row>
    <row r="2950" spans="8:8" hidden="1">
      <c r="H2950" s="72"/>
    </row>
    <row r="2951" spans="8:8" hidden="1">
      <c r="H2951" s="72"/>
    </row>
    <row r="2952" spans="8:8" hidden="1">
      <c r="H2952" s="72"/>
    </row>
    <row r="2953" spans="8:8" hidden="1">
      <c r="H2953" s="72"/>
    </row>
    <row r="2954" spans="8:8" hidden="1">
      <c r="H2954" s="72"/>
    </row>
    <row r="2955" spans="8:8" hidden="1">
      <c r="H2955" s="72"/>
    </row>
    <row r="2956" spans="8:8" hidden="1">
      <c r="H2956" s="72"/>
    </row>
    <row r="2957" spans="8:8" hidden="1">
      <c r="H2957" s="72"/>
    </row>
    <row r="2958" spans="8:8" hidden="1">
      <c r="H2958" s="72"/>
    </row>
    <row r="2959" spans="8:8" hidden="1">
      <c r="H2959" s="72"/>
    </row>
    <row r="2960" spans="8:8" hidden="1">
      <c r="H2960" s="72"/>
    </row>
    <row r="2961" spans="8:8" hidden="1">
      <c r="H2961" s="72"/>
    </row>
    <row r="2962" spans="8:8" hidden="1">
      <c r="H2962" s="72"/>
    </row>
    <row r="2963" spans="8:8" hidden="1">
      <c r="H2963" s="72"/>
    </row>
    <row r="2964" spans="8:8" hidden="1">
      <c r="H2964" s="72"/>
    </row>
    <row r="2965" spans="8:8" hidden="1">
      <c r="H2965" s="72"/>
    </row>
    <row r="2966" spans="8:8" hidden="1">
      <c r="H2966" s="72"/>
    </row>
    <row r="2967" spans="8:8" hidden="1">
      <c r="H2967" s="72"/>
    </row>
    <row r="2968" spans="8:8" hidden="1">
      <c r="H2968" s="72"/>
    </row>
    <row r="2969" spans="8:8" hidden="1">
      <c r="H2969" s="72"/>
    </row>
    <row r="2970" spans="8:8" hidden="1">
      <c r="H2970" s="72"/>
    </row>
    <row r="2971" spans="8:8" hidden="1">
      <c r="H2971" s="72"/>
    </row>
    <row r="2972" spans="8:8" hidden="1">
      <c r="H2972" s="72"/>
    </row>
    <row r="2973" spans="8:8" hidden="1">
      <c r="H2973" s="72"/>
    </row>
    <row r="2974" spans="8:8" hidden="1">
      <c r="H2974" s="72"/>
    </row>
    <row r="2975" spans="8:8" hidden="1">
      <c r="H2975" s="72"/>
    </row>
    <row r="2976" spans="8:8" hidden="1">
      <c r="H2976" s="72"/>
    </row>
    <row r="2977" spans="8:8" hidden="1">
      <c r="H2977" s="72"/>
    </row>
    <row r="2978" spans="8:8" hidden="1">
      <c r="H2978" s="72"/>
    </row>
    <row r="2979" spans="8:8" hidden="1">
      <c r="H2979" s="72"/>
    </row>
    <row r="2980" spans="8:8" hidden="1">
      <c r="H2980" s="72"/>
    </row>
    <row r="2981" spans="8:8" hidden="1">
      <c r="H2981" s="72"/>
    </row>
    <row r="2982" spans="8:8" hidden="1">
      <c r="H2982" s="72"/>
    </row>
    <row r="2983" spans="8:8" hidden="1">
      <c r="H2983" s="72"/>
    </row>
    <row r="2984" spans="8:8" hidden="1">
      <c r="H2984" s="72"/>
    </row>
    <row r="2985" spans="8:8" hidden="1">
      <c r="H2985" s="72"/>
    </row>
    <row r="2986" spans="8:8" hidden="1">
      <c r="H2986" s="72"/>
    </row>
    <row r="2987" spans="8:8" hidden="1">
      <c r="H2987" s="72"/>
    </row>
    <row r="2988" spans="8:8" hidden="1">
      <c r="H2988" s="72"/>
    </row>
    <row r="2989" spans="8:8" hidden="1">
      <c r="H2989" s="72"/>
    </row>
    <row r="2990" spans="8:8" hidden="1">
      <c r="H2990" s="72"/>
    </row>
    <row r="2991" spans="8:8" hidden="1">
      <c r="H2991" s="72"/>
    </row>
    <row r="2992" spans="8:8" hidden="1">
      <c r="H2992" s="72"/>
    </row>
    <row r="2993" spans="8:8" hidden="1">
      <c r="H2993" s="72"/>
    </row>
    <row r="2994" spans="8:8" hidden="1">
      <c r="H2994" s="72"/>
    </row>
    <row r="2995" spans="8:8" hidden="1">
      <c r="H2995" s="72"/>
    </row>
    <row r="2996" spans="8:8" hidden="1">
      <c r="H2996" s="72"/>
    </row>
    <row r="2997" spans="8:8" hidden="1">
      <c r="H2997" s="72"/>
    </row>
    <row r="2998" spans="8:8" hidden="1">
      <c r="H2998" s="72"/>
    </row>
    <row r="2999" spans="8:8" hidden="1">
      <c r="H2999" s="72"/>
    </row>
    <row r="3000" spans="8:8" hidden="1">
      <c r="H3000" s="72"/>
    </row>
    <row r="3001" spans="8:8" hidden="1">
      <c r="H3001" s="72"/>
    </row>
    <row r="3002" spans="8:8" hidden="1">
      <c r="H3002" s="72"/>
    </row>
    <row r="3003" spans="8:8" hidden="1">
      <c r="H3003" s="72"/>
    </row>
    <row r="3004" spans="8:8" hidden="1">
      <c r="H3004" s="72"/>
    </row>
    <row r="3005" spans="8:8" hidden="1">
      <c r="H3005" s="72"/>
    </row>
    <row r="3006" spans="8:8" hidden="1">
      <c r="H3006" s="72"/>
    </row>
    <row r="3007" spans="8:8" hidden="1">
      <c r="H3007" s="72"/>
    </row>
    <row r="3008" spans="8:8" hidden="1">
      <c r="H3008" s="72"/>
    </row>
    <row r="3009" spans="8:8" hidden="1">
      <c r="H3009" s="72"/>
    </row>
    <row r="3010" spans="8:8" hidden="1">
      <c r="H3010" s="72"/>
    </row>
    <row r="3011" spans="8:8" hidden="1">
      <c r="H3011" s="72"/>
    </row>
    <row r="3012" spans="8:8" hidden="1">
      <c r="H3012" s="72"/>
    </row>
    <row r="3013" spans="8:8" hidden="1">
      <c r="H3013" s="72"/>
    </row>
    <row r="3014" spans="8:8" hidden="1">
      <c r="H3014" s="72"/>
    </row>
    <row r="3015" spans="8:8" hidden="1">
      <c r="H3015" s="72"/>
    </row>
    <row r="3016" spans="8:8" hidden="1">
      <c r="H3016" s="72"/>
    </row>
    <row r="3017" spans="8:8" hidden="1">
      <c r="H3017" s="72"/>
    </row>
    <row r="3018" spans="8:8" hidden="1">
      <c r="H3018" s="72"/>
    </row>
    <row r="3019" spans="8:8" hidden="1">
      <c r="H3019" s="72"/>
    </row>
    <row r="3020" spans="8:8" hidden="1">
      <c r="H3020" s="72"/>
    </row>
    <row r="3021" spans="8:8" hidden="1">
      <c r="H3021" s="72"/>
    </row>
    <row r="3022" spans="8:8" hidden="1">
      <c r="H3022" s="72"/>
    </row>
    <row r="3023" spans="8:8" hidden="1">
      <c r="H3023" s="72"/>
    </row>
    <row r="3024" spans="8:8" hidden="1">
      <c r="H3024" s="72"/>
    </row>
    <row r="3025" spans="8:8" hidden="1">
      <c r="H3025" s="72"/>
    </row>
    <row r="3026" spans="8:8" hidden="1">
      <c r="H3026" s="72"/>
    </row>
    <row r="3027" spans="8:8" hidden="1">
      <c r="H3027" s="72"/>
    </row>
    <row r="3028" spans="8:8" hidden="1">
      <c r="H3028" s="72"/>
    </row>
    <row r="3029" spans="8:8" hidden="1">
      <c r="H3029" s="72"/>
    </row>
    <row r="3030" spans="8:8" hidden="1">
      <c r="H3030" s="72"/>
    </row>
    <row r="3031" spans="8:8" hidden="1">
      <c r="H3031" s="72"/>
    </row>
    <row r="3032" spans="8:8" hidden="1">
      <c r="H3032" s="72"/>
    </row>
    <row r="3033" spans="8:8" hidden="1">
      <c r="H3033" s="72"/>
    </row>
    <row r="3034" spans="8:8" hidden="1">
      <c r="H3034" s="72"/>
    </row>
    <row r="3035" spans="8:8" hidden="1">
      <c r="H3035" s="72"/>
    </row>
    <row r="3036" spans="8:8" hidden="1">
      <c r="H3036" s="72"/>
    </row>
    <row r="3037" spans="8:8" hidden="1">
      <c r="H3037" s="72"/>
    </row>
    <row r="3038" spans="8:8" hidden="1">
      <c r="H3038" s="72"/>
    </row>
    <row r="3039" spans="8:8" hidden="1">
      <c r="H3039" s="72"/>
    </row>
    <row r="3040" spans="8:8" hidden="1">
      <c r="H3040" s="72"/>
    </row>
    <row r="3041" spans="8:8" hidden="1">
      <c r="H3041" s="72"/>
    </row>
    <row r="3042" spans="8:8" hidden="1">
      <c r="H3042" s="72"/>
    </row>
    <row r="3043" spans="8:8" hidden="1">
      <c r="H3043" s="72"/>
    </row>
    <row r="3044" spans="8:8" hidden="1">
      <c r="H3044" s="72"/>
    </row>
    <row r="3045" spans="8:8" hidden="1">
      <c r="H3045" s="72"/>
    </row>
    <row r="3046" spans="8:8" hidden="1">
      <c r="H3046" s="72"/>
    </row>
    <row r="3047" spans="8:8" hidden="1">
      <c r="H3047" s="72"/>
    </row>
    <row r="3048" spans="8:8" hidden="1">
      <c r="H3048" s="72"/>
    </row>
    <row r="3049" spans="8:8" hidden="1">
      <c r="H3049" s="72"/>
    </row>
    <row r="3050" spans="8:8" hidden="1">
      <c r="H3050" s="72"/>
    </row>
    <row r="3051" spans="8:8" hidden="1">
      <c r="H3051" s="72"/>
    </row>
    <row r="3052" spans="8:8" hidden="1">
      <c r="H3052" s="72"/>
    </row>
    <row r="3053" spans="8:8" hidden="1">
      <c r="H3053" s="72"/>
    </row>
    <row r="3054" spans="8:8" hidden="1">
      <c r="H3054" s="72"/>
    </row>
    <row r="3055" spans="8:8" hidden="1">
      <c r="H3055" s="72"/>
    </row>
    <row r="3056" spans="8:8" hidden="1">
      <c r="H3056" s="72"/>
    </row>
    <row r="3057" spans="8:8" hidden="1">
      <c r="H3057" s="72"/>
    </row>
    <row r="3058" spans="8:8" hidden="1">
      <c r="H3058" s="72"/>
    </row>
    <row r="3059" spans="8:8" hidden="1">
      <c r="H3059" s="72"/>
    </row>
    <row r="3060" spans="8:8" hidden="1">
      <c r="H3060" s="72"/>
    </row>
    <row r="3061" spans="8:8" hidden="1">
      <c r="H3061" s="72"/>
    </row>
    <row r="3062" spans="8:8" hidden="1">
      <c r="H3062" s="72"/>
    </row>
    <row r="3063" spans="8:8" hidden="1">
      <c r="H3063" s="72"/>
    </row>
    <row r="3064" spans="8:8" hidden="1">
      <c r="H3064" s="72"/>
    </row>
    <row r="3065" spans="8:8" hidden="1">
      <c r="H3065" s="72"/>
    </row>
    <row r="3066" spans="8:8" hidden="1">
      <c r="H3066" s="72"/>
    </row>
    <row r="3067" spans="8:8" hidden="1">
      <c r="H3067" s="72"/>
    </row>
    <row r="3068" spans="8:8" hidden="1">
      <c r="H3068" s="72"/>
    </row>
    <row r="3069" spans="8:8" hidden="1">
      <c r="H3069" s="72"/>
    </row>
    <row r="3070" spans="8:8" hidden="1">
      <c r="H3070" s="72"/>
    </row>
    <row r="3071" spans="8:8" hidden="1">
      <c r="H3071" s="72"/>
    </row>
    <row r="3072" spans="8:8" hidden="1">
      <c r="H3072" s="72"/>
    </row>
    <row r="3073" spans="8:8" hidden="1">
      <c r="H3073" s="72"/>
    </row>
    <row r="3074" spans="8:8" hidden="1">
      <c r="H3074" s="72"/>
    </row>
    <row r="3075" spans="8:8" hidden="1">
      <c r="H3075" s="72"/>
    </row>
    <row r="3076" spans="8:8" hidden="1">
      <c r="H3076" s="72"/>
    </row>
    <row r="3077" spans="8:8" hidden="1">
      <c r="H3077" s="72"/>
    </row>
    <row r="3078" spans="8:8" hidden="1">
      <c r="H3078" s="72"/>
    </row>
    <row r="3079" spans="8:8" hidden="1">
      <c r="H3079" s="72"/>
    </row>
    <row r="3080" spans="8:8" hidden="1">
      <c r="H3080" s="72"/>
    </row>
    <row r="3081" spans="8:8" hidden="1">
      <c r="H3081" s="72"/>
    </row>
    <row r="3082" spans="8:8" hidden="1">
      <c r="H3082" s="72"/>
    </row>
    <row r="3083" spans="8:8" hidden="1">
      <c r="H3083" s="72"/>
    </row>
    <row r="3084" spans="8:8" hidden="1">
      <c r="H3084" s="72"/>
    </row>
    <row r="3085" spans="8:8" hidden="1">
      <c r="H3085" s="72"/>
    </row>
    <row r="3086" spans="8:8" hidden="1">
      <c r="H3086" s="72"/>
    </row>
    <row r="3087" spans="8:8" hidden="1">
      <c r="H3087" s="72"/>
    </row>
    <row r="3088" spans="8:8" hidden="1">
      <c r="H3088" s="72"/>
    </row>
    <row r="3089" spans="8:8" hidden="1">
      <c r="H3089" s="72"/>
    </row>
    <row r="3090" spans="8:8" hidden="1">
      <c r="H3090" s="72"/>
    </row>
    <row r="3091" spans="8:8" hidden="1">
      <c r="H3091" s="72"/>
    </row>
    <row r="3092" spans="8:8" hidden="1">
      <c r="H3092" s="72"/>
    </row>
    <row r="3093" spans="8:8" hidden="1">
      <c r="H3093" s="72"/>
    </row>
    <row r="3094" spans="8:8" hidden="1">
      <c r="H3094" s="72"/>
    </row>
    <row r="3095" spans="8:8" hidden="1">
      <c r="H3095" s="72"/>
    </row>
    <row r="3096" spans="8:8" hidden="1">
      <c r="H3096" s="72"/>
    </row>
    <row r="3097" spans="8:8" hidden="1">
      <c r="H3097" s="72"/>
    </row>
    <row r="3098" spans="8:8" hidden="1">
      <c r="H3098" s="72"/>
    </row>
    <row r="3099" spans="8:8" hidden="1">
      <c r="H3099" s="72"/>
    </row>
    <row r="3100" spans="8:8" hidden="1">
      <c r="H3100" s="72"/>
    </row>
    <row r="3101" spans="8:8" hidden="1">
      <c r="H3101" s="72"/>
    </row>
    <row r="3102" spans="8:8" hidden="1">
      <c r="H3102" s="72"/>
    </row>
    <row r="3103" spans="8:8" hidden="1">
      <c r="H3103" s="72"/>
    </row>
    <row r="3104" spans="8:8" hidden="1">
      <c r="H3104" s="72"/>
    </row>
    <row r="3105" spans="8:8" hidden="1">
      <c r="H3105" s="72"/>
    </row>
    <row r="3106" spans="8:8" hidden="1">
      <c r="H3106" s="72"/>
    </row>
    <row r="3107" spans="8:8" hidden="1">
      <c r="H3107" s="72"/>
    </row>
    <row r="3108" spans="8:8" hidden="1">
      <c r="H3108" s="72"/>
    </row>
    <row r="3109" spans="8:8" hidden="1">
      <c r="H3109" s="72"/>
    </row>
    <row r="3110" spans="8:8" hidden="1">
      <c r="H3110" s="72"/>
    </row>
    <row r="3111" spans="8:8" hidden="1">
      <c r="H3111" s="72"/>
    </row>
    <row r="3112" spans="8:8" hidden="1">
      <c r="H3112" s="72"/>
    </row>
    <row r="3113" spans="8:8" hidden="1">
      <c r="H3113" s="72"/>
    </row>
    <row r="3114" spans="8:8" hidden="1">
      <c r="H3114" s="72"/>
    </row>
    <row r="3115" spans="8:8" hidden="1">
      <c r="H3115" s="72"/>
    </row>
    <row r="3116" spans="8:8" hidden="1">
      <c r="H3116" s="72"/>
    </row>
    <row r="3117" spans="8:8" hidden="1">
      <c r="H3117" s="72"/>
    </row>
    <row r="3118" spans="8:8" hidden="1">
      <c r="H3118" s="72"/>
    </row>
    <row r="3119" spans="8:8" hidden="1">
      <c r="H3119" s="72"/>
    </row>
    <row r="3120" spans="8:8" hidden="1">
      <c r="H3120" s="72"/>
    </row>
    <row r="3121" spans="8:8" hidden="1">
      <c r="H3121" s="72"/>
    </row>
    <row r="3122" spans="8:8" hidden="1">
      <c r="H3122" s="72"/>
    </row>
    <row r="3123" spans="8:8" hidden="1">
      <c r="H3123" s="72"/>
    </row>
    <row r="3124" spans="8:8" hidden="1">
      <c r="H3124" s="72"/>
    </row>
    <row r="3125" spans="8:8" hidden="1">
      <c r="H3125" s="72"/>
    </row>
    <row r="3126" spans="8:8" hidden="1">
      <c r="H3126" s="72"/>
    </row>
    <row r="3127" spans="8:8" hidden="1">
      <c r="H3127" s="72"/>
    </row>
    <row r="3128" spans="8:8" hidden="1">
      <c r="H3128" s="72"/>
    </row>
    <row r="3129" spans="8:8" hidden="1">
      <c r="H3129" s="72"/>
    </row>
    <row r="3130" spans="8:8" hidden="1">
      <c r="H3130" s="72"/>
    </row>
    <row r="3131" spans="8:8" hidden="1">
      <c r="H3131" s="72"/>
    </row>
    <row r="3132" spans="8:8" hidden="1">
      <c r="H3132" s="72"/>
    </row>
    <row r="3133" spans="8:8" hidden="1">
      <c r="H3133" s="72"/>
    </row>
    <row r="3134" spans="8:8" hidden="1">
      <c r="H3134" s="72"/>
    </row>
    <row r="3135" spans="8:8" hidden="1">
      <c r="H3135" s="72"/>
    </row>
    <row r="3136" spans="8:8" hidden="1">
      <c r="H3136" s="72"/>
    </row>
    <row r="3137" spans="8:8" hidden="1">
      <c r="H3137" s="72"/>
    </row>
    <row r="3138" spans="8:8" hidden="1">
      <c r="H3138" s="72"/>
    </row>
    <row r="3139" spans="8:8" hidden="1">
      <c r="H3139" s="72"/>
    </row>
    <row r="3140" spans="8:8" hidden="1">
      <c r="H3140" s="72"/>
    </row>
    <row r="3141" spans="8:8" hidden="1">
      <c r="H3141" s="72"/>
    </row>
    <row r="3142" spans="8:8" hidden="1">
      <c r="H3142" s="72"/>
    </row>
    <row r="3143" spans="8:8" hidden="1">
      <c r="H3143" s="72"/>
    </row>
    <row r="3144" spans="8:8" hidden="1">
      <c r="H3144" s="72"/>
    </row>
    <row r="3145" spans="8:8" hidden="1">
      <c r="H3145" s="72"/>
    </row>
    <row r="3146" spans="8:8" hidden="1">
      <c r="H3146" s="72"/>
    </row>
    <row r="3147" spans="8:8" hidden="1">
      <c r="H3147" s="72"/>
    </row>
    <row r="3148" spans="8:8" hidden="1">
      <c r="H3148" s="72"/>
    </row>
    <row r="3149" spans="8:8" hidden="1">
      <c r="H3149" s="72"/>
    </row>
    <row r="3150" spans="8:8" hidden="1">
      <c r="H3150" s="72"/>
    </row>
    <row r="3151" spans="8:8" hidden="1">
      <c r="H3151" s="72"/>
    </row>
    <row r="3152" spans="8:8" hidden="1">
      <c r="H3152" s="72"/>
    </row>
    <row r="3153" spans="8:8" hidden="1">
      <c r="H3153" s="72"/>
    </row>
    <row r="3154" spans="8:8" hidden="1">
      <c r="H3154" s="72"/>
    </row>
    <row r="3155" spans="8:8" hidden="1">
      <c r="H3155" s="72"/>
    </row>
    <row r="3156" spans="8:8" hidden="1">
      <c r="H3156" s="72"/>
    </row>
    <row r="3157" spans="8:8" hidden="1">
      <c r="H3157" s="72"/>
    </row>
    <row r="3158" spans="8:8" hidden="1">
      <c r="H3158" s="72"/>
    </row>
    <row r="3159" spans="8:8" hidden="1">
      <c r="H3159" s="72"/>
    </row>
    <row r="3160" spans="8:8" hidden="1">
      <c r="H3160" s="72"/>
    </row>
    <row r="3161" spans="8:8" hidden="1">
      <c r="H3161" s="72"/>
    </row>
    <row r="3162" spans="8:8" hidden="1">
      <c r="H3162" s="72"/>
    </row>
    <row r="3163" spans="8:8" hidden="1">
      <c r="H3163" s="72"/>
    </row>
    <row r="3164" spans="8:8" hidden="1">
      <c r="H3164" s="72"/>
    </row>
    <row r="3165" spans="8:8" hidden="1">
      <c r="H3165" s="72"/>
    </row>
    <row r="3166" spans="8:8" hidden="1">
      <c r="H3166" s="72"/>
    </row>
    <row r="3167" spans="8:8" hidden="1">
      <c r="H3167" s="72"/>
    </row>
    <row r="3168" spans="8:8" hidden="1">
      <c r="H3168" s="72"/>
    </row>
    <row r="3169" spans="8:8" hidden="1">
      <c r="H3169" s="72"/>
    </row>
    <row r="3170" spans="8:8" hidden="1">
      <c r="H3170" s="72"/>
    </row>
    <row r="3171" spans="8:8" hidden="1">
      <c r="H3171" s="72"/>
    </row>
    <row r="3172" spans="8:8" hidden="1">
      <c r="H3172" s="72"/>
    </row>
    <row r="3173" spans="8:8" hidden="1">
      <c r="H3173" s="72"/>
    </row>
    <row r="3174" spans="8:8" hidden="1">
      <c r="H3174" s="72"/>
    </row>
    <row r="3175" spans="8:8" hidden="1">
      <c r="H3175" s="72"/>
    </row>
    <row r="3176" spans="8:8" hidden="1">
      <c r="H3176" s="72"/>
    </row>
    <row r="3177" spans="8:8" hidden="1">
      <c r="H3177" s="72"/>
    </row>
    <row r="3178" spans="8:8" hidden="1">
      <c r="H3178" s="72"/>
    </row>
    <row r="3179" spans="8:8" hidden="1">
      <c r="H3179" s="72"/>
    </row>
    <row r="3180" spans="8:8" hidden="1">
      <c r="H3180" s="72"/>
    </row>
    <row r="3181" spans="8:8" hidden="1">
      <c r="H3181" s="72"/>
    </row>
    <row r="3182" spans="8:8" hidden="1">
      <c r="H3182" s="72"/>
    </row>
    <row r="3183" spans="8:8" hidden="1">
      <c r="H3183" s="72"/>
    </row>
    <row r="3184" spans="8:8" hidden="1">
      <c r="H3184" s="72"/>
    </row>
    <row r="3185" spans="8:8" hidden="1">
      <c r="H3185" s="72"/>
    </row>
    <row r="3186" spans="8:8" hidden="1">
      <c r="H3186" s="72"/>
    </row>
    <row r="3187" spans="8:8" hidden="1">
      <c r="H3187" s="72"/>
    </row>
    <row r="3188" spans="8:8" hidden="1">
      <c r="H3188" s="72"/>
    </row>
    <row r="3189" spans="8:8" hidden="1">
      <c r="H3189" s="72"/>
    </row>
    <row r="3190" spans="8:8" hidden="1">
      <c r="H3190" s="72"/>
    </row>
    <row r="3191" spans="8:8" hidden="1">
      <c r="H3191" s="72"/>
    </row>
    <row r="3192" spans="8:8" hidden="1">
      <c r="H3192" s="72"/>
    </row>
    <row r="3193" spans="8:8" hidden="1">
      <c r="H3193" s="72"/>
    </row>
    <row r="3194" spans="8:8" hidden="1">
      <c r="H3194" s="72"/>
    </row>
    <row r="3195" spans="8:8" hidden="1">
      <c r="H3195" s="72"/>
    </row>
    <row r="3196" spans="8:8" hidden="1">
      <c r="H3196" s="72"/>
    </row>
    <row r="3197" spans="8:8" hidden="1">
      <c r="H3197" s="72"/>
    </row>
    <row r="3198" spans="8:8" hidden="1">
      <c r="H3198" s="72"/>
    </row>
    <row r="3199" spans="8:8" hidden="1">
      <c r="H3199" s="72"/>
    </row>
    <row r="3200" spans="8:8" hidden="1">
      <c r="H3200" s="72"/>
    </row>
    <row r="3201" spans="8:8" hidden="1">
      <c r="H3201" s="72"/>
    </row>
    <row r="3202" spans="8:8" hidden="1">
      <c r="H3202" s="72"/>
    </row>
    <row r="3203" spans="8:8" hidden="1">
      <c r="H3203" s="72"/>
    </row>
    <row r="3204" spans="8:8" hidden="1">
      <c r="H3204" s="72"/>
    </row>
    <row r="3205" spans="8:8" hidden="1">
      <c r="H3205" s="72"/>
    </row>
    <row r="3206" spans="8:8" hidden="1">
      <c r="H3206" s="72"/>
    </row>
    <row r="3207" spans="8:8" hidden="1">
      <c r="H3207" s="72"/>
    </row>
    <row r="3208" spans="8:8" hidden="1">
      <c r="H3208" s="72"/>
    </row>
    <row r="3209" spans="8:8" hidden="1">
      <c r="H3209" s="72"/>
    </row>
    <row r="3210" spans="8:8" hidden="1">
      <c r="H3210" s="72"/>
    </row>
    <row r="3211" spans="8:8" hidden="1">
      <c r="H3211" s="72"/>
    </row>
    <row r="3212" spans="8:8" hidden="1">
      <c r="H3212" s="72"/>
    </row>
    <row r="3213" spans="8:8" hidden="1">
      <c r="H3213" s="72"/>
    </row>
    <row r="3214" spans="8:8" hidden="1">
      <c r="H3214" s="72"/>
    </row>
    <row r="3215" spans="8:8" hidden="1">
      <c r="H3215" s="72"/>
    </row>
    <row r="3216" spans="8:8" hidden="1">
      <c r="H3216" s="72"/>
    </row>
    <row r="3217" spans="8:8" hidden="1">
      <c r="H3217" s="72"/>
    </row>
    <row r="3218" spans="8:8" hidden="1">
      <c r="H3218" s="72"/>
    </row>
    <row r="3219" spans="8:8" hidden="1">
      <c r="H3219" s="72"/>
    </row>
    <row r="3220" spans="8:8" hidden="1">
      <c r="H3220" s="72"/>
    </row>
    <row r="3221" spans="8:8" hidden="1">
      <c r="H3221" s="72"/>
    </row>
    <row r="3222" spans="8:8" hidden="1">
      <c r="H3222" s="72"/>
    </row>
    <row r="3223" spans="8:8" hidden="1">
      <c r="H3223" s="72"/>
    </row>
    <row r="3224" spans="8:8" hidden="1">
      <c r="H3224" s="72"/>
    </row>
    <row r="3225" spans="8:8" hidden="1">
      <c r="H3225" s="72"/>
    </row>
    <row r="3226" spans="8:8" hidden="1">
      <c r="H3226" s="72"/>
    </row>
    <row r="3227" spans="8:8" hidden="1">
      <c r="H3227" s="72"/>
    </row>
    <row r="3228" spans="8:8" hidden="1">
      <c r="H3228" s="72"/>
    </row>
    <row r="3229" spans="8:8" hidden="1">
      <c r="H3229" s="72"/>
    </row>
    <row r="3230" spans="8:8" hidden="1">
      <c r="H3230" s="72"/>
    </row>
    <row r="3231" spans="8:8" hidden="1">
      <c r="H3231" s="72"/>
    </row>
    <row r="3232" spans="8:8" hidden="1">
      <c r="H3232" s="72"/>
    </row>
    <row r="3233" spans="8:8" hidden="1">
      <c r="H3233" s="72"/>
    </row>
    <row r="3234" spans="8:8" hidden="1">
      <c r="H3234" s="72"/>
    </row>
    <row r="3235" spans="8:8" hidden="1">
      <c r="H3235" s="72"/>
    </row>
    <row r="3236" spans="8:8" hidden="1">
      <c r="H3236" s="72"/>
    </row>
    <row r="3237" spans="8:8" hidden="1">
      <c r="H3237" s="72"/>
    </row>
    <row r="3238" spans="8:8" hidden="1">
      <c r="H3238" s="72"/>
    </row>
    <row r="3239" spans="8:8" hidden="1">
      <c r="H3239" s="72"/>
    </row>
    <row r="3240" spans="8:8" hidden="1">
      <c r="H3240" s="72"/>
    </row>
    <row r="3241" spans="8:8" hidden="1">
      <c r="H3241" s="72"/>
    </row>
    <row r="3242" spans="8:8" hidden="1">
      <c r="H3242" s="72"/>
    </row>
    <row r="3243" spans="8:8" hidden="1">
      <c r="H3243" s="72"/>
    </row>
    <row r="3244" spans="8:8" hidden="1">
      <c r="H3244" s="72"/>
    </row>
    <row r="3245" spans="8:8" hidden="1">
      <c r="H3245" s="72"/>
    </row>
    <row r="3246" spans="8:8" hidden="1">
      <c r="H3246" s="72"/>
    </row>
    <row r="3247" spans="8:8" hidden="1">
      <c r="H3247" s="72"/>
    </row>
    <row r="3248" spans="8:8" hidden="1">
      <c r="H3248" s="72"/>
    </row>
    <row r="3249" spans="8:8" hidden="1">
      <c r="H3249" s="72"/>
    </row>
    <row r="3250" spans="8:8" hidden="1">
      <c r="H3250" s="72"/>
    </row>
    <row r="3251" spans="8:8" hidden="1">
      <c r="H3251" s="72"/>
    </row>
    <row r="3252" spans="8:8" hidden="1">
      <c r="H3252" s="72"/>
    </row>
    <row r="3253" spans="8:8" hidden="1">
      <c r="H3253" s="72"/>
    </row>
    <row r="3254" spans="8:8" hidden="1">
      <c r="H3254" s="72"/>
    </row>
    <row r="3255" spans="8:8" hidden="1">
      <c r="H3255" s="72"/>
    </row>
    <row r="3256" spans="8:8" hidden="1">
      <c r="H3256" s="72"/>
    </row>
    <row r="3257" spans="8:8" hidden="1">
      <c r="H3257" s="72"/>
    </row>
    <row r="3258" spans="8:8" hidden="1">
      <c r="H3258" s="72"/>
    </row>
    <row r="3259" spans="8:8" hidden="1">
      <c r="H3259" s="72"/>
    </row>
    <row r="3260" spans="8:8" hidden="1">
      <c r="H3260" s="72"/>
    </row>
    <row r="3261" spans="8:8" hidden="1">
      <c r="H3261" s="72"/>
    </row>
    <row r="3262" spans="8:8" hidden="1">
      <c r="H3262" s="72"/>
    </row>
    <row r="3263" spans="8:8" hidden="1">
      <c r="H3263" s="72"/>
    </row>
    <row r="3264" spans="8:8" hidden="1">
      <c r="H3264" s="72"/>
    </row>
    <row r="3265" spans="8:8" hidden="1">
      <c r="H3265" s="72"/>
    </row>
    <row r="3266" spans="8:8" hidden="1">
      <c r="H3266" s="72"/>
    </row>
    <row r="3267" spans="8:8" hidden="1">
      <c r="H3267" s="72"/>
    </row>
    <row r="3268" spans="8:8" hidden="1">
      <c r="H3268" s="72"/>
    </row>
    <row r="3269" spans="8:8" hidden="1">
      <c r="H3269" s="72"/>
    </row>
    <row r="3270" spans="8:8" hidden="1">
      <c r="H3270" s="72"/>
    </row>
    <row r="3271" spans="8:8" hidden="1">
      <c r="H3271" s="72"/>
    </row>
    <row r="3272" spans="8:8" hidden="1">
      <c r="H3272" s="72"/>
    </row>
    <row r="3273" spans="8:8" hidden="1">
      <c r="H3273" s="72"/>
    </row>
    <row r="3274" spans="8:8" hidden="1">
      <c r="H3274" s="72"/>
    </row>
    <row r="3275" spans="8:8" hidden="1">
      <c r="H3275" s="72"/>
    </row>
    <row r="3276" spans="8:8" hidden="1">
      <c r="H3276" s="72"/>
    </row>
    <row r="3277" spans="8:8" hidden="1">
      <c r="H3277" s="72"/>
    </row>
    <row r="3278" spans="8:8" hidden="1">
      <c r="H3278" s="72"/>
    </row>
    <row r="3279" spans="8:8" hidden="1">
      <c r="H3279" s="72"/>
    </row>
    <row r="3280" spans="8:8" hidden="1">
      <c r="H3280" s="72"/>
    </row>
    <row r="3281" spans="8:8" hidden="1">
      <c r="H3281" s="72"/>
    </row>
    <row r="3282" spans="8:8" hidden="1">
      <c r="H3282" s="72"/>
    </row>
    <row r="3283" spans="8:8" hidden="1">
      <c r="H3283" s="72"/>
    </row>
    <row r="3284" spans="8:8" hidden="1">
      <c r="H3284" s="72"/>
    </row>
    <row r="3285" spans="8:8" hidden="1">
      <c r="H3285" s="72"/>
    </row>
    <row r="3286" spans="8:8" hidden="1">
      <c r="H3286" s="72"/>
    </row>
    <row r="3287" spans="8:8" hidden="1">
      <c r="H3287" s="72"/>
    </row>
    <row r="3288" spans="8:8" hidden="1">
      <c r="H3288" s="72"/>
    </row>
    <row r="3289" spans="8:8" hidden="1">
      <c r="H3289" s="72"/>
    </row>
    <row r="3290" spans="8:8" hidden="1">
      <c r="H3290" s="72"/>
    </row>
    <row r="3291" spans="8:8" hidden="1">
      <c r="H3291" s="72"/>
    </row>
    <row r="3292" spans="8:8" hidden="1">
      <c r="H3292" s="72"/>
    </row>
    <row r="3293" spans="8:8" hidden="1">
      <c r="H3293" s="72"/>
    </row>
    <row r="3294" spans="8:8" hidden="1">
      <c r="H3294" s="72"/>
    </row>
    <row r="3295" spans="8:8" hidden="1">
      <c r="H3295" s="72"/>
    </row>
    <row r="3296" spans="8:8" hidden="1">
      <c r="H3296" s="72"/>
    </row>
    <row r="3297" spans="8:8" hidden="1">
      <c r="H3297" s="72"/>
    </row>
    <row r="3298" spans="8:8" hidden="1">
      <c r="H3298" s="72"/>
    </row>
    <row r="3299" spans="8:8" hidden="1">
      <c r="H3299" s="72"/>
    </row>
    <row r="3300" spans="8:8" hidden="1">
      <c r="H3300" s="72"/>
    </row>
    <row r="3301" spans="8:8" hidden="1">
      <c r="H3301" s="72"/>
    </row>
    <row r="3302" spans="8:8" hidden="1">
      <c r="H3302" s="72"/>
    </row>
    <row r="3303" spans="8:8" hidden="1">
      <c r="H3303" s="72"/>
    </row>
    <row r="3304" spans="8:8" hidden="1">
      <c r="H3304" s="72"/>
    </row>
    <row r="3305" spans="8:8" hidden="1">
      <c r="H3305" s="72"/>
    </row>
    <row r="3306" spans="8:8" hidden="1">
      <c r="H3306" s="72"/>
    </row>
    <row r="3307" spans="8:8" hidden="1">
      <c r="H3307" s="72"/>
    </row>
    <row r="3308" spans="8:8" hidden="1">
      <c r="H3308" s="72"/>
    </row>
    <row r="3309" spans="8:8" hidden="1">
      <c r="H3309" s="72"/>
    </row>
    <row r="3310" spans="8:8" hidden="1">
      <c r="H3310" s="72"/>
    </row>
    <row r="3311" spans="8:8" hidden="1">
      <c r="H3311" s="72"/>
    </row>
    <row r="3312" spans="8:8" hidden="1">
      <c r="H3312" s="72"/>
    </row>
    <row r="3313" spans="8:8" hidden="1">
      <c r="H3313" s="72"/>
    </row>
    <row r="3314" spans="8:8" hidden="1">
      <c r="H3314" s="72"/>
    </row>
    <row r="3315" spans="8:8" hidden="1">
      <c r="H3315" s="72"/>
    </row>
    <row r="3316" spans="8:8" hidden="1">
      <c r="H3316" s="72"/>
    </row>
    <row r="3317" spans="8:8" hidden="1">
      <c r="H3317" s="72"/>
    </row>
    <row r="3318" spans="8:8" hidden="1">
      <c r="H3318" s="72"/>
    </row>
    <row r="3319" spans="8:8" hidden="1">
      <c r="H3319" s="72"/>
    </row>
    <row r="3320" spans="8:8" hidden="1">
      <c r="H3320" s="72"/>
    </row>
    <row r="3321" spans="8:8" hidden="1">
      <c r="H3321" s="72"/>
    </row>
    <row r="3322" spans="8:8" hidden="1">
      <c r="H3322" s="72"/>
    </row>
    <row r="3323" spans="8:8" hidden="1">
      <c r="H3323" s="72"/>
    </row>
    <row r="3324" spans="8:8" hidden="1">
      <c r="H3324" s="72"/>
    </row>
    <row r="3325" spans="8:8" hidden="1">
      <c r="H3325" s="72"/>
    </row>
    <row r="3326" spans="8:8" hidden="1">
      <c r="H3326" s="72"/>
    </row>
    <row r="3327" spans="8:8" hidden="1">
      <c r="H3327" s="72"/>
    </row>
    <row r="3328" spans="8:8" hidden="1">
      <c r="H3328" s="72"/>
    </row>
    <row r="3329" spans="8:8" hidden="1">
      <c r="H3329" s="72"/>
    </row>
    <row r="3330" spans="8:8" hidden="1">
      <c r="H3330" s="72"/>
    </row>
    <row r="3331" spans="8:8" hidden="1">
      <c r="H3331" s="72"/>
    </row>
    <row r="3332" spans="8:8" hidden="1">
      <c r="H3332" s="72"/>
    </row>
    <row r="3333" spans="8:8" hidden="1">
      <c r="H3333" s="72"/>
    </row>
    <row r="3334" spans="8:8" hidden="1">
      <c r="H3334" s="72"/>
    </row>
    <row r="3335" spans="8:8" hidden="1">
      <c r="H3335" s="72"/>
    </row>
    <row r="3336" spans="8:8" hidden="1">
      <c r="H3336" s="72"/>
    </row>
    <row r="3337" spans="8:8" hidden="1">
      <c r="H3337" s="72"/>
    </row>
    <row r="3338" spans="8:8" hidden="1">
      <c r="H3338" s="72"/>
    </row>
    <row r="3339" spans="8:8" hidden="1">
      <c r="H3339" s="72"/>
    </row>
    <row r="3340" spans="8:8" hidden="1">
      <c r="H3340" s="72"/>
    </row>
    <row r="3341" spans="8:8" hidden="1">
      <c r="H3341" s="72"/>
    </row>
    <row r="3342" spans="8:8" hidden="1">
      <c r="H3342" s="72"/>
    </row>
    <row r="3343" spans="8:8" hidden="1">
      <c r="H3343" s="72"/>
    </row>
    <row r="3344" spans="8:8" hidden="1">
      <c r="H3344" s="72"/>
    </row>
    <row r="3345" spans="8:8" hidden="1">
      <c r="H3345" s="72"/>
    </row>
    <row r="3346" spans="8:8" hidden="1">
      <c r="H3346" s="72"/>
    </row>
    <row r="3347" spans="8:8" hidden="1">
      <c r="H3347" s="72"/>
    </row>
    <row r="3348" spans="8:8" hidden="1">
      <c r="H3348" s="72"/>
    </row>
    <row r="3349" spans="8:8" hidden="1">
      <c r="H3349" s="72"/>
    </row>
    <row r="3350" spans="8:8" hidden="1">
      <c r="H3350" s="72"/>
    </row>
    <row r="3351" spans="8:8" hidden="1">
      <c r="H3351" s="72"/>
    </row>
    <row r="3352" spans="8:8" hidden="1">
      <c r="H3352" s="72"/>
    </row>
    <row r="3353" spans="8:8" hidden="1">
      <c r="H3353" s="72"/>
    </row>
    <row r="3354" spans="8:8" hidden="1">
      <c r="H3354" s="72"/>
    </row>
    <row r="3355" spans="8:8" hidden="1">
      <c r="H3355" s="72"/>
    </row>
    <row r="3356" spans="8:8" hidden="1">
      <c r="H3356" s="72"/>
    </row>
    <row r="3357" spans="8:8" hidden="1">
      <c r="H3357" s="72"/>
    </row>
    <row r="3358" spans="8:8" hidden="1">
      <c r="H3358" s="72"/>
    </row>
    <row r="3359" spans="8:8" hidden="1">
      <c r="H3359" s="72"/>
    </row>
    <row r="3360" spans="8:8" hidden="1">
      <c r="H3360" s="72"/>
    </row>
    <row r="3361" spans="8:8" hidden="1">
      <c r="H3361" s="72"/>
    </row>
    <row r="3362" spans="8:8" hidden="1">
      <c r="H3362" s="72"/>
    </row>
    <row r="3363" spans="8:8" hidden="1">
      <c r="H3363" s="72"/>
    </row>
    <row r="3364" spans="8:8" hidden="1">
      <c r="H3364" s="72"/>
    </row>
    <row r="3365" spans="8:8" hidden="1">
      <c r="H3365" s="72"/>
    </row>
    <row r="3366" spans="8:8" hidden="1">
      <c r="H3366" s="72"/>
    </row>
    <row r="3367" spans="8:8" hidden="1">
      <c r="H3367" s="72"/>
    </row>
    <row r="3368" spans="8:8" hidden="1">
      <c r="H3368" s="72"/>
    </row>
    <row r="3369" spans="8:8" hidden="1">
      <c r="H3369" s="72"/>
    </row>
    <row r="3370" spans="8:8" hidden="1">
      <c r="H3370" s="72"/>
    </row>
    <row r="3371" spans="8:8" hidden="1">
      <c r="H3371" s="72"/>
    </row>
    <row r="3372" spans="8:8" hidden="1">
      <c r="H3372" s="72"/>
    </row>
    <row r="3373" spans="8:8" hidden="1">
      <c r="H3373" s="72"/>
    </row>
    <row r="3374" spans="8:8" hidden="1">
      <c r="H3374" s="72"/>
    </row>
    <row r="3375" spans="8:8" hidden="1">
      <c r="H3375" s="72"/>
    </row>
    <row r="3376" spans="8:8" hidden="1">
      <c r="H3376" s="72"/>
    </row>
    <row r="3377" spans="8:8" hidden="1">
      <c r="H3377" s="72"/>
    </row>
    <row r="3378" spans="8:8" hidden="1">
      <c r="H3378" s="72"/>
    </row>
    <row r="3379" spans="8:8" hidden="1">
      <c r="H3379" s="72"/>
    </row>
    <row r="3380" spans="8:8" hidden="1">
      <c r="H3380" s="72"/>
    </row>
    <row r="3381" spans="8:8" hidden="1">
      <c r="H3381" s="72"/>
    </row>
    <row r="3382" spans="8:8" hidden="1">
      <c r="H3382" s="72"/>
    </row>
    <row r="3383" spans="8:8" hidden="1">
      <c r="H3383" s="72"/>
    </row>
    <row r="3384" spans="8:8" hidden="1">
      <c r="H3384" s="72"/>
    </row>
    <row r="3385" spans="8:8" hidden="1">
      <c r="H3385" s="72"/>
    </row>
    <row r="3386" spans="8:8" hidden="1">
      <c r="H3386" s="72"/>
    </row>
    <row r="3387" spans="8:8" hidden="1">
      <c r="H3387" s="72"/>
    </row>
    <row r="3388" spans="8:8" hidden="1">
      <c r="H3388" s="72"/>
    </row>
    <row r="3389" spans="8:8" hidden="1">
      <c r="H3389" s="72"/>
    </row>
    <row r="3390" spans="8:8" hidden="1">
      <c r="H3390" s="72"/>
    </row>
    <row r="3391" spans="8:8" hidden="1">
      <c r="H3391" s="72"/>
    </row>
    <row r="3392" spans="8:8" hidden="1">
      <c r="H3392" s="72"/>
    </row>
    <row r="3393" spans="8:8" hidden="1">
      <c r="H3393" s="72"/>
    </row>
    <row r="3394" spans="8:8" hidden="1">
      <c r="H3394" s="72"/>
    </row>
    <row r="3395" spans="8:8" hidden="1">
      <c r="H3395" s="72"/>
    </row>
    <row r="3396" spans="8:8" hidden="1">
      <c r="H3396" s="72"/>
    </row>
    <row r="3397" spans="8:8" hidden="1">
      <c r="H3397" s="72"/>
    </row>
    <row r="3398" spans="8:8" hidden="1">
      <c r="H3398" s="72"/>
    </row>
    <row r="3399" spans="8:8" hidden="1">
      <c r="H3399" s="72"/>
    </row>
    <row r="3400" spans="8:8" hidden="1">
      <c r="H3400" s="72"/>
    </row>
    <row r="3401" spans="8:8" hidden="1">
      <c r="H3401" s="72"/>
    </row>
    <row r="3402" spans="8:8" hidden="1">
      <c r="H3402" s="72"/>
    </row>
    <row r="3403" spans="8:8" hidden="1">
      <c r="H3403" s="72"/>
    </row>
    <row r="3404" spans="8:8" hidden="1">
      <c r="H3404" s="72"/>
    </row>
    <row r="3405" spans="8:8" hidden="1">
      <c r="H3405" s="72"/>
    </row>
    <row r="3406" spans="8:8" hidden="1">
      <c r="H3406" s="72"/>
    </row>
    <row r="3407" spans="8:8" hidden="1">
      <c r="H3407" s="72"/>
    </row>
    <row r="3408" spans="8:8" hidden="1">
      <c r="H3408" s="72"/>
    </row>
    <row r="3409" spans="8:8" hidden="1">
      <c r="H3409" s="72"/>
    </row>
    <row r="3410" spans="8:8" hidden="1">
      <c r="H3410" s="72"/>
    </row>
    <row r="3411" spans="8:8" hidden="1">
      <c r="H3411" s="72"/>
    </row>
    <row r="3412" spans="8:8" hidden="1">
      <c r="H3412" s="72"/>
    </row>
    <row r="3413" spans="8:8" hidden="1">
      <c r="H3413" s="72"/>
    </row>
    <row r="3414" spans="8:8" hidden="1">
      <c r="H3414" s="72"/>
    </row>
    <row r="3415" spans="8:8" hidden="1">
      <c r="H3415" s="72"/>
    </row>
    <row r="3416" spans="8:8" hidden="1">
      <c r="H3416" s="72"/>
    </row>
    <row r="3417" spans="8:8" hidden="1">
      <c r="H3417" s="72"/>
    </row>
    <row r="3418" spans="8:8" hidden="1">
      <c r="H3418" s="72"/>
    </row>
    <row r="3419" spans="8:8" hidden="1">
      <c r="H3419" s="72"/>
    </row>
    <row r="3420" spans="8:8" hidden="1">
      <c r="H3420" s="72"/>
    </row>
    <row r="3421" spans="8:8" hidden="1">
      <c r="H3421" s="72"/>
    </row>
    <row r="3422" spans="8:8" hidden="1">
      <c r="H3422" s="72"/>
    </row>
    <row r="3423" spans="8:8" hidden="1">
      <c r="H3423" s="72"/>
    </row>
    <row r="3424" spans="8:8" hidden="1">
      <c r="H3424" s="72"/>
    </row>
    <row r="3425" spans="8:8" hidden="1">
      <c r="H3425" s="72"/>
    </row>
    <row r="3426" spans="8:8" hidden="1">
      <c r="H3426" s="72"/>
    </row>
    <row r="3427" spans="8:8" hidden="1">
      <c r="H3427" s="72"/>
    </row>
    <row r="3428" spans="8:8" hidden="1">
      <c r="H3428" s="72"/>
    </row>
    <row r="3429" spans="8:8" hidden="1">
      <c r="H3429" s="72"/>
    </row>
    <row r="3430" spans="8:8" hidden="1">
      <c r="H3430" s="72"/>
    </row>
    <row r="3431" spans="8:8" hidden="1">
      <c r="H3431" s="72"/>
    </row>
    <row r="3432" spans="8:8" hidden="1">
      <c r="H3432" s="72"/>
    </row>
    <row r="3433" spans="8:8" hidden="1">
      <c r="H3433" s="72"/>
    </row>
    <row r="3434" spans="8:8" hidden="1">
      <c r="H3434" s="72"/>
    </row>
    <row r="3435" spans="8:8" hidden="1">
      <c r="H3435" s="72"/>
    </row>
    <row r="3436" spans="8:8" hidden="1">
      <c r="H3436" s="72"/>
    </row>
    <row r="3437" spans="8:8" hidden="1">
      <c r="H3437" s="72"/>
    </row>
    <row r="3438" spans="8:8" hidden="1">
      <c r="H3438" s="72"/>
    </row>
    <row r="3439" spans="8:8" hidden="1">
      <c r="H3439" s="72"/>
    </row>
    <row r="3440" spans="8:8" hidden="1">
      <c r="H3440" s="72"/>
    </row>
    <row r="3441" spans="8:8" hidden="1">
      <c r="H3441" s="72"/>
    </row>
    <row r="3442" spans="8:8" hidden="1">
      <c r="H3442" s="72"/>
    </row>
    <row r="3443" spans="8:8" hidden="1">
      <c r="H3443" s="72"/>
    </row>
    <row r="3444" spans="8:8" hidden="1">
      <c r="H3444" s="72"/>
    </row>
    <row r="3445" spans="8:8" hidden="1">
      <c r="H3445" s="72"/>
    </row>
    <row r="3446" spans="8:8" hidden="1">
      <c r="H3446" s="72"/>
    </row>
    <row r="3447" spans="8:8" hidden="1">
      <c r="H3447" s="72"/>
    </row>
    <row r="3448" spans="8:8" hidden="1">
      <c r="H3448" s="72"/>
    </row>
    <row r="3449" spans="8:8" hidden="1">
      <c r="H3449" s="72"/>
    </row>
    <row r="3450" spans="8:8" hidden="1">
      <c r="H3450" s="72"/>
    </row>
    <row r="3451" spans="8:8" hidden="1">
      <c r="H3451" s="72"/>
    </row>
    <row r="3452" spans="8:8" hidden="1">
      <c r="H3452" s="72"/>
    </row>
    <row r="3453" spans="8:8" hidden="1">
      <c r="H3453" s="72"/>
    </row>
    <row r="3454" spans="8:8" hidden="1">
      <c r="H3454" s="72"/>
    </row>
    <row r="3455" spans="8:8" hidden="1">
      <c r="H3455" s="72"/>
    </row>
    <row r="3456" spans="8:8" hidden="1">
      <c r="H3456" s="72"/>
    </row>
    <row r="3457" spans="8:8" hidden="1">
      <c r="H3457" s="72"/>
    </row>
    <row r="3458" spans="8:8" hidden="1">
      <c r="H3458" s="72"/>
    </row>
    <row r="3459" spans="8:8" hidden="1">
      <c r="H3459" s="72"/>
    </row>
    <row r="3460" spans="8:8" hidden="1">
      <c r="H3460" s="72"/>
    </row>
    <row r="3461" spans="8:8" hidden="1">
      <c r="H3461" s="72"/>
    </row>
    <row r="3462" spans="8:8" hidden="1">
      <c r="H3462" s="72"/>
    </row>
    <row r="3463" spans="8:8" hidden="1">
      <c r="H3463" s="72"/>
    </row>
    <row r="3464" spans="8:8" hidden="1">
      <c r="H3464" s="72"/>
    </row>
    <row r="3465" spans="8:8" hidden="1">
      <c r="H3465" s="72"/>
    </row>
    <row r="3466" spans="8:8" hidden="1">
      <c r="H3466" s="72"/>
    </row>
    <row r="3467" spans="8:8" hidden="1">
      <c r="H3467" s="72"/>
    </row>
    <row r="3468" spans="8:8" hidden="1">
      <c r="H3468" s="72"/>
    </row>
    <row r="3469" spans="8:8" hidden="1">
      <c r="H3469" s="72"/>
    </row>
    <row r="3470" spans="8:8" hidden="1">
      <c r="H3470" s="72"/>
    </row>
    <row r="3471" spans="8:8" hidden="1">
      <c r="H3471" s="72"/>
    </row>
    <row r="3472" spans="8:8" hidden="1">
      <c r="H3472" s="72"/>
    </row>
    <row r="3473" spans="8:8" hidden="1">
      <c r="H3473" s="72"/>
    </row>
    <row r="3474" spans="8:8" hidden="1">
      <c r="H3474" s="72"/>
    </row>
    <row r="3475" spans="8:8" hidden="1">
      <c r="H3475" s="72"/>
    </row>
    <row r="3476" spans="8:8" hidden="1">
      <c r="H3476" s="72"/>
    </row>
    <row r="3477" spans="8:8" hidden="1">
      <c r="H3477" s="72"/>
    </row>
    <row r="3478" spans="8:8" hidden="1">
      <c r="H3478" s="72"/>
    </row>
    <row r="3479" spans="8:8" hidden="1">
      <c r="H3479" s="72"/>
    </row>
    <row r="3480" spans="8:8" hidden="1">
      <c r="H3480" s="72"/>
    </row>
    <row r="3481" spans="8:8" hidden="1">
      <c r="H3481" s="72"/>
    </row>
    <row r="3482" spans="8:8" hidden="1">
      <c r="H3482" s="72"/>
    </row>
    <row r="3483" spans="8:8" hidden="1">
      <c r="H3483" s="72"/>
    </row>
    <row r="3484" spans="8:8" hidden="1">
      <c r="H3484" s="72"/>
    </row>
    <row r="3485" spans="8:8" hidden="1">
      <c r="H3485" s="72"/>
    </row>
    <row r="3486" spans="8:8" hidden="1">
      <c r="H3486" s="72"/>
    </row>
    <row r="3487" spans="8:8" hidden="1">
      <c r="H3487" s="72"/>
    </row>
    <row r="3488" spans="8:8" hidden="1">
      <c r="H3488" s="72"/>
    </row>
    <row r="3489" spans="8:8" hidden="1">
      <c r="H3489" s="72"/>
    </row>
    <row r="3490" spans="8:8" hidden="1">
      <c r="H3490" s="72"/>
    </row>
    <row r="3491" spans="8:8" hidden="1">
      <c r="H3491" s="72"/>
    </row>
    <row r="3492" spans="8:8" hidden="1">
      <c r="H3492" s="72"/>
    </row>
    <row r="3493" spans="8:8" hidden="1">
      <c r="H3493" s="72"/>
    </row>
    <row r="3494" spans="8:8" hidden="1">
      <c r="H3494" s="72"/>
    </row>
    <row r="3495" spans="8:8" hidden="1">
      <c r="H3495" s="72"/>
    </row>
    <row r="3496" spans="8:8" hidden="1">
      <c r="H3496" s="72"/>
    </row>
    <row r="3497" spans="8:8" hidden="1">
      <c r="H3497" s="72"/>
    </row>
    <row r="3498" spans="8:8" hidden="1">
      <c r="H3498" s="72"/>
    </row>
    <row r="3499" spans="8:8" hidden="1">
      <c r="H3499" s="72"/>
    </row>
    <row r="3500" spans="8:8" hidden="1">
      <c r="H3500" s="72"/>
    </row>
    <row r="3501" spans="8:8" hidden="1">
      <c r="H3501" s="72"/>
    </row>
    <row r="3502" spans="8:8" hidden="1">
      <c r="H3502" s="72"/>
    </row>
    <row r="3503" spans="8:8" hidden="1">
      <c r="H3503" s="72"/>
    </row>
    <row r="3504" spans="8:8" hidden="1">
      <c r="H3504" s="72"/>
    </row>
    <row r="3505" spans="8:8" hidden="1">
      <c r="H3505" s="72"/>
    </row>
    <row r="3506" spans="8:8" hidden="1">
      <c r="H3506" s="72"/>
    </row>
    <row r="3507" spans="8:8" hidden="1">
      <c r="H3507" s="72"/>
    </row>
    <row r="3508" spans="8:8" hidden="1">
      <c r="H3508" s="72"/>
    </row>
    <row r="3509" spans="8:8" hidden="1">
      <c r="H3509" s="72"/>
    </row>
    <row r="3510" spans="8:8" hidden="1">
      <c r="H3510" s="72"/>
    </row>
    <row r="3511" spans="8:8" hidden="1">
      <c r="H3511" s="72"/>
    </row>
    <row r="3512" spans="8:8" hidden="1">
      <c r="H3512" s="72"/>
    </row>
    <row r="3513" spans="8:8" hidden="1">
      <c r="H3513" s="72"/>
    </row>
    <row r="3514" spans="8:8" hidden="1">
      <c r="H3514" s="72"/>
    </row>
    <row r="3515" spans="8:8" hidden="1">
      <c r="H3515" s="72"/>
    </row>
    <row r="3516" spans="8:8" hidden="1">
      <c r="H3516" s="72"/>
    </row>
    <row r="3517" spans="8:8" hidden="1">
      <c r="H3517" s="72"/>
    </row>
    <row r="3518" spans="8:8" hidden="1">
      <c r="H3518" s="72"/>
    </row>
    <row r="3519" spans="8:8" hidden="1">
      <c r="H3519" s="72"/>
    </row>
    <row r="3520" spans="8:8" hidden="1">
      <c r="H3520" s="72"/>
    </row>
    <row r="3521" spans="8:8" hidden="1">
      <c r="H3521" s="72"/>
    </row>
    <row r="3522" spans="8:8" hidden="1">
      <c r="H3522" s="72"/>
    </row>
    <row r="3523" spans="8:8" hidden="1">
      <c r="H3523" s="72"/>
    </row>
    <row r="3524" spans="8:8" hidden="1">
      <c r="H3524" s="72"/>
    </row>
    <row r="3525" spans="8:8" hidden="1">
      <c r="H3525" s="72"/>
    </row>
    <row r="3526" spans="8:8" hidden="1">
      <c r="H3526" s="72"/>
    </row>
    <row r="3527" spans="8:8" hidden="1">
      <c r="H3527" s="72"/>
    </row>
    <row r="3528" spans="8:8" hidden="1">
      <c r="H3528" s="72"/>
    </row>
    <row r="3529" spans="8:8" hidden="1">
      <c r="H3529" s="72"/>
    </row>
    <row r="3530" spans="8:8" hidden="1">
      <c r="H3530" s="72"/>
    </row>
    <row r="3531" spans="8:8" hidden="1">
      <c r="H3531" s="72"/>
    </row>
    <row r="3532" spans="8:8" hidden="1">
      <c r="H3532" s="72"/>
    </row>
    <row r="3533" spans="8:8" hidden="1">
      <c r="H3533" s="72"/>
    </row>
    <row r="3534" spans="8:8" hidden="1">
      <c r="H3534" s="72"/>
    </row>
    <row r="3535" spans="8:8" hidden="1">
      <c r="H3535" s="72"/>
    </row>
    <row r="3536" spans="8:8" hidden="1">
      <c r="H3536" s="72"/>
    </row>
    <row r="3537" spans="8:8" hidden="1">
      <c r="H3537" s="72"/>
    </row>
    <row r="3538" spans="8:8" hidden="1">
      <c r="H3538" s="72"/>
    </row>
    <row r="3539" spans="8:8" hidden="1">
      <c r="H3539" s="72"/>
    </row>
    <row r="3540" spans="8:8" hidden="1">
      <c r="H3540" s="72"/>
    </row>
    <row r="3541" spans="8:8" hidden="1">
      <c r="H3541" s="72"/>
    </row>
    <row r="3542" spans="8:8" hidden="1">
      <c r="H3542" s="72"/>
    </row>
    <row r="3543" spans="8:8" hidden="1">
      <c r="H3543" s="72"/>
    </row>
    <row r="3544" spans="8:8" hidden="1">
      <c r="H3544" s="72"/>
    </row>
    <row r="3545" spans="8:8" hidden="1">
      <c r="H3545" s="72"/>
    </row>
    <row r="3546" spans="8:8" hidden="1">
      <c r="H3546" s="72"/>
    </row>
    <row r="3547" spans="8:8" hidden="1">
      <c r="H3547" s="72"/>
    </row>
    <row r="3548" spans="8:8" hidden="1">
      <c r="H3548" s="72"/>
    </row>
    <row r="3549" spans="8:8" hidden="1">
      <c r="H3549" s="72"/>
    </row>
    <row r="3550" spans="8:8" hidden="1">
      <c r="H3550" s="72"/>
    </row>
    <row r="3551" spans="8:8" hidden="1">
      <c r="H3551" s="72"/>
    </row>
    <row r="3552" spans="8:8" hidden="1">
      <c r="H3552" s="72"/>
    </row>
    <row r="3553" spans="8:8" hidden="1">
      <c r="H3553" s="72"/>
    </row>
    <row r="3554" spans="8:8" hidden="1">
      <c r="H3554" s="72"/>
    </row>
    <row r="3555" spans="8:8" hidden="1">
      <c r="H3555" s="72"/>
    </row>
    <row r="3556" spans="8:8" hidden="1">
      <c r="H3556" s="72"/>
    </row>
    <row r="3557" spans="8:8" hidden="1">
      <c r="H3557" s="72"/>
    </row>
    <row r="3558" spans="8:8" hidden="1">
      <c r="H3558" s="72"/>
    </row>
    <row r="3559" spans="8:8" hidden="1">
      <c r="H3559" s="72"/>
    </row>
    <row r="3560" spans="8:8" hidden="1">
      <c r="H3560" s="72"/>
    </row>
    <row r="3561" spans="8:8" hidden="1">
      <c r="H3561" s="72"/>
    </row>
    <row r="3562" spans="8:8" hidden="1">
      <c r="H3562" s="72"/>
    </row>
    <row r="3563" spans="8:8" hidden="1">
      <c r="H3563" s="72"/>
    </row>
    <row r="3564" spans="8:8" hidden="1">
      <c r="H3564" s="72"/>
    </row>
    <row r="3565" spans="8:8" hidden="1">
      <c r="H3565" s="72"/>
    </row>
    <row r="3566" spans="8:8" hidden="1">
      <c r="H3566" s="72"/>
    </row>
    <row r="3567" spans="8:8" hidden="1">
      <c r="H3567" s="72"/>
    </row>
    <row r="3568" spans="8:8" hidden="1">
      <c r="H3568" s="72"/>
    </row>
    <row r="3569" spans="8:8" hidden="1">
      <c r="H3569" s="72"/>
    </row>
    <row r="3570" spans="8:8" hidden="1">
      <c r="H3570" s="72"/>
    </row>
    <row r="3571" spans="8:8" hidden="1">
      <c r="H3571" s="72"/>
    </row>
    <row r="3572" spans="8:8" hidden="1">
      <c r="H3572" s="72"/>
    </row>
    <row r="3573" spans="8:8" hidden="1">
      <c r="H3573" s="72"/>
    </row>
    <row r="3574" spans="8:8" hidden="1">
      <c r="H3574" s="72"/>
    </row>
    <row r="3575" spans="8:8" hidden="1">
      <c r="H3575" s="72"/>
    </row>
    <row r="3576" spans="8:8" hidden="1">
      <c r="H3576" s="72"/>
    </row>
    <row r="3577" spans="8:8" hidden="1">
      <c r="H3577" s="72"/>
    </row>
    <row r="3578" spans="8:8" hidden="1">
      <c r="H3578" s="72"/>
    </row>
    <row r="3579" spans="8:8" hidden="1">
      <c r="H3579" s="72"/>
    </row>
    <row r="3580" spans="8:8" hidden="1">
      <c r="H3580" s="72"/>
    </row>
    <row r="3581" spans="8:8" hidden="1">
      <c r="H3581" s="72"/>
    </row>
    <row r="3582" spans="8:8" hidden="1">
      <c r="H3582" s="72"/>
    </row>
    <row r="3583" spans="8:8" hidden="1">
      <c r="H3583" s="72"/>
    </row>
    <row r="3584" spans="8:8" hidden="1">
      <c r="H3584" s="72"/>
    </row>
    <row r="3585" spans="8:8" hidden="1">
      <c r="H3585" s="72"/>
    </row>
    <row r="3586" spans="8:8" hidden="1">
      <c r="H3586" s="72"/>
    </row>
    <row r="3587" spans="8:8" hidden="1">
      <c r="H3587" s="72"/>
    </row>
    <row r="3588" spans="8:8" hidden="1">
      <c r="H3588" s="72"/>
    </row>
    <row r="3589" spans="8:8" hidden="1">
      <c r="H3589" s="72"/>
    </row>
    <row r="3590" spans="8:8" hidden="1">
      <c r="H3590" s="72"/>
    </row>
    <row r="3591" spans="8:8" hidden="1">
      <c r="H3591" s="72"/>
    </row>
    <row r="3592" spans="8:8" hidden="1">
      <c r="H3592" s="72"/>
    </row>
    <row r="3593" spans="8:8" hidden="1">
      <c r="H3593" s="72"/>
    </row>
    <row r="3594" spans="8:8" hidden="1">
      <c r="H3594" s="72"/>
    </row>
    <row r="3595" spans="8:8" hidden="1">
      <c r="H3595" s="72"/>
    </row>
    <row r="3596" spans="8:8" hidden="1">
      <c r="H3596" s="72"/>
    </row>
    <row r="3597" spans="8:8" hidden="1">
      <c r="H3597" s="72"/>
    </row>
    <row r="3598" spans="8:8" hidden="1">
      <c r="H3598" s="72"/>
    </row>
    <row r="3599" spans="8:8" hidden="1">
      <c r="H3599" s="72"/>
    </row>
    <row r="3600" spans="8:8" hidden="1">
      <c r="H3600" s="72"/>
    </row>
    <row r="3601" spans="8:8" hidden="1">
      <c r="H3601" s="72"/>
    </row>
    <row r="3602" spans="8:8" hidden="1">
      <c r="H3602" s="72"/>
    </row>
    <row r="3603" spans="8:8" hidden="1">
      <c r="H3603" s="72"/>
    </row>
    <row r="3604" spans="8:8" hidden="1">
      <c r="H3604" s="72"/>
    </row>
    <row r="3605" spans="8:8" hidden="1">
      <c r="H3605" s="72"/>
    </row>
    <row r="3606" spans="8:8" hidden="1">
      <c r="H3606" s="72"/>
    </row>
    <row r="3607" spans="8:8" hidden="1">
      <c r="H3607" s="72"/>
    </row>
    <row r="3608" spans="8:8" hidden="1">
      <c r="H3608" s="72"/>
    </row>
    <row r="3609" spans="8:8" hidden="1">
      <c r="H3609" s="72"/>
    </row>
    <row r="3610" spans="8:8" hidden="1">
      <c r="H3610" s="72"/>
    </row>
    <row r="3611" spans="8:8" hidden="1">
      <c r="H3611" s="72"/>
    </row>
    <row r="3612" spans="8:8" hidden="1">
      <c r="H3612" s="72"/>
    </row>
    <row r="3613" spans="8:8" hidden="1">
      <c r="H3613" s="72"/>
    </row>
    <row r="3614" spans="8:8" hidden="1">
      <c r="H3614" s="72"/>
    </row>
    <row r="3615" spans="8:8" hidden="1">
      <c r="H3615" s="72"/>
    </row>
    <row r="3616" spans="8:8" hidden="1">
      <c r="H3616" s="72"/>
    </row>
    <row r="3617" spans="8:8" hidden="1">
      <c r="H3617" s="72"/>
    </row>
    <row r="3618" spans="8:8" hidden="1">
      <c r="H3618" s="72"/>
    </row>
    <row r="3619" spans="8:8" hidden="1">
      <c r="H3619" s="72"/>
    </row>
    <row r="3620" spans="8:8" hidden="1">
      <c r="H3620" s="72"/>
    </row>
    <row r="3621" spans="8:8" hidden="1">
      <c r="H3621" s="72"/>
    </row>
    <row r="3622" spans="8:8" hidden="1">
      <c r="H3622" s="72"/>
    </row>
    <row r="3623" spans="8:8" hidden="1">
      <c r="H3623" s="72"/>
    </row>
    <row r="3624" spans="8:8" hidden="1">
      <c r="H3624" s="72"/>
    </row>
    <row r="3625" spans="8:8" hidden="1">
      <c r="H3625" s="72"/>
    </row>
    <row r="3626" spans="8:8" hidden="1">
      <c r="H3626" s="72"/>
    </row>
    <row r="3627" spans="8:8" hidden="1">
      <c r="H3627" s="72"/>
    </row>
    <row r="3628" spans="8:8" hidden="1">
      <c r="H3628" s="72"/>
    </row>
    <row r="3629" spans="8:8" hidden="1">
      <c r="H3629" s="72"/>
    </row>
    <row r="3630" spans="8:8" hidden="1">
      <c r="H3630" s="72"/>
    </row>
    <row r="3631" spans="8:8" hidden="1">
      <c r="H3631" s="72"/>
    </row>
    <row r="3632" spans="8:8" hidden="1">
      <c r="H3632" s="72"/>
    </row>
    <row r="3633" spans="8:8" hidden="1">
      <c r="H3633" s="72"/>
    </row>
    <row r="3634" spans="8:8" hidden="1">
      <c r="H3634" s="72"/>
    </row>
    <row r="3635" spans="8:8" hidden="1">
      <c r="H3635" s="72"/>
    </row>
    <row r="3636" spans="8:8" hidden="1">
      <c r="H3636" s="72"/>
    </row>
    <row r="3637" spans="8:8" hidden="1">
      <c r="H3637" s="72"/>
    </row>
    <row r="3638" spans="8:8" hidden="1">
      <c r="H3638" s="72"/>
    </row>
    <row r="3639" spans="8:8" hidden="1">
      <c r="H3639" s="72"/>
    </row>
    <row r="3640" spans="8:8" hidden="1">
      <c r="H3640" s="72"/>
    </row>
    <row r="3641" spans="8:8" hidden="1">
      <c r="H3641" s="72"/>
    </row>
    <row r="3642" spans="8:8" hidden="1">
      <c r="H3642" s="72"/>
    </row>
    <row r="3643" spans="8:8" hidden="1">
      <c r="H3643" s="72"/>
    </row>
    <row r="3644" spans="8:8" hidden="1">
      <c r="H3644" s="72"/>
    </row>
    <row r="3645" spans="8:8" hidden="1">
      <c r="H3645" s="72"/>
    </row>
    <row r="3646" spans="8:8" hidden="1">
      <c r="H3646" s="72"/>
    </row>
    <row r="3647" spans="8:8" hidden="1">
      <c r="H3647" s="72"/>
    </row>
    <row r="3648" spans="8:8" hidden="1">
      <c r="H3648" s="72"/>
    </row>
    <row r="3649" spans="8:8" hidden="1">
      <c r="H3649" s="72"/>
    </row>
    <row r="3650" spans="8:8" hidden="1">
      <c r="H3650" s="72"/>
    </row>
    <row r="3651" spans="8:8" hidden="1">
      <c r="H3651" s="72"/>
    </row>
    <row r="3652" spans="8:8" hidden="1">
      <c r="H3652" s="72"/>
    </row>
    <row r="3653" spans="8:8" hidden="1">
      <c r="H3653" s="72"/>
    </row>
    <row r="3654" spans="8:8" hidden="1">
      <c r="H3654" s="72"/>
    </row>
    <row r="3655" spans="8:8" hidden="1">
      <c r="H3655" s="72"/>
    </row>
    <row r="3656" spans="8:8" hidden="1">
      <c r="H3656" s="72"/>
    </row>
    <row r="3657" spans="8:8" hidden="1">
      <c r="H3657" s="72"/>
    </row>
    <row r="3658" spans="8:8" hidden="1">
      <c r="H3658" s="72"/>
    </row>
    <row r="3659" spans="8:8" hidden="1">
      <c r="H3659" s="72"/>
    </row>
    <row r="3660" spans="8:8" hidden="1">
      <c r="H3660" s="72"/>
    </row>
    <row r="3661" spans="8:8" hidden="1">
      <c r="H3661" s="72"/>
    </row>
    <row r="3662" spans="8:8" hidden="1">
      <c r="H3662" s="72"/>
    </row>
    <row r="3663" spans="8:8" hidden="1">
      <c r="H3663" s="72"/>
    </row>
    <row r="3664" spans="8:8" hidden="1">
      <c r="H3664" s="72"/>
    </row>
    <row r="3665" spans="8:8" hidden="1">
      <c r="H3665" s="72"/>
    </row>
    <row r="3666" spans="8:8" hidden="1">
      <c r="H3666" s="72"/>
    </row>
    <row r="3667" spans="8:8" hidden="1">
      <c r="H3667" s="72"/>
    </row>
    <row r="3668" spans="8:8" hidden="1">
      <c r="H3668" s="72"/>
    </row>
    <row r="3669" spans="8:8" hidden="1">
      <c r="H3669" s="72"/>
    </row>
    <row r="3670" spans="8:8" hidden="1">
      <c r="H3670" s="72"/>
    </row>
    <row r="3671" spans="8:8" hidden="1">
      <c r="H3671" s="72"/>
    </row>
    <row r="3672" spans="8:8" hidden="1">
      <c r="H3672" s="72"/>
    </row>
    <row r="3673" spans="8:8" hidden="1">
      <c r="H3673" s="72"/>
    </row>
    <row r="3674" spans="8:8" hidden="1">
      <c r="H3674" s="72"/>
    </row>
    <row r="3675" spans="8:8" hidden="1">
      <c r="H3675" s="72"/>
    </row>
    <row r="3676" spans="8:8" hidden="1">
      <c r="H3676" s="72"/>
    </row>
    <row r="3677" spans="8:8" hidden="1">
      <c r="H3677" s="72"/>
    </row>
    <row r="3678" spans="8:8" hidden="1">
      <c r="H3678" s="72"/>
    </row>
    <row r="3679" spans="8:8" hidden="1">
      <c r="H3679" s="72"/>
    </row>
    <row r="3680" spans="8:8" hidden="1">
      <c r="H3680" s="72"/>
    </row>
    <row r="3681" spans="8:8" hidden="1">
      <c r="H3681" s="72"/>
    </row>
    <row r="3682" spans="8:8" hidden="1">
      <c r="H3682" s="72"/>
    </row>
    <row r="3683" spans="8:8" hidden="1">
      <c r="H3683" s="72"/>
    </row>
    <row r="3684" spans="8:8" hidden="1">
      <c r="H3684" s="72"/>
    </row>
    <row r="3685" spans="8:8" hidden="1">
      <c r="H3685" s="72"/>
    </row>
    <row r="3686" spans="8:8" hidden="1">
      <c r="H3686" s="72"/>
    </row>
    <row r="3687" spans="8:8" hidden="1">
      <c r="H3687" s="72"/>
    </row>
    <row r="3688" spans="8:8" hidden="1">
      <c r="H3688" s="72"/>
    </row>
    <row r="3689" spans="8:8" hidden="1">
      <c r="H3689" s="72"/>
    </row>
    <row r="3690" spans="8:8" hidden="1">
      <c r="H3690" s="72"/>
    </row>
    <row r="3691" spans="8:8" hidden="1">
      <c r="H3691" s="72"/>
    </row>
    <row r="3692" spans="8:8" hidden="1">
      <c r="H3692" s="72"/>
    </row>
    <row r="3693" spans="8:8" hidden="1">
      <c r="H3693" s="72"/>
    </row>
    <row r="3694" spans="8:8" hidden="1">
      <c r="H3694" s="72"/>
    </row>
    <row r="3695" spans="8:8" hidden="1">
      <c r="H3695" s="72"/>
    </row>
    <row r="3696" spans="8:8" hidden="1">
      <c r="H3696" s="72"/>
    </row>
    <row r="3697" spans="8:8" hidden="1">
      <c r="H3697" s="72"/>
    </row>
    <row r="3698" spans="8:8" hidden="1">
      <c r="H3698" s="72"/>
    </row>
    <row r="3699" spans="8:8" hidden="1">
      <c r="H3699" s="72"/>
    </row>
    <row r="3700" spans="8:8" hidden="1">
      <c r="H3700" s="72"/>
    </row>
    <row r="3701" spans="8:8" hidden="1">
      <c r="H3701" s="72"/>
    </row>
    <row r="3702" spans="8:8" hidden="1">
      <c r="H3702" s="72"/>
    </row>
    <row r="3703" spans="8:8" hidden="1">
      <c r="H3703" s="72"/>
    </row>
    <row r="3704" spans="8:8" hidden="1">
      <c r="H3704" s="72"/>
    </row>
    <row r="3705" spans="8:8" hidden="1">
      <c r="H3705" s="72"/>
    </row>
    <row r="3706" spans="8:8" hidden="1">
      <c r="H3706" s="72"/>
    </row>
    <row r="3707" spans="8:8" hidden="1">
      <c r="H3707" s="72"/>
    </row>
    <row r="3708" spans="8:8" hidden="1">
      <c r="H3708" s="72"/>
    </row>
    <row r="3709" spans="8:8" hidden="1">
      <c r="H3709" s="72"/>
    </row>
    <row r="3710" spans="8:8" hidden="1">
      <c r="H3710" s="72"/>
    </row>
    <row r="3711" spans="8:8" hidden="1">
      <c r="H3711" s="72"/>
    </row>
    <row r="3712" spans="8:8" hidden="1">
      <c r="H3712" s="72"/>
    </row>
    <row r="3713" spans="8:8" hidden="1">
      <c r="H3713" s="72"/>
    </row>
    <row r="3714" spans="8:8" hidden="1">
      <c r="H3714" s="72"/>
    </row>
    <row r="3715" spans="8:8" hidden="1">
      <c r="H3715" s="72"/>
    </row>
    <row r="3716" spans="8:8" hidden="1">
      <c r="H3716" s="72"/>
    </row>
    <row r="3717" spans="8:8" hidden="1">
      <c r="H3717" s="72"/>
    </row>
    <row r="3718" spans="8:8" hidden="1">
      <c r="H3718" s="72"/>
    </row>
    <row r="3719" spans="8:8" hidden="1">
      <c r="H3719" s="72"/>
    </row>
    <row r="3720" spans="8:8" hidden="1">
      <c r="H3720" s="72"/>
    </row>
    <row r="3721" spans="8:8" hidden="1">
      <c r="H3721" s="72"/>
    </row>
    <row r="3722" spans="8:8" hidden="1">
      <c r="H3722" s="72"/>
    </row>
    <row r="3723" spans="8:8" hidden="1">
      <c r="H3723" s="72"/>
    </row>
    <row r="3724" spans="8:8" hidden="1">
      <c r="H3724" s="72"/>
    </row>
    <row r="3725" spans="8:8" hidden="1">
      <c r="H3725" s="72"/>
    </row>
    <row r="3726" spans="8:8" hidden="1">
      <c r="H3726" s="72"/>
    </row>
    <row r="3727" spans="8:8" hidden="1">
      <c r="H3727" s="72"/>
    </row>
    <row r="3728" spans="8:8" hidden="1">
      <c r="H3728" s="72"/>
    </row>
    <row r="3729" spans="8:8" hidden="1">
      <c r="H3729" s="72"/>
    </row>
    <row r="3730" spans="8:8" hidden="1">
      <c r="H3730" s="72"/>
    </row>
    <row r="3731" spans="8:8" hidden="1">
      <c r="H3731" s="72"/>
    </row>
    <row r="3732" spans="8:8" hidden="1">
      <c r="H3732" s="72"/>
    </row>
    <row r="3733" spans="8:8" hidden="1">
      <c r="H3733" s="72"/>
    </row>
    <row r="3734" spans="8:8" hidden="1">
      <c r="H3734" s="72"/>
    </row>
    <row r="3735" spans="8:8" hidden="1">
      <c r="H3735" s="72"/>
    </row>
    <row r="3736" spans="8:8" hidden="1">
      <c r="H3736" s="72"/>
    </row>
    <row r="3737" spans="8:8" hidden="1">
      <c r="H3737" s="72"/>
    </row>
    <row r="3738" spans="8:8" hidden="1">
      <c r="H3738" s="72"/>
    </row>
    <row r="3739" spans="8:8" hidden="1">
      <c r="H3739" s="72"/>
    </row>
    <row r="3740" spans="8:8" hidden="1">
      <c r="H3740" s="72"/>
    </row>
    <row r="3741" spans="8:8" hidden="1">
      <c r="H3741" s="72"/>
    </row>
    <row r="3742" spans="8:8" hidden="1">
      <c r="H3742" s="72"/>
    </row>
    <row r="3743" spans="8:8" hidden="1">
      <c r="H3743" s="72"/>
    </row>
    <row r="3744" spans="8:8" hidden="1">
      <c r="H3744" s="72"/>
    </row>
    <row r="3745" spans="8:8" hidden="1">
      <c r="H3745" s="72"/>
    </row>
    <row r="3746" spans="8:8" hidden="1">
      <c r="H3746" s="72"/>
    </row>
    <row r="3747" spans="8:8" hidden="1">
      <c r="H3747" s="72"/>
    </row>
    <row r="3748" spans="8:8" hidden="1">
      <c r="H3748" s="72"/>
    </row>
    <row r="3749" spans="8:8" hidden="1">
      <c r="H3749" s="72"/>
    </row>
    <row r="3750" spans="8:8" hidden="1">
      <c r="H3750" s="72"/>
    </row>
    <row r="3751" spans="8:8" hidden="1">
      <c r="H3751" s="72"/>
    </row>
    <row r="3752" spans="8:8" hidden="1">
      <c r="H3752" s="72"/>
    </row>
    <row r="3753" spans="8:8" hidden="1">
      <c r="H3753" s="72"/>
    </row>
    <row r="3754" spans="8:8" hidden="1">
      <c r="H3754" s="72"/>
    </row>
    <row r="3755" spans="8:8" hidden="1">
      <c r="H3755" s="72"/>
    </row>
    <row r="3756" spans="8:8" hidden="1">
      <c r="H3756" s="72"/>
    </row>
    <row r="3757" spans="8:8" hidden="1">
      <c r="H3757" s="72"/>
    </row>
    <row r="3758" spans="8:8" hidden="1">
      <c r="H3758" s="72"/>
    </row>
    <row r="3759" spans="8:8" hidden="1">
      <c r="H3759" s="72"/>
    </row>
    <row r="3760" spans="8:8" hidden="1">
      <c r="H3760" s="72"/>
    </row>
    <row r="3761" spans="8:8" hidden="1">
      <c r="H3761" s="72"/>
    </row>
    <row r="3762" spans="8:8" hidden="1">
      <c r="H3762" s="72"/>
    </row>
    <row r="3763" spans="8:8" hidden="1">
      <c r="H3763" s="72"/>
    </row>
    <row r="3764" spans="8:8" hidden="1">
      <c r="H3764" s="72"/>
    </row>
    <row r="3765" spans="8:8" hidden="1">
      <c r="H3765" s="72"/>
    </row>
    <row r="3766" spans="8:8" hidden="1">
      <c r="H3766" s="72"/>
    </row>
    <row r="3767" spans="8:8" hidden="1">
      <c r="H3767" s="72"/>
    </row>
    <row r="3768" spans="8:8" hidden="1">
      <c r="H3768" s="72"/>
    </row>
    <row r="3769" spans="8:8" hidden="1">
      <c r="H3769" s="72"/>
    </row>
    <row r="3770" spans="8:8" hidden="1">
      <c r="H3770" s="72"/>
    </row>
    <row r="3771" spans="8:8" hidden="1">
      <c r="H3771" s="72"/>
    </row>
    <row r="3772" spans="8:8" hidden="1">
      <c r="H3772" s="72"/>
    </row>
    <row r="3773" spans="8:8" hidden="1">
      <c r="H3773" s="72"/>
    </row>
    <row r="3774" spans="8:8" hidden="1">
      <c r="H3774" s="72"/>
    </row>
    <row r="3775" spans="8:8" hidden="1">
      <c r="H3775" s="72"/>
    </row>
    <row r="3776" spans="8:8" hidden="1">
      <c r="H3776" s="72"/>
    </row>
    <row r="3777" spans="8:8" hidden="1">
      <c r="H3777" s="72"/>
    </row>
    <row r="3778" spans="8:8" hidden="1">
      <c r="H3778" s="72"/>
    </row>
    <row r="3779" spans="8:8" hidden="1">
      <c r="H3779" s="72"/>
    </row>
    <row r="3780" spans="8:8" hidden="1">
      <c r="H3780" s="72"/>
    </row>
    <row r="3781" spans="8:8" hidden="1">
      <c r="H3781" s="72"/>
    </row>
    <row r="3782" spans="8:8" hidden="1">
      <c r="H3782" s="72"/>
    </row>
    <row r="3783" spans="8:8" hidden="1">
      <c r="H3783" s="72"/>
    </row>
    <row r="3784" spans="8:8" hidden="1">
      <c r="H3784" s="72"/>
    </row>
    <row r="3785" spans="8:8" hidden="1">
      <c r="H3785" s="72"/>
    </row>
    <row r="3786" spans="8:8" hidden="1">
      <c r="H3786" s="72"/>
    </row>
    <row r="3787" spans="8:8" hidden="1">
      <c r="H3787" s="72"/>
    </row>
    <row r="3788" spans="8:8" hidden="1">
      <c r="H3788" s="72"/>
    </row>
    <row r="3789" spans="8:8" hidden="1">
      <c r="H3789" s="72"/>
    </row>
    <row r="3790" spans="8:8" hidden="1">
      <c r="H3790" s="72"/>
    </row>
    <row r="3791" spans="8:8" hidden="1">
      <c r="H3791" s="72"/>
    </row>
    <row r="3792" spans="8:8" hidden="1">
      <c r="H3792" s="72"/>
    </row>
    <row r="3793" spans="8:8" hidden="1">
      <c r="H3793" s="72"/>
    </row>
    <row r="3794" spans="8:8" hidden="1">
      <c r="H3794" s="72"/>
    </row>
    <row r="3795" spans="8:8" hidden="1">
      <c r="H3795" s="72"/>
    </row>
    <row r="3796" spans="8:8" hidden="1">
      <c r="H3796" s="72"/>
    </row>
    <row r="3797" spans="8:8" hidden="1">
      <c r="H3797" s="72"/>
    </row>
    <row r="3798" spans="8:8" hidden="1">
      <c r="H3798" s="72"/>
    </row>
    <row r="3799" spans="8:8" hidden="1">
      <c r="H3799" s="72"/>
    </row>
    <row r="3800" spans="8:8" hidden="1">
      <c r="H3800" s="72"/>
    </row>
    <row r="3801" spans="8:8" hidden="1">
      <c r="H3801" s="72"/>
    </row>
    <row r="3802" spans="8:8" hidden="1">
      <c r="H3802" s="72"/>
    </row>
    <row r="3803" spans="8:8" hidden="1">
      <c r="H3803" s="72"/>
    </row>
    <row r="3804" spans="8:8" hidden="1">
      <c r="H3804" s="72"/>
    </row>
    <row r="3805" spans="8:8" hidden="1">
      <c r="H3805" s="72"/>
    </row>
    <row r="3806" spans="8:8" hidden="1">
      <c r="H3806" s="72"/>
    </row>
    <row r="3807" spans="8:8" hidden="1">
      <c r="H3807" s="72"/>
    </row>
    <row r="3808" spans="8:8" hidden="1">
      <c r="H3808" s="72"/>
    </row>
    <row r="3809" spans="8:8" hidden="1">
      <c r="H3809" s="72"/>
    </row>
    <row r="3810" spans="8:8" hidden="1">
      <c r="H3810" s="72"/>
    </row>
    <row r="3811" spans="8:8" hidden="1">
      <c r="H3811" s="72"/>
    </row>
    <row r="3812" spans="8:8" hidden="1">
      <c r="H3812" s="72"/>
    </row>
    <row r="3813" spans="8:8" hidden="1">
      <c r="H3813" s="72"/>
    </row>
    <row r="3814" spans="8:8" hidden="1">
      <c r="H3814" s="72"/>
    </row>
    <row r="3815" spans="8:8" hidden="1">
      <c r="H3815" s="72"/>
    </row>
    <row r="3816" spans="8:8" hidden="1">
      <c r="H3816" s="72"/>
    </row>
    <row r="3817" spans="8:8" hidden="1">
      <c r="H3817" s="72"/>
    </row>
    <row r="3818" spans="8:8" hidden="1">
      <c r="H3818" s="72"/>
    </row>
    <row r="3819" spans="8:8" hidden="1">
      <c r="H3819" s="72"/>
    </row>
    <row r="3820" spans="8:8" hidden="1">
      <c r="H3820" s="72"/>
    </row>
    <row r="3821" spans="8:8" hidden="1">
      <c r="H3821" s="72"/>
    </row>
    <row r="3822" spans="8:8" hidden="1">
      <c r="H3822" s="72"/>
    </row>
    <row r="3823" spans="8:8" hidden="1">
      <c r="H3823" s="72"/>
    </row>
    <row r="3824" spans="8:8" hidden="1">
      <c r="H3824" s="72"/>
    </row>
    <row r="3825" spans="8:8" hidden="1">
      <c r="H3825" s="72"/>
    </row>
    <row r="3826" spans="8:8" hidden="1">
      <c r="H3826" s="72"/>
    </row>
    <row r="3827" spans="8:8" hidden="1">
      <c r="H3827" s="72"/>
    </row>
    <row r="3828" spans="8:8" hidden="1">
      <c r="H3828" s="72"/>
    </row>
    <row r="3829" spans="8:8" hidden="1">
      <c r="H3829" s="72"/>
    </row>
    <row r="3830" spans="8:8" hidden="1">
      <c r="H3830" s="72"/>
    </row>
    <row r="3831" spans="8:8" hidden="1">
      <c r="H3831" s="72"/>
    </row>
    <row r="3832" spans="8:8" hidden="1">
      <c r="H3832" s="72"/>
    </row>
    <row r="3833" spans="8:8" hidden="1">
      <c r="H3833" s="72"/>
    </row>
    <row r="3834" spans="8:8" hidden="1">
      <c r="H3834" s="72"/>
    </row>
    <row r="3835" spans="8:8" hidden="1">
      <c r="H3835" s="72"/>
    </row>
    <row r="3836" spans="8:8" hidden="1">
      <c r="H3836" s="72"/>
    </row>
    <row r="3837" spans="8:8" hidden="1">
      <c r="H3837" s="72"/>
    </row>
    <row r="3838" spans="8:8" hidden="1">
      <c r="H3838" s="72"/>
    </row>
    <row r="3839" spans="8:8" hidden="1">
      <c r="H3839" s="72"/>
    </row>
    <row r="3840" spans="8:8" hidden="1">
      <c r="H3840" s="72"/>
    </row>
    <row r="3841" spans="8:8" hidden="1">
      <c r="H3841" s="72"/>
    </row>
    <row r="3842" spans="8:8" hidden="1">
      <c r="H3842" s="72"/>
    </row>
    <row r="3843" spans="8:8" hidden="1">
      <c r="H3843" s="72"/>
    </row>
    <row r="3844" spans="8:8" hidden="1">
      <c r="H3844" s="72"/>
    </row>
    <row r="3845" spans="8:8" hidden="1">
      <c r="H3845" s="72"/>
    </row>
    <row r="3846" spans="8:8" hidden="1">
      <c r="H3846" s="72"/>
    </row>
    <row r="3847" spans="8:8" hidden="1">
      <c r="H3847" s="72"/>
    </row>
    <row r="3848" spans="8:8" hidden="1">
      <c r="H3848" s="72"/>
    </row>
    <row r="3849" spans="8:8" hidden="1">
      <c r="H3849" s="72"/>
    </row>
    <row r="3850" spans="8:8" hidden="1">
      <c r="H3850" s="72"/>
    </row>
    <row r="3851" spans="8:8" hidden="1">
      <c r="H3851" s="72"/>
    </row>
    <row r="3852" spans="8:8" hidden="1">
      <c r="H3852" s="72"/>
    </row>
    <row r="3853" spans="8:8" hidden="1">
      <c r="H3853" s="72"/>
    </row>
    <row r="3854" spans="8:8" hidden="1">
      <c r="H3854" s="72"/>
    </row>
    <row r="3855" spans="8:8" hidden="1">
      <c r="H3855" s="72"/>
    </row>
    <row r="3856" spans="8:8" hidden="1">
      <c r="H3856" s="72"/>
    </row>
    <row r="3857" spans="8:8" hidden="1">
      <c r="H3857" s="72"/>
    </row>
    <row r="3858" spans="8:8" hidden="1">
      <c r="H3858" s="72"/>
    </row>
    <row r="3859" spans="8:8" hidden="1">
      <c r="H3859" s="72"/>
    </row>
    <row r="3860" spans="8:8" hidden="1">
      <c r="H3860" s="72"/>
    </row>
    <row r="3861" spans="8:8" hidden="1">
      <c r="H3861" s="72"/>
    </row>
    <row r="3862" spans="8:8" hidden="1">
      <c r="H3862" s="72"/>
    </row>
    <row r="3863" spans="8:8" hidden="1">
      <c r="H3863" s="72"/>
    </row>
    <row r="3864" spans="8:8" hidden="1">
      <c r="H3864" s="72"/>
    </row>
    <row r="3865" spans="8:8" hidden="1">
      <c r="H3865" s="72"/>
    </row>
    <row r="3866" spans="8:8" hidden="1">
      <c r="H3866" s="72"/>
    </row>
    <row r="3867" spans="8:8" hidden="1">
      <c r="H3867" s="72"/>
    </row>
    <row r="3868" spans="8:8" hidden="1">
      <c r="H3868" s="72"/>
    </row>
    <row r="3869" spans="8:8" hidden="1">
      <c r="H3869" s="72"/>
    </row>
    <row r="3870" spans="8:8" hidden="1">
      <c r="H3870" s="72"/>
    </row>
    <row r="3871" spans="8:8" hidden="1">
      <c r="H3871" s="72"/>
    </row>
    <row r="3872" spans="8:8" hidden="1">
      <c r="H3872" s="72"/>
    </row>
    <row r="3873" spans="8:8" hidden="1">
      <c r="H3873" s="72"/>
    </row>
    <row r="3874" spans="8:8" hidden="1">
      <c r="H3874" s="72"/>
    </row>
    <row r="3875" spans="8:8" hidden="1">
      <c r="H3875" s="72"/>
    </row>
    <row r="3876" spans="8:8" hidden="1">
      <c r="H3876" s="72"/>
    </row>
    <row r="3877" spans="8:8" hidden="1">
      <c r="H3877" s="72"/>
    </row>
    <row r="3878" spans="8:8" hidden="1">
      <c r="H3878" s="72"/>
    </row>
    <row r="3879" spans="8:8" hidden="1">
      <c r="H3879" s="72"/>
    </row>
    <row r="3880" spans="8:8" hidden="1">
      <c r="H3880" s="72"/>
    </row>
    <row r="3881" spans="8:8" hidden="1">
      <c r="H3881" s="72"/>
    </row>
    <row r="3882" spans="8:8" hidden="1">
      <c r="H3882" s="72"/>
    </row>
    <row r="3883" spans="8:8" hidden="1">
      <c r="H3883" s="72"/>
    </row>
    <row r="3884" spans="8:8" hidden="1">
      <c r="H3884" s="72"/>
    </row>
    <row r="3885" spans="8:8" hidden="1">
      <c r="H3885" s="72"/>
    </row>
    <row r="3886" spans="8:8" hidden="1">
      <c r="H3886" s="72"/>
    </row>
    <row r="3887" spans="8:8" hidden="1">
      <c r="H3887" s="72"/>
    </row>
    <row r="3888" spans="8:8" hidden="1">
      <c r="H3888" s="72"/>
    </row>
    <row r="3889" spans="8:8" hidden="1">
      <c r="H3889" s="72"/>
    </row>
    <row r="3890" spans="8:8" hidden="1">
      <c r="H3890" s="72"/>
    </row>
    <row r="3891" spans="8:8" hidden="1">
      <c r="H3891" s="72"/>
    </row>
    <row r="3892" spans="8:8" hidden="1">
      <c r="H3892" s="72"/>
    </row>
    <row r="3893" spans="8:8" hidden="1">
      <c r="H3893" s="72"/>
    </row>
    <row r="3894" spans="8:8" hidden="1">
      <c r="H3894" s="72"/>
    </row>
    <row r="3895" spans="8:8" hidden="1">
      <c r="H3895" s="72"/>
    </row>
    <row r="3896" spans="8:8" hidden="1">
      <c r="H3896" s="72"/>
    </row>
    <row r="3897" spans="8:8" hidden="1">
      <c r="H3897" s="72"/>
    </row>
    <row r="3898" spans="8:8" hidden="1">
      <c r="H3898" s="72"/>
    </row>
    <row r="3899" spans="8:8" hidden="1">
      <c r="H3899" s="72"/>
    </row>
    <row r="3900" spans="8:8" hidden="1">
      <c r="H3900" s="72"/>
    </row>
    <row r="3901" spans="8:8" hidden="1">
      <c r="H3901" s="72"/>
    </row>
    <row r="3902" spans="8:8" hidden="1">
      <c r="H3902" s="72"/>
    </row>
    <row r="3903" spans="8:8" hidden="1">
      <c r="H3903" s="72"/>
    </row>
    <row r="3904" spans="8:8" hidden="1">
      <c r="H3904" s="72"/>
    </row>
    <row r="3905" spans="8:8" hidden="1">
      <c r="H3905" s="72"/>
    </row>
    <row r="3906" spans="8:8" hidden="1">
      <c r="H3906" s="72"/>
    </row>
    <row r="3907" spans="8:8" hidden="1">
      <c r="H3907" s="72"/>
    </row>
    <row r="3908" spans="8:8" hidden="1">
      <c r="H3908" s="72"/>
    </row>
    <row r="3909" spans="8:8" hidden="1">
      <c r="H3909" s="72"/>
    </row>
    <row r="3910" spans="8:8" hidden="1">
      <c r="H3910" s="72"/>
    </row>
    <row r="3911" spans="8:8" hidden="1">
      <c r="H3911" s="72"/>
    </row>
    <row r="3912" spans="8:8" hidden="1">
      <c r="H3912" s="72"/>
    </row>
    <row r="3913" spans="8:8" hidden="1">
      <c r="H3913" s="72"/>
    </row>
    <row r="3914" spans="8:8" hidden="1">
      <c r="H3914" s="72"/>
    </row>
    <row r="3915" spans="8:8" hidden="1">
      <c r="H3915" s="72"/>
    </row>
    <row r="3916" spans="8:8" hidden="1">
      <c r="H3916" s="72"/>
    </row>
    <row r="3917" spans="8:8" hidden="1">
      <c r="H3917" s="72"/>
    </row>
    <row r="3918" spans="8:8" hidden="1">
      <c r="H3918" s="72"/>
    </row>
    <row r="3919" spans="8:8" hidden="1">
      <c r="H3919" s="72"/>
    </row>
    <row r="3920" spans="8:8" hidden="1">
      <c r="H3920" s="72"/>
    </row>
    <row r="3921" spans="8:8" hidden="1">
      <c r="H3921" s="72"/>
    </row>
    <row r="3922" spans="8:8" hidden="1">
      <c r="H3922" s="72"/>
    </row>
    <row r="3923" spans="8:8" hidden="1">
      <c r="H3923" s="72"/>
    </row>
    <row r="3924" spans="8:8" hidden="1">
      <c r="H3924" s="72"/>
    </row>
    <row r="3925" spans="8:8" hidden="1">
      <c r="H3925" s="72"/>
    </row>
    <row r="3926" spans="8:8" hidden="1">
      <c r="H3926" s="72"/>
    </row>
    <row r="3927" spans="8:8" hidden="1">
      <c r="H3927" s="72"/>
    </row>
    <row r="3928" spans="8:8" hidden="1">
      <c r="H3928" s="72"/>
    </row>
    <row r="3929" spans="8:8" hidden="1">
      <c r="H3929" s="72"/>
    </row>
    <row r="3930" spans="8:8" hidden="1">
      <c r="H3930" s="72"/>
    </row>
    <row r="3931" spans="8:8" hidden="1">
      <c r="H3931" s="72"/>
    </row>
    <row r="3932" spans="8:8" hidden="1">
      <c r="H3932" s="72"/>
    </row>
    <row r="3933" spans="8:8" hidden="1">
      <c r="H3933" s="72"/>
    </row>
    <row r="3934" spans="8:8" hidden="1">
      <c r="H3934" s="72"/>
    </row>
    <row r="3935" spans="8:8" hidden="1">
      <c r="H3935" s="72"/>
    </row>
    <row r="3936" spans="8:8" hidden="1">
      <c r="H3936" s="72"/>
    </row>
    <row r="3937" spans="8:8" hidden="1">
      <c r="H3937" s="72"/>
    </row>
    <row r="3938" spans="8:8" hidden="1">
      <c r="H3938" s="72"/>
    </row>
    <row r="3939" spans="8:8" hidden="1">
      <c r="H3939" s="72"/>
    </row>
    <row r="3940" spans="8:8" hidden="1">
      <c r="H3940" s="72"/>
    </row>
    <row r="3941" spans="8:8" hidden="1">
      <c r="H3941" s="72"/>
    </row>
    <row r="3942" spans="8:8" hidden="1">
      <c r="H3942" s="72"/>
    </row>
    <row r="3943" spans="8:8" hidden="1">
      <c r="H3943" s="72"/>
    </row>
    <row r="3944" spans="8:8" hidden="1">
      <c r="H3944" s="72"/>
    </row>
    <row r="3945" spans="8:8" hidden="1">
      <c r="H3945" s="72"/>
    </row>
    <row r="3946" spans="8:8" hidden="1">
      <c r="H3946" s="72"/>
    </row>
    <row r="3947" spans="8:8" hidden="1">
      <c r="H3947" s="72"/>
    </row>
    <row r="3948" spans="8:8" hidden="1">
      <c r="H3948" s="72"/>
    </row>
    <row r="3949" spans="8:8" hidden="1">
      <c r="H3949" s="72"/>
    </row>
    <row r="3950" spans="8:8" hidden="1">
      <c r="H3950" s="72"/>
    </row>
    <row r="3951" spans="8:8" hidden="1">
      <c r="H3951" s="72"/>
    </row>
    <row r="3952" spans="8:8" hidden="1">
      <c r="H3952" s="72"/>
    </row>
    <row r="3953" spans="8:8" hidden="1">
      <c r="H3953" s="72"/>
    </row>
    <row r="3954" spans="8:8" hidden="1">
      <c r="H3954" s="72"/>
    </row>
    <row r="3955" spans="8:8" hidden="1">
      <c r="H3955" s="72"/>
    </row>
    <row r="3956" spans="8:8" hidden="1">
      <c r="H3956" s="72"/>
    </row>
    <row r="3957" spans="8:8" hidden="1">
      <c r="H3957" s="72"/>
    </row>
    <row r="3958" spans="8:8" hidden="1">
      <c r="H3958" s="72"/>
    </row>
    <row r="3959" spans="8:8" hidden="1">
      <c r="H3959" s="72"/>
    </row>
    <row r="3960" spans="8:8" hidden="1">
      <c r="H3960" s="72"/>
    </row>
    <row r="3961" spans="8:8" hidden="1">
      <c r="H3961" s="72"/>
    </row>
    <row r="3962" spans="8:8" hidden="1">
      <c r="H3962" s="72"/>
    </row>
    <row r="3963" spans="8:8" hidden="1">
      <c r="H3963" s="72"/>
    </row>
    <row r="3964" spans="8:8" hidden="1">
      <c r="H3964" s="72"/>
    </row>
    <row r="3965" spans="8:8" hidden="1">
      <c r="H3965" s="72"/>
    </row>
    <row r="3966" spans="8:8" hidden="1">
      <c r="H3966" s="72"/>
    </row>
    <row r="3967" spans="8:8" hidden="1">
      <c r="H3967" s="72"/>
    </row>
    <row r="3968" spans="8:8" hidden="1">
      <c r="H3968" s="72"/>
    </row>
    <row r="3969" spans="8:8" hidden="1">
      <c r="H3969" s="72"/>
    </row>
    <row r="3970" spans="8:8" hidden="1">
      <c r="H3970" s="72"/>
    </row>
    <row r="3971" spans="8:8" hidden="1">
      <c r="H3971" s="72"/>
    </row>
    <row r="3972" spans="8:8" hidden="1">
      <c r="H3972" s="72"/>
    </row>
    <row r="3973" spans="8:8" hidden="1">
      <c r="H3973" s="72"/>
    </row>
    <row r="3974" spans="8:8" hidden="1">
      <c r="H3974" s="72"/>
    </row>
    <row r="3975" spans="8:8" hidden="1">
      <c r="H3975" s="72"/>
    </row>
    <row r="3976" spans="8:8" hidden="1">
      <c r="H3976" s="72"/>
    </row>
    <row r="3977" spans="8:8" hidden="1">
      <c r="H3977" s="72"/>
    </row>
    <row r="3978" spans="8:8" hidden="1">
      <c r="H3978" s="72"/>
    </row>
    <row r="3979" spans="8:8" hidden="1">
      <c r="H3979" s="72"/>
    </row>
    <row r="3980" spans="8:8" hidden="1">
      <c r="H3980" s="72"/>
    </row>
    <row r="3981" spans="8:8" hidden="1">
      <c r="H3981" s="72"/>
    </row>
    <row r="3982" spans="8:8" hidden="1">
      <c r="H3982" s="72"/>
    </row>
    <row r="3983" spans="8:8" hidden="1">
      <c r="H3983" s="72"/>
    </row>
    <row r="3984" spans="8:8" hidden="1">
      <c r="H3984" s="72"/>
    </row>
    <row r="3985" spans="8:8" hidden="1">
      <c r="H3985" s="72"/>
    </row>
    <row r="3986" spans="8:8" hidden="1">
      <c r="H3986" s="72"/>
    </row>
    <row r="3987" spans="8:8" hidden="1">
      <c r="H3987" s="72"/>
    </row>
    <row r="3988" spans="8:8" hidden="1">
      <c r="H3988" s="72"/>
    </row>
    <row r="3989" spans="8:8" hidden="1">
      <c r="H3989" s="72"/>
    </row>
    <row r="3990" spans="8:8" hidden="1">
      <c r="H3990" s="72"/>
    </row>
    <row r="3991" spans="8:8" hidden="1">
      <c r="H3991" s="72"/>
    </row>
    <row r="3992" spans="8:8" hidden="1">
      <c r="H3992" s="72"/>
    </row>
    <row r="3993" spans="8:8" hidden="1">
      <c r="H3993" s="72"/>
    </row>
    <row r="3994" spans="8:8" hidden="1">
      <c r="H3994" s="72"/>
    </row>
    <row r="3995" spans="8:8" hidden="1">
      <c r="H3995" s="72"/>
    </row>
    <row r="3996" spans="8:8" hidden="1">
      <c r="H3996" s="72"/>
    </row>
    <row r="3997" spans="8:8" hidden="1">
      <c r="H3997" s="72"/>
    </row>
    <row r="3998" spans="8:8" hidden="1">
      <c r="H3998" s="72"/>
    </row>
    <row r="3999" spans="8:8" hidden="1">
      <c r="H3999" s="72"/>
    </row>
    <row r="4000" spans="8:8" hidden="1">
      <c r="H4000" s="72"/>
    </row>
    <row r="4001" spans="8:8" hidden="1">
      <c r="H4001" s="72"/>
    </row>
    <row r="4002" spans="8:8" hidden="1">
      <c r="H4002" s="72"/>
    </row>
    <row r="4003" spans="8:8" hidden="1">
      <c r="H4003" s="72"/>
    </row>
    <row r="4004" spans="8:8" hidden="1">
      <c r="H4004" s="72"/>
    </row>
    <row r="4005" spans="8:8" hidden="1">
      <c r="H4005" s="72"/>
    </row>
    <row r="4006" spans="8:8" hidden="1">
      <c r="H4006" s="72"/>
    </row>
    <row r="4007" spans="8:8" hidden="1">
      <c r="H4007" s="72"/>
    </row>
    <row r="4008" spans="8:8" hidden="1">
      <c r="H4008" s="72"/>
    </row>
    <row r="4009" spans="8:8" hidden="1">
      <c r="H4009" s="72"/>
    </row>
    <row r="4010" spans="8:8" hidden="1">
      <c r="H4010" s="72"/>
    </row>
    <row r="4011" spans="8:8" hidden="1">
      <c r="H4011" s="72"/>
    </row>
    <row r="4012" spans="8:8" hidden="1">
      <c r="H4012" s="72"/>
    </row>
    <row r="4013" spans="8:8" hidden="1">
      <c r="H4013" s="72"/>
    </row>
    <row r="4014" spans="8:8" hidden="1">
      <c r="H4014" s="72"/>
    </row>
    <row r="4015" spans="8:8" hidden="1">
      <c r="H4015" s="72"/>
    </row>
    <row r="4016" spans="8:8" hidden="1">
      <c r="H4016" s="72"/>
    </row>
    <row r="4017" spans="8:8" hidden="1">
      <c r="H4017" s="72"/>
    </row>
    <row r="4018" spans="8:8" hidden="1">
      <c r="H4018" s="72"/>
    </row>
    <row r="4019" spans="8:8" hidden="1">
      <c r="H4019" s="72"/>
    </row>
    <row r="4020" spans="8:8" hidden="1">
      <c r="H4020" s="72"/>
    </row>
    <row r="4021" spans="8:8" hidden="1">
      <c r="H4021" s="72"/>
    </row>
    <row r="4022" spans="8:8" hidden="1">
      <c r="H4022" s="72"/>
    </row>
    <row r="4023" spans="8:8" hidden="1">
      <c r="H4023" s="72"/>
    </row>
    <row r="4024" spans="8:8" hidden="1">
      <c r="H4024" s="72"/>
    </row>
    <row r="4025" spans="8:8" hidden="1">
      <c r="H4025" s="72"/>
    </row>
    <row r="4026" spans="8:8" hidden="1">
      <c r="H4026" s="72"/>
    </row>
    <row r="4027" spans="8:8" hidden="1">
      <c r="H4027" s="72"/>
    </row>
    <row r="4028" spans="8:8" hidden="1">
      <c r="H4028" s="72"/>
    </row>
    <row r="4029" spans="8:8" hidden="1">
      <c r="H4029" s="72"/>
    </row>
    <row r="4030" spans="8:8" hidden="1">
      <c r="H4030" s="72"/>
    </row>
    <row r="4031" spans="8:8" hidden="1">
      <c r="H4031" s="72"/>
    </row>
    <row r="4032" spans="8:8" hidden="1">
      <c r="H4032" s="72"/>
    </row>
    <row r="4033" spans="8:8" hidden="1">
      <c r="H4033" s="72"/>
    </row>
    <row r="4034" spans="8:8" hidden="1">
      <c r="H4034" s="72"/>
    </row>
    <row r="4035" spans="8:8" hidden="1">
      <c r="H4035" s="72"/>
    </row>
    <row r="4036" spans="8:8" hidden="1">
      <c r="H4036" s="72"/>
    </row>
    <row r="4037" spans="8:8" hidden="1">
      <c r="H4037" s="72"/>
    </row>
    <row r="4038" spans="8:8" hidden="1">
      <c r="H4038" s="72"/>
    </row>
    <row r="4039" spans="8:8" hidden="1">
      <c r="H4039" s="72"/>
    </row>
    <row r="4040" spans="8:8" hidden="1">
      <c r="H4040" s="72"/>
    </row>
    <row r="4041" spans="8:8" hidden="1">
      <c r="H4041" s="72"/>
    </row>
    <row r="4042" spans="8:8" hidden="1">
      <c r="H4042" s="72"/>
    </row>
    <row r="4043" spans="8:8" hidden="1">
      <c r="H4043" s="72"/>
    </row>
    <row r="4044" spans="8:8" hidden="1">
      <c r="H4044" s="72"/>
    </row>
    <row r="4045" spans="8:8" hidden="1">
      <c r="H4045" s="72"/>
    </row>
    <row r="4046" spans="8:8" hidden="1">
      <c r="H4046" s="72"/>
    </row>
    <row r="4047" spans="8:8" hidden="1">
      <c r="H4047" s="72"/>
    </row>
    <row r="4048" spans="8:8" hidden="1">
      <c r="H4048" s="72"/>
    </row>
    <row r="4049" spans="8:8" hidden="1">
      <c r="H4049" s="72"/>
    </row>
    <row r="4050" spans="8:8" hidden="1">
      <c r="H4050" s="72"/>
    </row>
    <row r="4051" spans="8:8" hidden="1">
      <c r="H4051" s="72"/>
    </row>
    <row r="4052" spans="8:8" hidden="1">
      <c r="H4052" s="72"/>
    </row>
    <row r="4053" spans="8:8" hidden="1">
      <c r="H4053" s="72"/>
    </row>
    <row r="4054" spans="8:8" hidden="1">
      <c r="H4054" s="72"/>
    </row>
    <row r="4055" spans="8:8" hidden="1">
      <c r="H4055" s="72"/>
    </row>
    <row r="4056" spans="8:8" hidden="1">
      <c r="H4056" s="72"/>
    </row>
    <row r="4057" spans="8:8" hidden="1">
      <c r="H4057" s="72"/>
    </row>
    <row r="4058" spans="8:8" hidden="1">
      <c r="H4058" s="72"/>
    </row>
    <row r="4059" spans="8:8" hidden="1">
      <c r="H4059" s="72"/>
    </row>
    <row r="4060" spans="8:8" hidden="1">
      <c r="H4060" s="72"/>
    </row>
    <row r="4061" spans="8:8" hidden="1">
      <c r="H4061" s="72"/>
    </row>
    <row r="4062" spans="8:8" hidden="1">
      <c r="H4062" s="72"/>
    </row>
    <row r="4063" spans="8:8" hidden="1">
      <c r="H4063" s="72"/>
    </row>
    <row r="4064" spans="8:8" hidden="1">
      <c r="H4064" s="72"/>
    </row>
    <row r="4065" spans="8:8" hidden="1">
      <c r="H4065" s="72"/>
    </row>
    <row r="4066" spans="8:8" hidden="1">
      <c r="H4066" s="72"/>
    </row>
    <row r="4067" spans="8:8" hidden="1">
      <c r="H4067" s="72"/>
    </row>
    <row r="4068" spans="8:8" hidden="1">
      <c r="H4068" s="72"/>
    </row>
    <row r="4069" spans="8:8" hidden="1">
      <c r="H4069" s="72"/>
    </row>
    <row r="4070" spans="8:8" hidden="1">
      <c r="H4070" s="72"/>
    </row>
    <row r="4071" spans="8:8" hidden="1">
      <c r="H4071" s="72"/>
    </row>
    <row r="4072" spans="8:8" hidden="1">
      <c r="H4072" s="72"/>
    </row>
    <row r="4073" spans="8:8" hidden="1">
      <c r="H4073" s="72"/>
    </row>
    <row r="4074" spans="8:8" hidden="1">
      <c r="H4074" s="72"/>
    </row>
    <row r="4075" spans="8:8" hidden="1">
      <c r="H4075" s="72"/>
    </row>
    <row r="4076" spans="8:8" hidden="1">
      <c r="H4076" s="72"/>
    </row>
    <row r="4077" spans="8:8" hidden="1">
      <c r="H4077" s="72"/>
    </row>
    <row r="4078" spans="8:8" hidden="1">
      <c r="H4078" s="72"/>
    </row>
    <row r="4079" spans="8:8" hidden="1">
      <c r="H4079" s="72"/>
    </row>
    <row r="4080" spans="8:8" hidden="1">
      <c r="H4080" s="72"/>
    </row>
    <row r="4081" spans="8:8" hidden="1">
      <c r="H4081" s="72"/>
    </row>
    <row r="4082" spans="8:8" hidden="1">
      <c r="H4082" s="72"/>
    </row>
    <row r="4083" spans="8:8" hidden="1">
      <c r="H4083" s="72"/>
    </row>
    <row r="4084" spans="8:8" hidden="1">
      <c r="H4084" s="72"/>
    </row>
    <row r="4085" spans="8:8" hidden="1">
      <c r="H4085" s="72"/>
    </row>
    <row r="4086" spans="8:8" hidden="1">
      <c r="H4086" s="72"/>
    </row>
    <row r="4087" spans="8:8" hidden="1">
      <c r="H4087" s="72"/>
    </row>
    <row r="4088" spans="8:8" hidden="1">
      <c r="H4088" s="72"/>
    </row>
    <row r="4089" spans="8:8" hidden="1">
      <c r="H4089" s="72"/>
    </row>
    <row r="4090" spans="8:8" hidden="1">
      <c r="H4090" s="72"/>
    </row>
    <row r="4091" spans="8:8" hidden="1">
      <c r="H4091" s="72"/>
    </row>
    <row r="4092" spans="8:8" hidden="1">
      <c r="H4092" s="72"/>
    </row>
    <row r="4093" spans="8:8" hidden="1">
      <c r="H4093" s="72"/>
    </row>
    <row r="4094" spans="8:8" hidden="1">
      <c r="H4094" s="72"/>
    </row>
    <row r="4095" spans="8:8" hidden="1">
      <c r="H4095" s="72"/>
    </row>
    <row r="4096" spans="8:8" hidden="1">
      <c r="H4096" s="72"/>
    </row>
    <row r="4097" spans="8:8" hidden="1">
      <c r="H4097" s="72"/>
    </row>
    <row r="4098" spans="8:8" hidden="1">
      <c r="H4098" s="72"/>
    </row>
    <row r="4099" spans="8:8" hidden="1">
      <c r="H4099" s="72"/>
    </row>
    <row r="4100" spans="8:8" hidden="1">
      <c r="H4100" s="72"/>
    </row>
    <row r="4101" spans="8:8" hidden="1">
      <c r="H4101" s="72"/>
    </row>
    <row r="4102" spans="8:8" hidden="1">
      <c r="H4102" s="72"/>
    </row>
    <row r="4103" spans="8:8" hidden="1">
      <c r="H4103" s="72"/>
    </row>
    <row r="4104" spans="8:8" hidden="1">
      <c r="H4104" s="72"/>
    </row>
    <row r="4105" spans="8:8" hidden="1">
      <c r="H4105" s="72"/>
    </row>
    <row r="4106" spans="8:8" hidden="1">
      <c r="H4106" s="72"/>
    </row>
    <row r="4107" spans="8:8" hidden="1">
      <c r="H4107" s="72"/>
    </row>
    <row r="4108" spans="8:8" hidden="1">
      <c r="H4108" s="72"/>
    </row>
    <row r="4109" spans="8:8" hidden="1">
      <c r="H4109" s="72"/>
    </row>
    <row r="4110" spans="8:8" hidden="1">
      <c r="H4110" s="72"/>
    </row>
    <row r="4111" spans="8:8" hidden="1">
      <c r="H4111" s="72"/>
    </row>
    <row r="4112" spans="8:8" hidden="1">
      <c r="H4112" s="72"/>
    </row>
    <row r="4113" spans="8:8" hidden="1">
      <c r="H4113" s="72"/>
    </row>
    <row r="4114" spans="8:8" hidden="1">
      <c r="H4114" s="72"/>
    </row>
    <row r="4115" spans="8:8" hidden="1">
      <c r="H4115" s="72"/>
    </row>
    <row r="4116" spans="8:8" hidden="1">
      <c r="H4116" s="72"/>
    </row>
    <row r="4117" spans="8:8" hidden="1">
      <c r="H4117" s="72"/>
    </row>
    <row r="4118" spans="8:8" hidden="1">
      <c r="H4118" s="72"/>
    </row>
    <row r="4119" spans="8:8" hidden="1">
      <c r="H4119" s="72"/>
    </row>
    <row r="4120" spans="8:8" hidden="1">
      <c r="H4120" s="72"/>
    </row>
    <row r="4121" spans="8:8" hidden="1">
      <c r="H4121" s="72"/>
    </row>
    <row r="4122" spans="8:8" hidden="1">
      <c r="H4122" s="72"/>
    </row>
    <row r="4123" spans="8:8" hidden="1">
      <c r="H4123" s="72"/>
    </row>
    <row r="4124" spans="8:8" hidden="1">
      <c r="H4124" s="72"/>
    </row>
    <row r="4125" spans="8:8" hidden="1">
      <c r="H4125" s="72"/>
    </row>
    <row r="4126" spans="8:8" hidden="1">
      <c r="H4126" s="72"/>
    </row>
    <row r="4127" spans="8:8" hidden="1">
      <c r="H4127" s="72"/>
    </row>
    <row r="4128" spans="8:8" hidden="1">
      <c r="H4128" s="72"/>
    </row>
    <row r="4129" spans="8:8" hidden="1">
      <c r="H4129" s="72"/>
    </row>
    <row r="4130" spans="8:8" hidden="1">
      <c r="H4130" s="72"/>
    </row>
    <row r="4131" spans="8:8" hidden="1">
      <c r="H4131" s="72"/>
    </row>
    <row r="4132" spans="8:8" hidden="1">
      <c r="H4132" s="72"/>
    </row>
    <row r="4133" spans="8:8" hidden="1">
      <c r="H4133" s="72"/>
    </row>
    <row r="4134" spans="8:8" hidden="1">
      <c r="H4134" s="72"/>
    </row>
    <row r="4135" spans="8:8" hidden="1">
      <c r="H4135" s="72"/>
    </row>
    <row r="4136" spans="8:8" hidden="1">
      <c r="H4136" s="72"/>
    </row>
    <row r="4137" spans="8:8" hidden="1">
      <c r="H4137" s="72"/>
    </row>
    <row r="4138" spans="8:8" hidden="1">
      <c r="H4138" s="72"/>
    </row>
    <row r="4139" spans="8:8" hidden="1">
      <c r="H4139" s="72"/>
    </row>
    <row r="4140" spans="8:8" hidden="1">
      <c r="H4140" s="72"/>
    </row>
    <row r="4141" spans="8:8" hidden="1">
      <c r="H4141" s="72"/>
    </row>
    <row r="4142" spans="8:8" hidden="1">
      <c r="H4142" s="72"/>
    </row>
    <row r="4143" spans="8:8" hidden="1">
      <c r="H4143" s="72"/>
    </row>
    <row r="4144" spans="8:8" hidden="1">
      <c r="H4144" s="72"/>
    </row>
    <row r="4145" spans="8:8" hidden="1">
      <c r="H4145" s="72"/>
    </row>
    <row r="4146" spans="8:8" hidden="1">
      <c r="H4146" s="72"/>
    </row>
    <row r="4147" spans="8:8" hidden="1">
      <c r="H4147" s="72"/>
    </row>
    <row r="4148" spans="8:8" hidden="1">
      <c r="H4148" s="72"/>
    </row>
    <row r="4149" spans="8:8" hidden="1">
      <c r="H4149" s="72"/>
    </row>
    <row r="4150" spans="8:8" hidden="1">
      <c r="H4150" s="72"/>
    </row>
    <row r="4151" spans="8:8" hidden="1">
      <c r="H4151" s="72"/>
    </row>
    <row r="4152" spans="8:8" hidden="1">
      <c r="H4152" s="72"/>
    </row>
    <row r="4153" spans="8:8" hidden="1">
      <c r="H4153" s="72"/>
    </row>
    <row r="4154" spans="8:8" hidden="1">
      <c r="H4154" s="72"/>
    </row>
    <row r="4155" spans="8:8" hidden="1">
      <c r="H4155" s="72"/>
    </row>
    <row r="4156" spans="8:8" hidden="1">
      <c r="H4156" s="72"/>
    </row>
    <row r="4157" spans="8:8" hidden="1">
      <c r="H4157" s="72"/>
    </row>
    <row r="4158" spans="8:8" hidden="1">
      <c r="H4158" s="72"/>
    </row>
    <row r="4159" spans="8:8" hidden="1">
      <c r="H4159" s="72"/>
    </row>
    <row r="4160" spans="8:8" hidden="1">
      <c r="H4160" s="72"/>
    </row>
    <row r="4161" spans="8:8" hidden="1">
      <c r="H4161" s="72"/>
    </row>
    <row r="4162" spans="8:8" hidden="1">
      <c r="H4162" s="72"/>
    </row>
    <row r="4163" spans="8:8" hidden="1">
      <c r="H4163" s="72"/>
    </row>
    <row r="4164" spans="8:8" hidden="1">
      <c r="H4164" s="72"/>
    </row>
    <row r="4165" spans="8:8" hidden="1">
      <c r="H4165" s="72"/>
    </row>
    <row r="4166" spans="8:8" hidden="1">
      <c r="H4166" s="72"/>
    </row>
    <row r="4167" spans="8:8" hidden="1">
      <c r="H4167" s="72"/>
    </row>
    <row r="4168" spans="8:8" hidden="1">
      <c r="H4168" s="72"/>
    </row>
    <row r="4169" spans="8:8" hidden="1">
      <c r="H4169" s="72"/>
    </row>
    <row r="4170" spans="8:8" hidden="1">
      <c r="H4170" s="72"/>
    </row>
    <row r="4171" spans="8:8" hidden="1">
      <c r="H4171" s="72"/>
    </row>
    <row r="4172" spans="8:8" hidden="1">
      <c r="H4172" s="72"/>
    </row>
    <row r="4173" spans="8:8" hidden="1">
      <c r="H4173" s="72"/>
    </row>
    <row r="4174" spans="8:8" hidden="1">
      <c r="H4174" s="72"/>
    </row>
    <row r="4175" spans="8:8" hidden="1">
      <c r="H4175" s="72"/>
    </row>
    <row r="4176" spans="8:8" hidden="1">
      <c r="H4176" s="72"/>
    </row>
    <row r="4177" spans="8:8" hidden="1">
      <c r="H4177" s="72"/>
    </row>
    <row r="4178" spans="8:8" hidden="1">
      <c r="H4178" s="72"/>
    </row>
    <row r="4179" spans="8:8" hidden="1">
      <c r="H4179" s="72"/>
    </row>
    <row r="4180" spans="8:8" hidden="1">
      <c r="H4180" s="72"/>
    </row>
    <row r="4181" spans="8:8" hidden="1">
      <c r="H4181" s="72"/>
    </row>
    <row r="4182" spans="8:8" hidden="1">
      <c r="H4182" s="72"/>
    </row>
    <row r="4183" spans="8:8" hidden="1">
      <c r="H4183" s="72"/>
    </row>
    <row r="4184" spans="8:8" hidden="1">
      <c r="H4184" s="72"/>
    </row>
    <row r="4185" spans="8:8" hidden="1">
      <c r="H4185" s="72"/>
    </row>
    <row r="4186" spans="8:8" hidden="1">
      <c r="H4186" s="72"/>
    </row>
    <row r="4187" spans="8:8" hidden="1">
      <c r="H4187" s="72"/>
    </row>
    <row r="4188" spans="8:8" hidden="1">
      <c r="H4188" s="72"/>
    </row>
    <row r="4189" spans="8:8" hidden="1">
      <c r="H4189" s="72"/>
    </row>
    <row r="4190" spans="8:8" hidden="1">
      <c r="H4190" s="72"/>
    </row>
    <row r="4191" spans="8:8" hidden="1">
      <c r="H4191" s="72"/>
    </row>
    <row r="4192" spans="8:8" hidden="1">
      <c r="H4192" s="72"/>
    </row>
    <row r="4193" spans="8:8" hidden="1">
      <c r="H4193" s="72"/>
    </row>
    <row r="4194" spans="8:8" hidden="1">
      <c r="H4194" s="72"/>
    </row>
    <row r="4195" spans="8:8" hidden="1">
      <c r="H4195" s="72"/>
    </row>
    <row r="4196" spans="8:8" hidden="1">
      <c r="H4196" s="72"/>
    </row>
    <row r="4197" spans="8:8" hidden="1">
      <c r="H4197" s="72"/>
    </row>
    <row r="4198" spans="8:8" hidden="1">
      <c r="H4198" s="72"/>
    </row>
    <row r="4199" spans="8:8" hidden="1">
      <c r="H4199" s="72"/>
    </row>
    <row r="4200" spans="8:8" hidden="1">
      <c r="H4200" s="72"/>
    </row>
    <row r="4201" spans="8:8" hidden="1">
      <c r="H4201" s="72"/>
    </row>
    <row r="4202" spans="8:8" hidden="1">
      <c r="H4202" s="72"/>
    </row>
    <row r="4203" spans="8:8" hidden="1">
      <c r="H4203" s="72"/>
    </row>
    <row r="4204" spans="8:8" hidden="1">
      <c r="H4204" s="72"/>
    </row>
    <row r="4205" spans="8:8" hidden="1">
      <c r="H4205" s="72"/>
    </row>
    <row r="4206" spans="8:8" hidden="1">
      <c r="H4206" s="72"/>
    </row>
    <row r="4207" spans="8:8" hidden="1">
      <c r="H4207" s="72"/>
    </row>
    <row r="4208" spans="8:8" hidden="1">
      <c r="H4208" s="72"/>
    </row>
    <row r="4209" spans="8:8" hidden="1">
      <c r="H4209" s="72"/>
    </row>
    <row r="4210" spans="8:8" hidden="1">
      <c r="H4210" s="72"/>
    </row>
    <row r="4211" spans="8:8" hidden="1">
      <c r="H4211" s="72"/>
    </row>
    <row r="4212" spans="8:8" hidden="1">
      <c r="H4212" s="72"/>
    </row>
    <row r="4213" spans="8:8" hidden="1">
      <c r="H4213" s="72"/>
    </row>
    <row r="4214" spans="8:8" hidden="1">
      <c r="H4214" s="72"/>
    </row>
    <row r="4215" spans="8:8" hidden="1">
      <c r="H4215" s="72"/>
    </row>
    <row r="4216" spans="8:8" hidden="1">
      <c r="H4216" s="72"/>
    </row>
    <row r="4217" spans="8:8" hidden="1">
      <c r="H4217" s="72"/>
    </row>
    <row r="4218" spans="8:8" hidden="1">
      <c r="H4218" s="72"/>
    </row>
    <row r="4219" spans="8:8" hidden="1">
      <c r="H4219" s="72"/>
    </row>
    <row r="4220" spans="8:8" hidden="1">
      <c r="H4220" s="72"/>
    </row>
    <row r="4221" spans="8:8" hidden="1">
      <c r="H4221" s="72"/>
    </row>
    <row r="4222" spans="8:8" hidden="1">
      <c r="H4222" s="72"/>
    </row>
    <row r="4223" spans="8:8" hidden="1">
      <c r="H4223" s="72"/>
    </row>
    <row r="4224" spans="8:8" hidden="1">
      <c r="H4224" s="72"/>
    </row>
    <row r="4225" spans="8:8" hidden="1">
      <c r="H4225" s="72"/>
    </row>
    <row r="4226" spans="8:8" hidden="1">
      <c r="H4226" s="72"/>
    </row>
    <row r="4227" spans="8:8" hidden="1">
      <c r="H4227" s="72"/>
    </row>
    <row r="4228" spans="8:8" hidden="1">
      <c r="H4228" s="72"/>
    </row>
    <row r="4229" spans="8:8" hidden="1">
      <c r="H4229" s="72"/>
    </row>
    <row r="4230" spans="8:8" hidden="1">
      <c r="H4230" s="72"/>
    </row>
    <row r="4231" spans="8:8" hidden="1">
      <c r="H4231" s="72"/>
    </row>
    <row r="4232" spans="8:8" hidden="1">
      <c r="H4232" s="72"/>
    </row>
    <row r="4233" spans="8:8" hidden="1">
      <c r="H4233" s="72"/>
    </row>
    <row r="4234" spans="8:8" hidden="1">
      <c r="H4234" s="72"/>
    </row>
    <row r="4235" spans="8:8" hidden="1">
      <c r="H4235" s="72"/>
    </row>
    <row r="4236" spans="8:8" hidden="1">
      <c r="H4236" s="72"/>
    </row>
    <row r="4237" spans="8:8" hidden="1">
      <c r="H4237" s="72"/>
    </row>
    <row r="4238" spans="8:8" hidden="1">
      <c r="H4238" s="72"/>
    </row>
    <row r="4239" spans="8:8" hidden="1">
      <c r="H4239" s="72"/>
    </row>
    <row r="4240" spans="8:8" hidden="1">
      <c r="H4240" s="72"/>
    </row>
    <row r="4241" spans="8:8" hidden="1">
      <c r="H4241" s="72"/>
    </row>
    <row r="4242" spans="8:8" hidden="1">
      <c r="H4242" s="72"/>
    </row>
    <row r="4243" spans="8:8" hidden="1">
      <c r="H4243" s="72"/>
    </row>
    <row r="4244" spans="8:8" hidden="1">
      <c r="H4244" s="72"/>
    </row>
    <row r="4245" spans="8:8" hidden="1">
      <c r="H4245" s="72"/>
    </row>
    <row r="4246" spans="8:8" hidden="1">
      <c r="H4246" s="72"/>
    </row>
    <row r="4247" spans="8:8" hidden="1">
      <c r="H4247" s="72"/>
    </row>
    <row r="4248" spans="8:8" hidden="1">
      <c r="H4248" s="72"/>
    </row>
    <row r="4249" spans="8:8" hidden="1">
      <c r="H4249" s="72"/>
    </row>
    <row r="4250" spans="8:8" hidden="1">
      <c r="H4250" s="72"/>
    </row>
    <row r="4251" spans="8:8" hidden="1">
      <c r="H4251" s="72"/>
    </row>
    <row r="4252" spans="8:8" hidden="1">
      <c r="H4252" s="72"/>
    </row>
    <row r="4253" spans="8:8" hidden="1">
      <c r="H4253" s="72"/>
    </row>
    <row r="4254" spans="8:8" hidden="1">
      <c r="H4254" s="72"/>
    </row>
    <row r="4255" spans="8:8" hidden="1">
      <c r="H4255" s="72"/>
    </row>
    <row r="4256" spans="8:8" hidden="1">
      <c r="H4256" s="72"/>
    </row>
    <row r="4257" spans="8:8" hidden="1">
      <c r="H4257" s="72"/>
    </row>
    <row r="4258" spans="8:8" hidden="1">
      <c r="H4258" s="72"/>
    </row>
    <row r="4259" spans="8:8" hidden="1">
      <c r="H4259" s="72"/>
    </row>
    <row r="4260" spans="8:8" hidden="1">
      <c r="H4260" s="72"/>
    </row>
    <row r="4261" spans="8:8" hidden="1">
      <c r="H4261" s="72"/>
    </row>
    <row r="4262" spans="8:8" hidden="1">
      <c r="H4262" s="72"/>
    </row>
    <row r="4263" spans="8:8" hidden="1">
      <c r="H4263" s="72"/>
    </row>
    <row r="4264" spans="8:8" hidden="1">
      <c r="H4264" s="72"/>
    </row>
    <row r="4265" spans="8:8" hidden="1">
      <c r="H4265" s="72"/>
    </row>
    <row r="4266" spans="8:8" hidden="1">
      <c r="H4266" s="72"/>
    </row>
    <row r="4267" spans="8:8" hidden="1">
      <c r="H4267" s="72"/>
    </row>
    <row r="4268" spans="8:8" hidden="1">
      <c r="H4268" s="72"/>
    </row>
    <row r="4269" spans="8:8" hidden="1">
      <c r="H4269" s="72"/>
    </row>
    <row r="4270" spans="8:8" hidden="1">
      <c r="H4270" s="72"/>
    </row>
    <row r="4271" spans="8:8" hidden="1">
      <c r="H4271" s="72"/>
    </row>
    <row r="4272" spans="8:8" hidden="1">
      <c r="H4272" s="72"/>
    </row>
    <row r="4273" spans="8:8" hidden="1">
      <c r="H4273" s="72"/>
    </row>
    <row r="4274" spans="8:8" hidden="1">
      <c r="H4274" s="72"/>
    </row>
    <row r="4275" spans="8:8" hidden="1">
      <c r="H4275" s="72"/>
    </row>
    <row r="4276" spans="8:8" hidden="1">
      <c r="H4276" s="72"/>
    </row>
    <row r="4277" spans="8:8" hidden="1">
      <c r="H4277" s="72"/>
    </row>
    <row r="4278" spans="8:8" hidden="1">
      <c r="H4278" s="72"/>
    </row>
    <row r="4279" spans="8:8" hidden="1">
      <c r="H4279" s="72"/>
    </row>
    <row r="4280" spans="8:8" hidden="1">
      <c r="H4280" s="72"/>
    </row>
    <row r="4281" spans="8:8" hidden="1">
      <c r="H4281" s="72"/>
    </row>
    <row r="4282" spans="8:8" hidden="1">
      <c r="H4282" s="72"/>
    </row>
    <row r="4283" spans="8:8" hidden="1">
      <c r="H4283" s="72"/>
    </row>
    <row r="4284" spans="8:8" hidden="1">
      <c r="H4284" s="72"/>
    </row>
    <row r="4285" spans="8:8" hidden="1">
      <c r="H4285" s="72"/>
    </row>
    <row r="4286" spans="8:8" hidden="1">
      <c r="H4286" s="72"/>
    </row>
    <row r="4287" spans="8:8" hidden="1">
      <c r="H4287" s="72"/>
    </row>
    <row r="4288" spans="8:8" hidden="1">
      <c r="H4288" s="72"/>
    </row>
    <row r="4289" spans="8:8" hidden="1">
      <c r="H4289" s="72"/>
    </row>
    <row r="4290" spans="8:8" hidden="1">
      <c r="H4290" s="72"/>
    </row>
    <row r="4291" spans="8:8" hidden="1">
      <c r="H4291" s="72"/>
    </row>
    <row r="4292" spans="8:8" hidden="1">
      <c r="H4292" s="72"/>
    </row>
    <row r="4293" spans="8:8" hidden="1">
      <c r="H4293" s="72"/>
    </row>
    <row r="4294" spans="8:8" hidden="1">
      <c r="H4294" s="72"/>
    </row>
    <row r="4295" spans="8:8" hidden="1">
      <c r="H4295" s="72"/>
    </row>
    <row r="4296" spans="8:8" hidden="1">
      <c r="H4296" s="72"/>
    </row>
    <row r="4297" spans="8:8" hidden="1">
      <c r="H4297" s="72"/>
    </row>
    <row r="4298" spans="8:8" hidden="1">
      <c r="H4298" s="72"/>
    </row>
    <row r="4299" spans="8:8" hidden="1">
      <c r="H4299" s="72"/>
    </row>
    <row r="4300" spans="8:8" hidden="1">
      <c r="H4300" s="72"/>
    </row>
    <row r="4301" spans="8:8" hidden="1">
      <c r="H4301" s="72"/>
    </row>
    <row r="4302" spans="8:8" hidden="1">
      <c r="H4302" s="72"/>
    </row>
    <row r="4303" spans="8:8" hidden="1">
      <c r="H4303" s="72"/>
    </row>
    <row r="4304" spans="8:8" hidden="1">
      <c r="H4304" s="72"/>
    </row>
    <row r="4305" spans="8:8" hidden="1">
      <c r="H4305" s="72"/>
    </row>
    <row r="4306" spans="8:8" hidden="1">
      <c r="H4306" s="72"/>
    </row>
    <row r="4307" spans="8:8" hidden="1">
      <c r="H4307" s="72"/>
    </row>
    <row r="4308" spans="8:8" hidden="1">
      <c r="H4308" s="72"/>
    </row>
    <row r="4309" spans="8:8" hidden="1">
      <c r="H4309" s="72"/>
    </row>
    <row r="4310" spans="8:8" hidden="1">
      <c r="H4310" s="72"/>
    </row>
    <row r="4311" spans="8:8" hidden="1">
      <c r="H4311" s="72"/>
    </row>
    <row r="4312" spans="8:8" hidden="1">
      <c r="H4312" s="72"/>
    </row>
    <row r="4313" spans="8:8" hidden="1">
      <c r="H4313" s="72"/>
    </row>
    <row r="4314" spans="8:8" hidden="1">
      <c r="H4314" s="72"/>
    </row>
    <row r="4315" spans="8:8" hidden="1">
      <c r="H4315" s="72"/>
    </row>
    <row r="4316" spans="8:8" hidden="1">
      <c r="H4316" s="72"/>
    </row>
    <row r="4317" spans="8:8" hidden="1">
      <c r="H4317" s="72"/>
    </row>
    <row r="4318" spans="8:8" hidden="1">
      <c r="H4318" s="72"/>
    </row>
    <row r="4319" spans="8:8" hidden="1">
      <c r="H4319" s="72"/>
    </row>
    <row r="4320" spans="8:8" hidden="1">
      <c r="H4320" s="72"/>
    </row>
    <row r="4321" spans="8:8" hidden="1">
      <c r="H4321" s="72"/>
    </row>
    <row r="4322" spans="8:8" hidden="1">
      <c r="H4322" s="72"/>
    </row>
    <row r="4323" spans="8:8" hidden="1">
      <c r="H4323" s="72"/>
    </row>
    <row r="4324" spans="8:8" hidden="1">
      <c r="H4324" s="72"/>
    </row>
    <row r="4325" spans="8:8" hidden="1">
      <c r="H4325" s="72"/>
    </row>
    <row r="4326" spans="8:8" hidden="1">
      <c r="H4326" s="72"/>
    </row>
    <row r="4327" spans="8:8" hidden="1">
      <c r="H4327" s="72"/>
    </row>
    <row r="4328" spans="8:8" hidden="1">
      <c r="H4328" s="72"/>
    </row>
    <row r="4329" spans="8:8" hidden="1">
      <c r="H4329" s="72"/>
    </row>
    <row r="4330" spans="8:8" hidden="1">
      <c r="H4330" s="72"/>
    </row>
    <row r="4331" spans="8:8" hidden="1">
      <c r="H4331" s="72"/>
    </row>
    <row r="4332" spans="8:8" hidden="1">
      <c r="H4332" s="72"/>
    </row>
    <row r="4333" spans="8:8" hidden="1">
      <c r="H4333" s="72"/>
    </row>
    <row r="4334" spans="8:8" hidden="1">
      <c r="H4334" s="72"/>
    </row>
    <row r="4335" spans="8:8" hidden="1">
      <c r="H4335" s="72"/>
    </row>
    <row r="4336" spans="8:8" hidden="1">
      <c r="H4336" s="72"/>
    </row>
    <row r="4337" spans="8:8" hidden="1">
      <c r="H4337" s="72"/>
    </row>
    <row r="4338" spans="8:8" hidden="1">
      <c r="H4338" s="72"/>
    </row>
    <row r="4339" spans="8:8" hidden="1">
      <c r="H4339" s="72"/>
    </row>
    <row r="4340" spans="8:8" hidden="1">
      <c r="H4340" s="72"/>
    </row>
    <row r="4341" spans="8:8" hidden="1">
      <c r="H4341" s="72"/>
    </row>
    <row r="4342" spans="8:8" hidden="1">
      <c r="H4342" s="72"/>
    </row>
    <row r="4343" spans="8:8" hidden="1">
      <c r="H4343" s="72"/>
    </row>
    <row r="4344" spans="8:8" hidden="1">
      <c r="H4344" s="72"/>
    </row>
    <row r="4345" spans="8:8" hidden="1">
      <c r="H4345" s="72"/>
    </row>
    <row r="4346" spans="8:8" hidden="1">
      <c r="H4346" s="72"/>
    </row>
    <row r="4347" spans="8:8" hidden="1">
      <c r="H4347" s="72"/>
    </row>
    <row r="4348" spans="8:8" hidden="1">
      <c r="H4348" s="72"/>
    </row>
    <row r="4349" spans="8:8" hidden="1">
      <c r="H4349" s="72"/>
    </row>
    <row r="4350" spans="8:8" hidden="1">
      <c r="H4350" s="72"/>
    </row>
    <row r="4351" spans="8:8" hidden="1">
      <c r="H4351" s="72"/>
    </row>
    <row r="4352" spans="8:8" hidden="1">
      <c r="H4352" s="72"/>
    </row>
    <row r="4353" spans="8:8" hidden="1">
      <c r="H4353" s="72"/>
    </row>
    <row r="4354" spans="8:8" hidden="1">
      <c r="H4354" s="72"/>
    </row>
    <row r="4355" spans="8:8" hidden="1">
      <c r="H4355" s="72"/>
    </row>
    <row r="4356" spans="8:8" hidden="1">
      <c r="H4356" s="72"/>
    </row>
    <row r="4357" spans="8:8" hidden="1">
      <c r="H4357" s="72"/>
    </row>
    <row r="4358" spans="8:8" hidden="1">
      <c r="H4358" s="72"/>
    </row>
    <row r="4359" spans="8:8" hidden="1">
      <c r="H4359" s="72"/>
    </row>
    <row r="4360" spans="8:8" hidden="1">
      <c r="H4360" s="72"/>
    </row>
    <row r="4361" spans="8:8" hidden="1">
      <c r="H4361" s="72"/>
    </row>
    <row r="4362" spans="8:8" hidden="1">
      <c r="H4362" s="72"/>
    </row>
    <row r="4363" spans="8:8" hidden="1">
      <c r="H4363" s="72"/>
    </row>
    <row r="4364" spans="8:8" hidden="1">
      <c r="H4364" s="72"/>
    </row>
    <row r="4365" spans="8:8" hidden="1">
      <c r="H4365" s="72"/>
    </row>
    <row r="4366" spans="8:8" hidden="1">
      <c r="H4366" s="72"/>
    </row>
    <row r="4367" spans="8:8" hidden="1">
      <c r="H4367" s="72"/>
    </row>
    <row r="4368" spans="8:8" hidden="1">
      <c r="H4368" s="72"/>
    </row>
    <row r="4369" spans="8:8" hidden="1">
      <c r="H4369" s="72"/>
    </row>
    <row r="4370" spans="8:8" hidden="1">
      <c r="H4370" s="72"/>
    </row>
    <row r="4371" spans="8:8" hidden="1">
      <c r="H4371" s="72"/>
    </row>
    <row r="4372" spans="8:8" hidden="1">
      <c r="H4372" s="72"/>
    </row>
    <row r="4373" spans="8:8" hidden="1">
      <c r="H4373" s="72"/>
    </row>
    <row r="4374" spans="8:8" hidden="1">
      <c r="H4374" s="72"/>
    </row>
    <row r="4375" spans="8:8" hidden="1">
      <c r="H4375" s="72"/>
    </row>
    <row r="4376" spans="8:8" hidden="1">
      <c r="H4376" s="72"/>
    </row>
    <row r="4377" spans="8:8" hidden="1">
      <c r="H4377" s="72"/>
    </row>
    <row r="4378" spans="8:8" hidden="1">
      <c r="H4378" s="72"/>
    </row>
    <row r="4379" spans="8:8" hidden="1">
      <c r="H4379" s="72"/>
    </row>
    <row r="4380" spans="8:8" hidden="1">
      <c r="H4380" s="72"/>
    </row>
    <row r="4381" spans="8:8" hidden="1">
      <c r="H4381" s="72"/>
    </row>
    <row r="4382" spans="8:8" hidden="1">
      <c r="H4382" s="72"/>
    </row>
    <row r="4383" spans="8:8" hidden="1">
      <c r="H4383" s="72"/>
    </row>
    <row r="4384" spans="8:8" hidden="1">
      <c r="H4384" s="72"/>
    </row>
    <row r="4385" spans="8:8" hidden="1">
      <c r="H4385" s="72"/>
    </row>
    <row r="4386" spans="8:8" hidden="1">
      <c r="H4386" s="72"/>
    </row>
    <row r="4387" spans="8:8" hidden="1">
      <c r="H4387" s="72"/>
    </row>
    <row r="4388" spans="8:8" hidden="1">
      <c r="H4388" s="72"/>
    </row>
    <row r="4389" spans="8:8" hidden="1">
      <c r="H4389" s="72"/>
    </row>
    <row r="4390" spans="8:8" hidden="1">
      <c r="H4390" s="72"/>
    </row>
    <row r="4391" spans="8:8" hidden="1">
      <c r="H4391" s="72"/>
    </row>
    <row r="4392" spans="8:8" hidden="1">
      <c r="H4392" s="72"/>
    </row>
    <row r="4393" spans="8:8" hidden="1">
      <c r="H4393" s="72"/>
    </row>
    <row r="4394" spans="8:8" hidden="1">
      <c r="H4394" s="72"/>
    </row>
    <row r="4395" spans="8:8" hidden="1">
      <c r="H4395" s="72"/>
    </row>
    <row r="4396" spans="8:8" hidden="1">
      <c r="H4396" s="72"/>
    </row>
    <row r="4397" spans="8:8" hidden="1">
      <c r="H4397" s="72"/>
    </row>
    <row r="4398" spans="8:8" hidden="1">
      <c r="H4398" s="72"/>
    </row>
    <row r="4399" spans="8:8" hidden="1">
      <c r="H4399" s="72"/>
    </row>
    <row r="4400" spans="8:8" hidden="1">
      <c r="H4400" s="72"/>
    </row>
    <row r="4401" spans="8:8" hidden="1">
      <c r="H4401" s="72"/>
    </row>
    <row r="4402" spans="8:8" hidden="1">
      <c r="H4402" s="72"/>
    </row>
    <row r="4403" spans="8:8" hidden="1">
      <c r="H4403" s="72"/>
    </row>
    <row r="4404" spans="8:8" hidden="1">
      <c r="H4404" s="72"/>
    </row>
    <row r="4405" spans="8:8" hidden="1">
      <c r="H4405" s="72"/>
    </row>
    <row r="4406" spans="8:8" hidden="1">
      <c r="H4406" s="72"/>
    </row>
    <row r="4407" spans="8:8" hidden="1">
      <c r="H4407" s="72"/>
    </row>
    <row r="4408" spans="8:8" hidden="1">
      <c r="H4408" s="72"/>
    </row>
    <row r="4409" spans="8:8" hidden="1">
      <c r="H4409" s="72"/>
    </row>
    <row r="4410" spans="8:8" hidden="1">
      <c r="H4410" s="72"/>
    </row>
    <row r="4411" spans="8:8" hidden="1">
      <c r="H4411" s="72"/>
    </row>
    <row r="4412" spans="8:8" hidden="1">
      <c r="H4412" s="72"/>
    </row>
    <row r="4413" spans="8:8" hidden="1">
      <c r="H4413" s="72"/>
    </row>
    <row r="4414" spans="8:8" hidden="1">
      <c r="H4414" s="72"/>
    </row>
    <row r="4415" spans="8:8" hidden="1">
      <c r="H4415" s="72"/>
    </row>
    <row r="4416" spans="8:8" hidden="1">
      <c r="H4416" s="72"/>
    </row>
    <row r="4417" spans="8:8" hidden="1">
      <c r="H4417" s="72"/>
    </row>
    <row r="4418" spans="8:8" hidden="1">
      <c r="H4418" s="72"/>
    </row>
    <row r="4419" spans="8:8" hidden="1">
      <c r="H4419" s="72"/>
    </row>
    <row r="4420" spans="8:8" hidden="1">
      <c r="H4420" s="72"/>
    </row>
    <row r="4421" spans="8:8" hidden="1">
      <c r="H4421" s="72"/>
    </row>
    <row r="4422" spans="8:8" hidden="1">
      <c r="H4422" s="72"/>
    </row>
    <row r="4423" spans="8:8" hidden="1">
      <c r="H4423" s="72"/>
    </row>
    <row r="4424" spans="8:8" hidden="1">
      <c r="H4424" s="72"/>
    </row>
    <row r="4425" spans="8:8" hidden="1">
      <c r="H4425" s="72"/>
    </row>
    <row r="4426" spans="8:8" hidden="1">
      <c r="H4426" s="72"/>
    </row>
    <row r="4427" spans="8:8" hidden="1">
      <c r="H4427" s="72"/>
    </row>
    <row r="4428" spans="8:8" hidden="1">
      <c r="H4428" s="72"/>
    </row>
    <row r="4429" spans="8:8" hidden="1">
      <c r="H4429" s="72"/>
    </row>
    <row r="4430" spans="8:8" hidden="1">
      <c r="H4430" s="72"/>
    </row>
    <row r="4431" spans="8:8" hidden="1">
      <c r="H4431" s="72"/>
    </row>
    <row r="4432" spans="8:8" hidden="1">
      <c r="H4432" s="72"/>
    </row>
    <row r="4433" spans="8:8" hidden="1">
      <c r="H4433" s="72"/>
    </row>
    <row r="4434" spans="8:8" hidden="1">
      <c r="H4434" s="72"/>
    </row>
    <row r="4435" spans="8:8" hidden="1">
      <c r="H4435" s="72"/>
    </row>
    <row r="4436" spans="8:8" hidden="1">
      <c r="H4436" s="72"/>
    </row>
    <row r="4437" spans="8:8" hidden="1">
      <c r="H4437" s="72"/>
    </row>
    <row r="4438" spans="8:8" hidden="1">
      <c r="H4438" s="72"/>
    </row>
    <row r="4439" spans="8:8" hidden="1">
      <c r="H4439" s="72"/>
    </row>
    <row r="4440" spans="8:8" hidden="1">
      <c r="H4440" s="72"/>
    </row>
    <row r="4441" spans="8:8" hidden="1">
      <c r="H4441" s="72"/>
    </row>
    <row r="4442" spans="8:8" hidden="1">
      <c r="H4442" s="72"/>
    </row>
    <row r="4443" spans="8:8" hidden="1">
      <c r="H4443" s="72"/>
    </row>
    <row r="4444" spans="8:8" hidden="1">
      <c r="H4444" s="72"/>
    </row>
    <row r="4445" spans="8:8" hidden="1">
      <c r="H4445" s="72"/>
    </row>
    <row r="4446" spans="8:8" hidden="1">
      <c r="H4446" s="72"/>
    </row>
    <row r="4447" spans="8:8" hidden="1">
      <c r="H4447" s="72"/>
    </row>
    <row r="4448" spans="8:8" hidden="1">
      <c r="H4448" s="72"/>
    </row>
    <row r="4449" spans="8:8" hidden="1">
      <c r="H4449" s="72"/>
    </row>
    <row r="4450" spans="8:8" hidden="1">
      <c r="H4450" s="72"/>
    </row>
    <row r="4451" spans="8:8" hidden="1">
      <c r="H4451" s="72"/>
    </row>
    <row r="4452" spans="8:8" hidden="1">
      <c r="H4452" s="72"/>
    </row>
    <row r="4453" spans="8:8" hidden="1">
      <c r="H4453" s="72"/>
    </row>
    <row r="4454" spans="8:8" hidden="1">
      <c r="H4454" s="72"/>
    </row>
    <row r="4455" spans="8:8" hidden="1">
      <c r="H4455" s="72"/>
    </row>
    <row r="4456" spans="8:8" hidden="1">
      <c r="H4456" s="72"/>
    </row>
    <row r="4457" spans="8:8" hidden="1">
      <c r="H4457" s="72"/>
    </row>
    <row r="4458" spans="8:8" hidden="1">
      <c r="H4458" s="72"/>
    </row>
    <row r="4459" spans="8:8" hidden="1">
      <c r="H4459" s="72"/>
    </row>
    <row r="4460" spans="8:8" hidden="1">
      <c r="H4460" s="72"/>
    </row>
    <row r="4461" spans="8:8" hidden="1">
      <c r="H4461" s="72"/>
    </row>
    <row r="4462" spans="8:8" hidden="1">
      <c r="H4462" s="72"/>
    </row>
    <row r="4463" spans="8:8" hidden="1">
      <c r="H4463" s="72"/>
    </row>
    <row r="4464" spans="8:8" hidden="1">
      <c r="H4464" s="72"/>
    </row>
    <row r="4465" spans="8:8" hidden="1">
      <c r="H4465" s="72"/>
    </row>
    <row r="4466" spans="8:8" hidden="1">
      <c r="H4466" s="72"/>
    </row>
    <row r="4467" spans="8:8" hidden="1">
      <c r="H4467" s="72"/>
    </row>
    <row r="4468" spans="8:8" hidden="1">
      <c r="H4468" s="72"/>
    </row>
    <row r="4469" spans="8:8" hidden="1">
      <c r="H4469" s="72"/>
    </row>
    <row r="4470" spans="8:8" hidden="1">
      <c r="H4470" s="72"/>
    </row>
    <row r="4471" spans="8:8" hidden="1">
      <c r="H4471" s="72"/>
    </row>
    <row r="4472" spans="8:8" hidden="1">
      <c r="H4472" s="72"/>
    </row>
    <row r="4473" spans="8:8" hidden="1">
      <c r="H4473" s="72"/>
    </row>
    <row r="4474" spans="8:8" hidden="1">
      <c r="H4474" s="72"/>
    </row>
    <row r="4475" spans="8:8" hidden="1">
      <c r="H4475" s="72"/>
    </row>
    <row r="4476" spans="8:8" hidden="1">
      <c r="H4476" s="72"/>
    </row>
    <row r="4477" spans="8:8" hidden="1">
      <c r="H4477" s="72"/>
    </row>
    <row r="4478" spans="8:8" hidden="1">
      <c r="H4478" s="72"/>
    </row>
    <row r="4479" spans="8:8" hidden="1">
      <c r="H4479" s="72"/>
    </row>
    <row r="4480" spans="8:8" hidden="1">
      <c r="H4480" s="72"/>
    </row>
    <row r="4481" spans="8:8" hidden="1">
      <c r="H4481" s="72"/>
    </row>
    <row r="4482" spans="8:8" hidden="1">
      <c r="H4482" s="72"/>
    </row>
    <row r="4483" spans="8:8" hidden="1">
      <c r="H4483" s="72"/>
    </row>
    <row r="4484" spans="8:8" hidden="1">
      <c r="H4484" s="72"/>
    </row>
    <row r="4485" spans="8:8" hidden="1">
      <c r="H4485" s="72"/>
    </row>
    <row r="4486" spans="8:8" hidden="1">
      <c r="H4486" s="72"/>
    </row>
    <row r="4487" spans="8:8" hidden="1">
      <c r="H4487" s="72"/>
    </row>
    <row r="4488" spans="8:8" hidden="1">
      <c r="H4488" s="72"/>
    </row>
    <row r="4489" spans="8:8" hidden="1">
      <c r="H4489" s="72"/>
    </row>
    <row r="4490" spans="8:8" hidden="1">
      <c r="H4490" s="72"/>
    </row>
    <row r="4491" spans="8:8" hidden="1">
      <c r="H4491" s="72"/>
    </row>
    <row r="4492" spans="8:8" hidden="1">
      <c r="H4492" s="72"/>
    </row>
    <row r="4493" spans="8:8" hidden="1">
      <c r="H4493" s="72"/>
    </row>
    <row r="4494" spans="8:8" hidden="1">
      <c r="H4494" s="72"/>
    </row>
    <row r="4495" spans="8:8" hidden="1">
      <c r="H4495" s="72"/>
    </row>
    <row r="4496" spans="8:8" hidden="1">
      <c r="H4496" s="72"/>
    </row>
    <row r="4497" spans="8:8" hidden="1">
      <c r="H4497" s="72"/>
    </row>
    <row r="4498" spans="8:8" hidden="1">
      <c r="H4498" s="72"/>
    </row>
    <row r="4499" spans="8:8" hidden="1">
      <c r="H4499" s="72"/>
    </row>
    <row r="4500" spans="8:8" hidden="1">
      <c r="H4500" s="72"/>
    </row>
    <row r="4501" spans="8:8" hidden="1">
      <c r="H4501" s="72"/>
    </row>
    <row r="4502" spans="8:8" hidden="1">
      <c r="H4502" s="72"/>
    </row>
    <row r="4503" spans="8:8" hidden="1">
      <c r="H4503" s="72"/>
    </row>
    <row r="4504" spans="8:8" hidden="1">
      <c r="H4504" s="72"/>
    </row>
    <row r="4505" spans="8:8" hidden="1">
      <c r="H4505" s="72"/>
    </row>
    <row r="4506" spans="8:8" hidden="1">
      <c r="H4506" s="72"/>
    </row>
    <row r="4507" spans="8:8" hidden="1">
      <c r="H4507" s="72"/>
    </row>
    <row r="4508" spans="8:8" hidden="1">
      <c r="H4508" s="72"/>
    </row>
    <row r="4509" spans="8:8" hidden="1">
      <c r="H4509" s="72"/>
    </row>
    <row r="4510" spans="8:8" hidden="1">
      <c r="H4510" s="72"/>
    </row>
    <row r="4511" spans="8:8" hidden="1">
      <c r="H4511" s="72"/>
    </row>
    <row r="4512" spans="8:8" hidden="1">
      <c r="H4512" s="72"/>
    </row>
    <row r="4513" spans="8:8" hidden="1">
      <c r="H4513" s="72"/>
    </row>
    <row r="4514" spans="8:8" hidden="1">
      <c r="H4514" s="72"/>
    </row>
    <row r="4515" spans="8:8" hidden="1">
      <c r="H4515" s="72"/>
    </row>
    <row r="4516" spans="8:8" hidden="1">
      <c r="H4516" s="72"/>
    </row>
    <row r="4517" spans="8:8" hidden="1">
      <c r="H4517" s="72"/>
    </row>
    <row r="4518" spans="8:8" hidden="1">
      <c r="H4518" s="72"/>
    </row>
    <row r="4519" spans="8:8" hidden="1">
      <c r="H4519" s="72"/>
    </row>
    <row r="4520" spans="8:8" hidden="1">
      <c r="H4520" s="72"/>
    </row>
    <row r="4521" spans="8:8" hidden="1">
      <c r="H4521" s="72"/>
    </row>
    <row r="4522" spans="8:8" hidden="1">
      <c r="H4522" s="72"/>
    </row>
    <row r="4523" spans="8:8" hidden="1">
      <c r="H4523" s="72"/>
    </row>
    <row r="4524" spans="8:8" hidden="1">
      <c r="H4524" s="72"/>
    </row>
    <row r="4525" spans="8:8" hidden="1">
      <c r="H4525" s="72"/>
    </row>
    <row r="4526" spans="8:8" hidden="1">
      <c r="H4526" s="72"/>
    </row>
    <row r="4527" spans="8:8" hidden="1">
      <c r="H4527" s="72"/>
    </row>
    <row r="4528" spans="8:8" hidden="1">
      <c r="H4528" s="72"/>
    </row>
    <row r="4529" spans="8:8" hidden="1">
      <c r="H4529" s="72"/>
    </row>
    <row r="4530" spans="8:8" hidden="1">
      <c r="H4530" s="72"/>
    </row>
    <row r="4531" spans="8:8" hidden="1">
      <c r="H4531" s="72"/>
    </row>
    <row r="4532" spans="8:8" hidden="1">
      <c r="H4532" s="72"/>
    </row>
    <row r="4533" spans="8:8" hidden="1">
      <c r="H4533" s="72"/>
    </row>
    <row r="4534" spans="8:8" hidden="1">
      <c r="H4534" s="72"/>
    </row>
    <row r="4535" spans="8:8" hidden="1">
      <c r="H4535" s="72"/>
    </row>
    <row r="4536" spans="8:8" hidden="1">
      <c r="H4536" s="72"/>
    </row>
    <row r="4537" spans="8:8" hidden="1">
      <c r="H4537" s="72"/>
    </row>
    <row r="4538" spans="8:8" hidden="1">
      <c r="H4538" s="72"/>
    </row>
    <row r="4539" spans="8:8" hidden="1">
      <c r="H4539" s="72"/>
    </row>
    <row r="4540" spans="8:8" hidden="1">
      <c r="H4540" s="72"/>
    </row>
    <row r="4541" spans="8:8" hidden="1">
      <c r="H4541" s="72"/>
    </row>
    <row r="4542" spans="8:8" hidden="1">
      <c r="H4542" s="72"/>
    </row>
    <row r="4543" spans="8:8" hidden="1">
      <c r="H4543" s="72"/>
    </row>
    <row r="4544" spans="8:8" hidden="1">
      <c r="H4544" s="72"/>
    </row>
    <row r="4545" spans="8:8" hidden="1">
      <c r="H4545" s="72"/>
    </row>
    <row r="4546" spans="8:8" hidden="1">
      <c r="H4546" s="72"/>
    </row>
    <row r="4547" spans="8:8" hidden="1">
      <c r="H4547" s="72"/>
    </row>
    <row r="4548" spans="8:8" hidden="1">
      <c r="H4548" s="72"/>
    </row>
    <row r="4549" spans="8:8" hidden="1">
      <c r="H4549" s="72"/>
    </row>
    <row r="4550" spans="8:8" hidden="1">
      <c r="H4550" s="72"/>
    </row>
    <row r="4551" spans="8:8" hidden="1">
      <c r="H4551" s="72"/>
    </row>
    <row r="4552" spans="8:8" hidden="1">
      <c r="H4552" s="72"/>
    </row>
    <row r="4553" spans="8:8" hidden="1">
      <c r="H4553" s="72"/>
    </row>
    <row r="4554" spans="8:8" hidden="1">
      <c r="H4554" s="72"/>
    </row>
    <row r="4555" spans="8:8" hidden="1">
      <c r="H4555" s="72"/>
    </row>
    <row r="4556" spans="8:8" hidden="1">
      <c r="H4556" s="72"/>
    </row>
    <row r="4557" spans="8:8" hidden="1">
      <c r="H4557" s="72"/>
    </row>
    <row r="4558" spans="8:8" hidden="1">
      <c r="H4558" s="72"/>
    </row>
    <row r="4559" spans="8:8" hidden="1">
      <c r="H4559" s="72"/>
    </row>
    <row r="4560" spans="8:8" hidden="1">
      <c r="H4560" s="72"/>
    </row>
    <row r="4561" spans="8:8" hidden="1">
      <c r="H4561" s="72"/>
    </row>
    <row r="4562" spans="8:8" hidden="1">
      <c r="H4562" s="72"/>
    </row>
    <row r="4563" spans="8:8" hidden="1">
      <c r="H4563" s="72"/>
    </row>
    <row r="4564" spans="8:8" hidden="1">
      <c r="H4564" s="72"/>
    </row>
    <row r="4565" spans="8:8" hidden="1">
      <c r="H4565" s="72"/>
    </row>
    <row r="4566" spans="8:8" hidden="1">
      <c r="H4566" s="72"/>
    </row>
    <row r="4567" spans="8:8" hidden="1">
      <c r="H4567" s="72"/>
    </row>
    <row r="4568" spans="8:8" hidden="1">
      <c r="H4568" s="72"/>
    </row>
    <row r="4569" spans="8:8" hidden="1">
      <c r="H4569" s="72"/>
    </row>
    <row r="4570" spans="8:8" hidden="1">
      <c r="H4570" s="72"/>
    </row>
    <row r="4571" spans="8:8" hidden="1">
      <c r="H4571" s="72"/>
    </row>
    <row r="4572" spans="8:8" hidden="1">
      <c r="H4572" s="72"/>
    </row>
    <row r="4573" spans="8:8" hidden="1">
      <c r="H4573" s="72"/>
    </row>
    <row r="4574" spans="8:8" hidden="1">
      <c r="H4574" s="72"/>
    </row>
    <row r="4575" spans="8:8" hidden="1">
      <c r="H4575" s="72"/>
    </row>
    <row r="4576" spans="8:8" hidden="1">
      <c r="H4576" s="72"/>
    </row>
    <row r="4577" spans="8:8" hidden="1">
      <c r="H4577" s="72"/>
    </row>
    <row r="4578" spans="8:8" hidden="1">
      <c r="H4578" s="72"/>
    </row>
    <row r="4579" spans="8:8" hidden="1">
      <c r="H4579" s="72"/>
    </row>
    <row r="4580" spans="8:8" hidden="1">
      <c r="H4580" s="72"/>
    </row>
    <row r="4581" spans="8:8" hidden="1">
      <c r="H4581" s="72"/>
    </row>
    <row r="4582" spans="8:8" hidden="1">
      <c r="H4582" s="72"/>
    </row>
    <row r="4583" spans="8:8" hidden="1">
      <c r="H4583" s="72"/>
    </row>
    <row r="4584" spans="8:8" hidden="1">
      <c r="H4584" s="72"/>
    </row>
    <row r="4585" spans="8:8" hidden="1">
      <c r="H4585" s="72"/>
    </row>
    <row r="4586" spans="8:8" hidden="1">
      <c r="H4586" s="72"/>
    </row>
    <row r="4587" spans="8:8" hidden="1">
      <c r="H4587" s="72"/>
    </row>
    <row r="4588" spans="8:8" hidden="1">
      <c r="H4588" s="72"/>
    </row>
    <row r="4589" spans="8:8" hidden="1">
      <c r="H4589" s="72"/>
    </row>
    <row r="4590" spans="8:8" hidden="1">
      <c r="H4590" s="72"/>
    </row>
    <row r="4591" spans="8:8" hidden="1">
      <c r="H4591" s="72"/>
    </row>
    <row r="4592" spans="8:8" hidden="1">
      <c r="H4592" s="72"/>
    </row>
    <row r="4593" spans="8:8" hidden="1">
      <c r="H4593" s="72"/>
    </row>
    <row r="4594" spans="8:8" hidden="1">
      <c r="H4594" s="72"/>
    </row>
    <row r="4595" spans="8:8" hidden="1">
      <c r="H4595" s="72"/>
    </row>
    <row r="4596" spans="8:8" hidden="1">
      <c r="H4596" s="72"/>
    </row>
    <row r="4597" spans="8:8" hidden="1">
      <c r="H4597" s="72"/>
    </row>
    <row r="4598" spans="8:8" hidden="1">
      <c r="H4598" s="72"/>
    </row>
    <row r="4599" spans="8:8" hidden="1">
      <c r="H4599" s="72"/>
    </row>
    <row r="4600" spans="8:8" hidden="1">
      <c r="H4600" s="72"/>
    </row>
    <row r="4601" spans="8:8" hidden="1">
      <c r="H4601" s="72"/>
    </row>
    <row r="4602" spans="8:8" hidden="1">
      <c r="H4602" s="72"/>
    </row>
    <row r="4603" spans="8:8" hidden="1">
      <c r="H4603" s="72"/>
    </row>
    <row r="4604" spans="8:8" hidden="1">
      <c r="H4604" s="72"/>
    </row>
    <row r="4605" spans="8:8" hidden="1">
      <c r="H4605" s="72"/>
    </row>
    <row r="4606" spans="8:8" hidden="1">
      <c r="H4606" s="72"/>
    </row>
    <row r="4607" spans="8:8" hidden="1">
      <c r="H4607" s="72"/>
    </row>
    <row r="4608" spans="8:8" hidden="1">
      <c r="H4608" s="72"/>
    </row>
    <row r="4609" spans="8:8" hidden="1">
      <c r="H4609" s="72"/>
    </row>
    <row r="4610" spans="8:8" hidden="1">
      <c r="H4610" s="72"/>
    </row>
    <row r="4611" spans="8:8" hidden="1">
      <c r="H4611" s="72"/>
    </row>
    <row r="4612" spans="8:8" hidden="1">
      <c r="H4612" s="72"/>
    </row>
    <row r="4613" spans="8:8" hidden="1">
      <c r="H4613" s="72"/>
    </row>
    <row r="4614" spans="8:8" hidden="1">
      <c r="H4614" s="72"/>
    </row>
    <row r="4615" spans="8:8" hidden="1">
      <c r="H4615" s="72"/>
    </row>
    <row r="4616" spans="8:8" hidden="1">
      <c r="H4616" s="72"/>
    </row>
    <row r="4617" spans="8:8" hidden="1">
      <c r="H4617" s="72"/>
    </row>
    <row r="4618" spans="8:8" hidden="1">
      <c r="H4618" s="72"/>
    </row>
    <row r="4619" spans="8:8" hidden="1">
      <c r="H4619" s="72"/>
    </row>
    <row r="4620" spans="8:8" hidden="1">
      <c r="H4620" s="72"/>
    </row>
    <row r="4621" spans="8:8" hidden="1">
      <c r="H4621" s="72"/>
    </row>
    <row r="4622" spans="8:8" hidden="1">
      <c r="H4622" s="72"/>
    </row>
    <row r="4623" spans="8:8" hidden="1">
      <c r="H4623" s="72"/>
    </row>
    <row r="4624" spans="8:8" hidden="1">
      <c r="H4624" s="72"/>
    </row>
    <row r="4625" spans="8:8" hidden="1">
      <c r="H4625" s="72"/>
    </row>
    <row r="4626" spans="8:8" hidden="1">
      <c r="H4626" s="72"/>
    </row>
    <row r="4627" spans="8:8" hidden="1">
      <c r="H4627" s="72"/>
    </row>
    <row r="4628" spans="8:8" hidden="1">
      <c r="H4628" s="72"/>
    </row>
    <row r="4629" spans="8:8" hidden="1">
      <c r="H4629" s="72"/>
    </row>
    <row r="4630" spans="8:8" hidden="1">
      <c r="H4630" s="72"/>
    </row>
    <row r="4631" spans="8:8" hidden="1">
      <c r="H4631" s="72"/>
    </row>
    <row r="4632" spans="8:8" hidden="1">
      <c r="H4632" s="72"/>
    </row>
    <row r="4633" spans="8:8" hidden="1">
      <c r="H4633" s="72"/>
    </row>
    <row r="4634" spans="8:8" hidden="1">
      <c r="H4634" s="72"/>
    </row>
    <row r="4635" spans="8:8" hidden="1">
      <c r="H4635" s="72"/>
    </row>
    <row r="4636" spans="8:8" hidden="1">
      <c r="H4636" s="72"/>
    </row>
    <row r="4637" spans="8:8" hidden="1">
      <c r="H4637" s="72"/>
    </row>
    <row r="4638" spans="8:8" hidden="1">
      <c r="H4638" s="72"/>
    </row>
    <row r="4639" spans="8:8" hidden="1">
      <c r="H4639" s="72"/>
    </row>
    <row r="4640" spans="8:8" hidden="1">
      <c r="H4640" s="72"/>
    </row>
    <row r="4641" spans="8:8" hidden="1">
      <c r="H4641" s="72"/>
    </row>
    <row r="4642" spans="8:8" hidden="1">
      <c r="H4642" s="72"/>
    </row>
    <row r="4643" spans="8:8" hidden="1">
      <c r="H4643" s="72"/>
    </row>
    <row r="4644" spans="8:8" hidden="1">
      <c r="H4644" s="72"/>
    </row>
    <row r="4645" spans="8:8" hidden="1">
      <c r="H4645" s="72"/>
    </row>
    <row r="4646" spans="8:8" hidden="1">
      <c r="H4646" s="72"/>
    </row>
    <row r="4647" spans="8:8" hidden="1">
      <c r="H4647" s="72"/>
    </row>
    <row r="4648" spans="8:8" hidden="1">
      <c r="H4648" s="72"/>
    </row>
    <row r="4649" spans="8:8" hidden="1">
      <c r="H4649" s="72"/>
    </row>
    <row r="4650" spans="8:8" hidden="1">
      <c r="H4650" s="72"/>
    </row>
    <row r="4651" spans="8:8" hidden="1">
      <c r="H4651" s="72"/>
    </row>
    <row r="4652" spans="8:8" hidden="1">
      <c r="H4652" s="72"/>
    </row>
    <row r="4653" spans="8:8" hidden="1">
      <c r="H4653" s="72"/>
    </row>
    <row r="4654" spans="8:8" hidden="1">
      <c r="H4654" s="72"/>
    </row>
    <row r="4655" spans="8:8" hidden="1">
      <c r="H4655" s="72"/>
    </row>
    <row r="4656" spans="8:8" hidden="1">
      <c r="H4656" s="72"/>
    </row>
    <row r="4657" spans="8:8" hidden="1">
      <c r="H4657" s="72"/>
    </row>
    <row r="4658" spans="8:8" hidden="1">
      <c r="H4658" s="72"/>
    </row>
    <row r="4659" spans="8:8" hidden="1">
      <c r="H4659" s="72"/>
    </row>
    <row r="4660" spans="8:8" hidden="1">
      <c r="H4660" s="72"/>
    </row>
    <row r="4661" spans="8:8" hidden="1">
      <c r="H4661" s="72"/>
    </row>
    <row r="4662" spans="8:8" hidden="1">
      <c r="H4662" s="72"/>
    </row>
    <row r="4663" spans="8:8" hidden="1">
      <c r="H4663" s="72"/>
    </row>
    <row r="4664" spans="8:8" hidden="1">
      <c r="H4664" s="72"/>
    </row>
    <row r="4665" spans="8:8" hidden="1">
      <c r="H4665" s="72"/>
    </row>
    <row r="4666" spans="8:8" hidden="1">
      <c r="H4666" s="72"/>
    </row>
    <row r="4667" spans="8:8" hidden="1">
      <c r="H4667" s="72"/>
    </row>
    <row r="4668" spans="8:8" hidden="1">
      <c r="H4668" s="72"/>
    </row>
    <row r="4669" spans="8:8" hidden="1">
      <c r="H4669" s="72"/>
    </row>
    <row r="4670" spans="8:8" hidden="1">
      <c r="H4670" s="72"/>
    </row>
    <row r="4671" spans="8:8" hidden="1">
      <c r="H4671" s="72"/>
    </row>
    <row r="4672" spans="8:8" hidden="1">
      <c r="H4672" s="72"/>
    </row>
    <row r="4673" spans="8:8" hidden="1">
      <c r="H4673" s="72"/>
    </row>
    <row r="4674" spans="8:8" hidden="1">
      <c r="H4674" s="72"/>
    </row>
    <row r="4675" spans="8:8" hidden="1">
      <c r="H4675" s="72"/>
    </row>
    <row r="4676" spans="8:8" hidden="1">
      <c r="H4676" s="72"/>
    </row>
    <row r="4677" spans="8:8" hidden="1">
      <c r="H4677" s="72"/>
    </row>
    <row r="4678" spans="8:8" hidden="1">
      <c r="H4678" s="72"/>
    </row>
    <row r="4679" spans="8:8" hidden="1">
      <c r="H4679" s="72"/>
    </row>
    <row r="4680" spans="8:8" hidden="1">
      <c r="H4680" s="72"/>
    </row>
    <row r="4681" spans="8:8" hidden="1">
      <c r="H4681" s="72"/>
    </row>
    <row r="4682" spans="8:8" hidden="1">
      <c r="H4682" s="72"/>
    </row>
    <row r="4683" spans="8:8" hidden="1">
      <c r="H4683" s="72"/>
    </row>
    <row r="4684" spans="8:8" hidden="1">
      <c r="H4684" s="72"/>
    </row>
    <row r="4685" spans="8:8" hidden="1">
      <c r="H4685" s="72"/>
    </row>
    <row r="4686" spans="8:8" hidden="1">
      <c r="H4686" s="72"/>
    </row>
    <row r="4687" spans="8:8" hidden="1">
      <c r="H4687" s="72"/>
    </row>
    <row r="4688" spans="8:8" hidden="1">
      <c r="H4688" s="72"/>
    </row>
    <row r="4689" spans="8:8" hidden="1">
      <c r="H4689" s="72"/>
    </row>
    <row r="4690" spans="8:8" hidden="1">
      <c r="H4690" s="72"/>
    </row>
    <row r="4691" spans="8:8" hidden="1">
      <c r="H4691" s="72"/>
    </row>
    <row r="4692" spans="8:8" hidden="1">
      <c r="H4692" s="72"/>
    </row>
    <row r="4693" spans="8:8" hidden="1">
      <c r="H4693" s="72"/>
    </row>
    <row r="4694" spans="8:8" hidden="1">
      <c r="H4694" s="72"/>
    </row>
    <row r="4695" spans="8:8" hidden="1">
      <c r="H4695" s="72"/>
    </row>
    <row r="4696" spans="8:8" hidden="1">
      <c r="H4696" s="72"/>
    </row>
    <row r="4697" spans="8:8" hidden="1">
      <c r="H4697" s="72"/>
    </row>
    <row r="4698" spans="8:8" hidden="1">
      <c r="H4698" s="72"/>
    </row>
    <row r="4699" spans="8:8" hidden="1">
      <c r="H4699" s="72"/>
    </row>
    <row r="4700" spans="8:8" hidden="1">
      <c r="H4700" s="72"/>
    </row>
    <row r="4701" spans="8:8" hidden="1">
      <c r="H4701" s="72"/>
    </row>
    <row r="4702" spans="8:8" hidden="1">
      <c r="H4702" s="72"/>
    </row>
    <row r="4703" spans="8:8" hidden="1">
      <c r="H4703" s="72"/>
    </row>
    <row r="4704" spans="8:8" hidden="1">
      <c r="H4704" s="72"/>
    </row>
    <row r="4705" spans="8:8" hidden="1">
      <c r="H4705" s="72"/>
    </row>
    <row r="4706" spans="8:8" hidden="1">
      <c r="H4706" s="72"/>
    </row>
    <row r="4707" spans="8:8" hidden="1">
      <c r="H4707" s="72"/>
    </row>
    <row r="4708" spans="8:8" hidden="1">
      <c r="H4708" s="72"/>
    </row>
    <row r="4709" spans="8:8" hidden="1">
      <c r="H4709" s="72"/>
    </row>
    <row r="4710" spans="8:8" hidden="1">
      <c r="H4710" s="72"/>
    </row>
    <row r="4711" spans="8:8" hidden="1">
      <c r="H4711" s="72"/>
    </row>
    <row r="4712" spans="8:8" hidden="1">
      <c r="H4712" s="72"/>
    </row>
    <row r="4713" spans="8:8" hidden="1">
      <c r="H4713" s="72"/>
    </row>
    <row r="4714" spans="8:8" hidden="1">
      <c r="H4714" s="72"/>
    </row>
    <row r="4715" spans="8:8" hidden="1">
      <c r="H4715" s="72"/>
    </row>
    <row r="4716" spans="8:8" hidden="1">
      <c r="H4716" s="72"/>
    </row>
    <row r="4717" spans="8:8" hidden="1">
      <c r="H4717" s="72"/>
    </row>
    <row r="4718" spans="8:8" hidden="1">
      <c r="H4718" s="72"/>
    </row>
    <row r="4719" spans="8:8" hidden="1">
      <c r="H4719" s="72"/>
    </row>
    <row r="4720" spans="8:8" hidden="1">
      <c r="H4720" s="72"/>
    </row>
    <row r="4721" spans="8:8" hidden="1">
      <c r="H4721" s="72"/>
    </row>
    <row r="4722" spans="8:8" hidden="1">
      <c r="H4722" s="72"/>
    </row>
    <row r="4723" spans="8:8" hidden="1">
      <c r="H4723" s="72"/>
    </row>
    <row r="4724" spans="8:8" hidden="1">
      <c r="H4724" s="72"/>
    </row>
    <row r="4725" spans="8:8" hidden="1">
      <c r="H4725" s="72"/>
    </row>
    <row r="4726" spans="8:8" hidden="1">
      <c r="H4726" s="72"/>
    </row>
    <row r="4727" spans="8:8" hidden="1">
      <c r="H4727" s="72"/>
    </row>
    <row r="4728" spans="8:8" hidden="1">
      <c r="H4728" s="72"/>
    </row>
    <row r="4729" spans="8:8" hidden="1">
      <c r="H4729" s="72"/>
    </row>
    <row r="4730" spans="8:8" hidden="1">
      <c r="H4730" s="72"/>
    </row>
    <row r="4731" spans="8:8" hidden="1">
      <c r="H4731" s="72"/>
    </row>
    <row r="4732" spans="8:8" hidden="1">
      <c r="H4732" s="72"/>
    </row>
    <row r="4733" spans="8:8" hidden="1">
      <c r="H4733" s="72"/>
    </row>
    <row r="4734" spans="8:8" hidden="1">
      <c r="H4734" s="72"/>
    </row>
    <row r="4735" spans="8:8" hidden="1">
      <c r="H4735" s="72"/>
    </row>
    <row r="4736" spans="8:8" hidden="1">
      <c r="H4736" s="72"/>
    </row>
    <row r="4737" spans="8:8" hidden="1">
      <c r="H4737" s="72"/>
    </row>
    <row r="4738" spans="8:8" hidden="1">
      <c r="H4738" s="72"/>
    </row>
    <row r="4739" spans="8:8" hidden="1">
      <c r="H4739" s="72"/>
    </row>
    <row r="4740" spans="8:8" hidden="1">
      <c r="H4740" s="72"/>
    </row>
    <row r="4741" spans="8:8" hidden="1">
      <c r="H4741" s="72"/>
    </row>
    <row r="4742" spans="8:8" hidden="1">
      <c r="H4742" s="72"/>
    </row>
    <row r="4743" spans="8:8" hidden="1">
      <c r="H4743" s="72"/>
    </row>
    <row r="4744" spans="8:8" hidden="1">
      <c r="H4744" s="72"/>
    </row>
    <row r="4745" spans="8:8" hidden="1">
      <c r="H4745" s="72"/>
    </row>
    <row r="4746" spans="8:8" hidden="1">
      <c r="H4746" s="72"/>
    </row>
    <row r="4747" spans="8:8" hidden="1">
      <c r="H4747" s="72"/>
    </row>
    <row r="4748" spans="8:8" hidden="1">
      <c r="H4748" s="72"/>
    </row>
    <row r="4749" spans="8:8" hidden="1">
      <c r="H4749" s="72"/>
    </row>
    <row r="4750" spans="8:8" hidden="1">
      <c r="H4750" s="72"/>
    </row>
    <row r="4751" spans="8:8" hidden="1">
      <c r="H4751" s="72"/>
    </row>
    <row r="4752" spans="8:8" hidden="1">
      <c r="H4752" s="72"/>
    </row>
    <row r="4753" spans="8:8" hidden="1">
      <c r="H4753" s="72"/>
    </row>
    <row r="4754" spans="8:8" hidden="1">
      <c r="H4754" s="72"/>
    </row>
    <row r="4755" spans="8:8" hidden="1">
      <c r="H4755" s="72"/>
    </row>
    <row r="4756" spans="8:8" hidden="1">
      <c r="H4756" s="72"/>
    </row>
    <row r="4757" spans="8:8" hidden="1">
      <c r="H4757" s="72"/>
    </row>
    <row r="4758" spans="8:8" hidden="1">
      <c r="H4758" s="72"/>
    </row>
    <row r="4759" spans="8:8" hidden="1">
      <c r="H4759" s="72"/>
    </row>
    <row r="4760" spans="8:8" hidden="1">
      <c r="H4760" s="72"/>
    </row>
    <row r="4761" spans="8:8" hidden="1">
      <c r="H4761" s="72"/>
    </row>
    <row r="4762" spans="8:8" hidden="1">
      <c r="H4762" s="72"/>
    </row>
    <row r="4763" spans="8:8" hidden="1">
      <c r="H4763" s="72"/>
    </row>
    <row r="4764" spans="8:8" hidden="1">
      <c r="H4764" s="72"/>
    </row>
    <row r="4765" spans="8:8" hidden="1">
      <c r="H4765" s="72"/>
    </row>
    <row r="4766" spans="8:8" hidden="1">
      <c r="H4766" s="72"/>
    </row>
    <row r="4767" spans="8:8" hidden="1">
      <c r="H4767" s="72"/>
    </row>
    <row r="4768" spans="8:8" hidden="1">
      <c r="H4768" s="72"/>
    </row>
    <row r="4769" spans="8:8" hidden="1">
      <c r="H4769" s="72"/>
    </row>
    <row r="4770" spans="8:8" hidden="1">
      <c r="H4770" s="72"/>
    </row>
    <row r="4771" spans="8:8" hidden="1">
      <c r="H4771" s="72"/>
    </row>
    <row r="4772" spans="8:8" hidden="1">
      <c r="H4772" s="72"/>
    </row>
    <row r="4773" spans="8:8" hidden="1">
      <c r="H4773" s="72"/>
    </row>
    <row r="4774" spans="8:8" hidden="1">
      <c r="H4774" s="72"/>
    </row>
    <row r="4775" spans="8:8" hidden="1">
      <c r="H4775" s="72"/>
    </row>
    <row r="4776" spans="8:8" hidden="1">
      <c r="H4776" s="72"/>
    </row>
    <row r="4777" spans="8:8" hidden="1">
      <c r="H4777" s="72"/>
    </row>
    <row r="4778" spans="8:8" hidden="1">
      <c r="H4778" s="72"/>
    </row>
    <row r="4779" spans="8:8" hidden="1">
      <c r="H4779" s="72"/>
    </row>
    <row r="4780" spans="8:8" hidden="1">
      <c r="H4780" s="72"/>
    </row>
    <row r="4781" spans="8:8" hidden="1">
      <c r="H4781" s="72"/>
    </row>
    <row r="4782" spans="8:8" hidden="1">
      <c r="H4782" s="72"/>
    </row>
    <row r="4783" spans="8:8" hidden="1">
      <c r="H4783" s="72"/>
    </row>
    <row r="4784" spans="8:8" hidden="1">
      <c r="H4784" s="72"/>
    </row>
    <row r="4785" spans="8:8" hidden="1">
      <c r="H4785" s="72"/>
    </row>
    <row r="4786" spans="8:8" hidden="1">
      <c r="H4786" s="72"/>
    </row>
    <row r="4787" spans="8:8" hidden="1">
      <c r="H4787" s="72"/>
    </row>
    <row r="4788" spans="8:8" hidden="1">
      <c r="H4788" s="72"/>
    </row>
    <row r="4789" spans="8:8" hidden="1">
      <c r="H4789" s="72"/>
    </row>
    <row r="4790" spans="8:8" hidden="1">
      <c r="H4790" s="72"/>
    </row>
    <row r="4791" spans="8:8" hidden="1">
      <c r="H4791" s="72"/>
    </row>
    <row r="4792" spans="8:8" hidden="1">
      <c r="H4792" s="72"/>
    </row>
    <row r="4793" spans="8:8" hidden="1">
      <c r="H4793" s="72"/>
    </row>
    <row r="4794" spans="8:8" hidden="1">
      <c r="H4794" s="72"/>
    </row>
    <row r="4795" spans="8:8" hidden="1">
      <c r="H4795" s="72"/>
    </row>
    <row r="4796" spans="8:8" hidden="1">
      <c r="H4796" s="72"/>
    </row>
    <row r="4797" spans="8:8" hidden="1">
      <c r="H4797" s="72"/>
    </row>
    <row r="4798" spans="8:8" hidden="1">
      <c r="H4798" s="72"/>
    </row>
    <row r="4799" spans="8:8" hidden="1">
      <c r="H4799" s="72"/>
    </row>
    <row r="4800" spans="8:8" hidden="1">
      <c r="H4800" s="72"/>
    </row>
    <row r="4801" spans="8:8" hidden="1">
      <c r="H4801" s="72"/>
    </row>
    <row r="4802" spans="8:8" hidden="1">
      <c r="H4802" s="72"/>
    </row>
    <row r="4803" spans="8:8" hidden="1">
      <c r="H4803" s="72"/>
    </row>
    <row r="4804" spans="8:8" hidden="1">
      <c r="H4804" s="72"/>
    </row>
    <row r="4805" spans="8:8" hidden="1">
      <c r="H4805" s="72"/>
    </row>
    <row r="4806" spans="8:8" hidden="1">
      <c r="H4806" s="72"/>
    </row>
    <row r="4807" spans="8:8" hidden="1">
      <c r="H4807" s="72"/>
    </row>
    <row r="4808" spans="8:8" hidden="1">
      <c r="H4808" s="72"/>
    </row>
    <row r="4809" spans="8:8" hidden="1">
      <c r="H4809" s="72"/>
    </row>
    <row r="4810" spans="8:8" hidden="1">
      <c r="H4810" s="72"/>
    </row>
    <row r="4811" spans="8:8" hidden="1">
      <c r="H4811" s="72"/>
    </row>
    <row r="4812" spans="8:8" hidden="1">
      <c r="H4812" s="72"/>
    </row>
    <row r="4813" spans="8:8" hidden="1">
      <c r="H4813" s="72"/>
    </row>
    <row r="4814" spans="8:8" hidden="1">
      <c r="H4814" s="72"/>
    </row>
    <row r="4815" spans="8:8" hidden="1">
      <c r="H4815" s="72"/>
    </row>
    <row r="4816" spans="8:8" hidden="1">
      <c r="H4816" s="72"/>
    </row>
    <row r="4817" spans="8:8" hidden="1">
      <c r="H4817" s="72"/>
    </row>
    <row r="4818" spans="8:8" hidden="1">
      <c r="H4818" s="72"/>
    </row>
    <row r="4819" spans="8:8" hidden="1">
      <c r="H4819" s="72"/>
    </row>
    <row r="4820" spans="8:8" hidden="1">
      <c r="H4820" s="72"/>
    </row>
    <row r="4821" spans="8:8" hidden="1">
      <c r="H4821" s="72"/>
    </row>
    <row r="4822" spans="8:8" hidden="1">
      <c r="H4822" s="72"/>
    </row>
    <row r="4823" spans="8:8" hidden="1">
      <c r="H4823" s="72"/>
    </row>
    <row r="4824" spans="8:8" hidden="1">
      <c r="H4824" s="72"/>
    </row>
    <row r="4825" spans="8:8" hidden="1">
      <c r="H4825" s="72"/>
    </row>
    <row r="4826" spans="8:8" hidden="1">
      <c r="H4826" s="72"/>
    </row>
    <row r="4827" spans="8:8" hidden="1">
      <c r="H4827" s="72"/>
    </row>
    <row r="4828" spans="8:8" hidden="1">
      <c r="H4828" s="72"/>
    </row>
    <row r="4829" spans="8:8" hidden="1">
      <c r="H4829" s="72"/>
    </row>
    <row r="4830" spans="8:8" hidden="1">
      <c r="H4830" s="72"/>
    </row>
    <row r="4831" spans="8:8" hidden="1">
      <c r="H4831" s="72"/>
    </row>
    <row r="4832" spans="8:8" hidden="1">
      <c r="H4832" s="72"/>
    </row>
    <row r="4833" spans="8:8" hidden="1">
      <c r="H4833" s="72"/>
    </row>
    <row r="4834" spans="8:8" hidden="1">
      <c r="H4834" s="72"/>
    </row>
    <row r="4835" spans="8:8" hidden="1">
      <c r="H4835" s="72"/>
    </row>
    <row r="4836" spans="8:8" hidden="1">
      <c r="H4836" s="72"/>
    </row>
    <row r="4837" spans="8:8" hidden="1">
      <c r="H4837" s="72"/>
    </row>
    <row r="4838" spans="8:8" hidden="1">
      <c r="H4838" s="72"/>
    </row>
    <row r="4839" spans="8:8" hidden="1">
      <c r="H4839" s="72"/>
    </row>
    <row r="4840" spans="8:8" hidden="1">
      <c r="H4840" s="72"/>
    </row>
    <row r="4841" spans="8:8" hidden="1">
      <c r="H4841" s="72"/>
    </row>
    <row r="4842" spans="8:8" hidden="1">
      <c r="H4842" s="72"/>
    </row>
    <row r="4843" spans="8:8" hidden="1">
      <c r="H4843" s="72"/>
    </row>
    <row r="4844" spans="8:8" hidden="1">
      <c r="H4844" s="72"/>
    </row>
    <row r="4845" spans="8:8" hidden="1">
      <c r="H4845" s="72"/>
    </row>
    <row r="4846" spans="8:8" hidden="1">
      <c r="H4846" s="72"/>
    </row>
    <row r="4847" spans="8:8" hidden="1">
      <c r="H4847" s="72"/>
    </row>
    <row r="4848" spans="8:8" hidden="1">
      <c r="H4848" s="72"/>
    </row>
    <row r="4849" spans="8:8" hidden="1">
      <c r="H4849" s="72"/>
    </row>
    <row r="4850" spans="8:8" hidden="1">
      <c r="H4850" s="72"/>
    </row>
    <row r="4851" spans="8:8" hidden="1">
      <c r="H4851" s="72"/>
    </row>
    <row r="4852" spans="8:8" hidden="1">
      <c r="H4852" s="72"/>
    </row>
    <row r="4853" spans="8:8" hidden="1">
      <c r="H4853" s="72"/>
    </row>
    <row r="4854" spans="8:8" hidden="1">
      <c r="H4854" s="72"/>
    </row>
    <row r="4855" spans="8:8" hidden="1">
      <c r="H4855" s="72"/>
    </row>
    <row r="4856" spans="8:8" hidden="1">
      <c r="H4856" s="72"/>
    </row>
    <row r="4857" spans="8:8" hidden="1">
      <c r="H4857" s="72"/>
    </row>
    <row r="4858" spans="8:8" hidden="1">
      <c r="H4858" s="72"/>
    </row>
    <row r="4859" spans="8:8" hidden="1">
      <c r="H4859" s="72"/>
    </row>
    <row r="4860" spans="8:8" hidden="1">
      <c r="H4860" s="72"/>
    </row>
    <row r="4861" spans="8:8" hidden="1">
      <c r="H4861" s="72"/>
    </row>
    <row r="4862" spans="8:8" hidden="1">
      <c r="H4862" s="72"/>
    </row>
    <row r="4863" spans="8:8" hidden="1">
      <c r="H4863" s="72"/>
    </row>
    <row r="4864" spans="8:8" hidden="1">
      <c r="H4864" s="72"/>
    </row>
    <row r="4865" spans="8:8" hidden="1">
      <c r="H4865" s="72"/>
    </row>
    <row r="4866" spans="8:8" hidden="1">
      <c r="H4866" s="72"/>
    </row>
    <row r="4867" spans="8:8" hidden="1">
      <c r="H4867" s="72"/>
    </row>
    <row r="4868" spans="8:8" hidden="1">
      <c r="H4868" s="72"/>
    </row>
    <row r="4869" spans="8:8" hidden="1">
      <c r="H4869" s="72"/>
    </row>
    <row r="4870" spans="8:8" hidden="1">
      <c r="H4870" s="72"/>
    </row>
    <row r="4871" spans="8:8" hidden="1">
      <c r="H4871" s="72"/>
    </row>
    <row r="4872" spans="8:8" hidden="1">
      <c r="H4872" s="72"/>
    </row>
    <row r="4873" spans="8:8" hidden="1">
      <c r="H4873" s="72"/>
    </row>
    <row r="4874" spans="8:8" hidden="1">
      <c r="H4874" s="72"/>
    </row>
    <row r="4875" spans="8:8" hidden="1">
      <c r="H4875" s="72"/>
    </row>
    <row r="4876" spans="8:8" hidden="1">
      <c r="H4876" s="72"/>
    </row>
    <row r="4877" spans="8:8" hidden="1">
      <c r="H4877" s="72"/>
    </row>
    <row r="4878" spans="8:8" hidden="1">
      <c r="H4878" s="72"/>
    </row>
    <row r="4879" spans="8:8" hidden="1">
      <c r="H4879" s="72"/>
    </row>
    <row r="4880" spans="8:8" hidden="1">
      <c r="H4880" s="72"/>
    </row>
    <row r="4881" spans="8:8" hidden="1">
      <c r="H4881" s="72"/>
    </row>
    <row r="4882" spans="8:8" hidden="1">
      <c r="H4882" s="72"/>
    </row>
    <row r="4883" spans="8:8" hidden="1">
      <c r="H4883" s="72"/>
    </row>
    <row r="4884" spans="8:8" hidden="1">
      <c r="H4884" s="72"/>
    </row>
    <row r="4885" spans="8:8" hidden="1">
      <c r="H4885" s="72"/>
    </row>
    <row r="4886" spans="8:8" hidden="1">
      <c r="H4886" s="72"/>
    </row>
    <row r="4887" spans="8:8" hidden="1">
      <c r="H4887" s="72"/>
    </row>
    <row r="4888" spans="8:8" hidden="1">
      <c r="H4888" s="72"/>
    </row>
    <row r="4889" spans="8:8" hidden="1">
      <c r="H4889" s="72"/>
    </row>
    <row r="4890" spans="8:8" hidden="1">
      <c r="H4890" s="72"/>
    </row>
    <row r="4891" spans="8:8" hidden="1">
      <c r="H4891" s="72"/>
    </row>
    <row r="4892" spans="8:8" hidden="1">
      <c r="H4892" s="72"/>
    </row>
    <row r="4893" spans="8:8" hidden="1">
      <c r="H4893" s="72"/>
    </row>
    <row r="4894" spans="8:8" hidden="1">
      <c r="H4894" s="72"/>
    </row>
    <row r="4895" spans="8:8" hidden="1">
      <c r="H4895" s="72"/>
    </row>
    <row r="4896" spans="8:8" hidden="1">
      <c r="H4896" s="72"/>
    </row>
    <row r="4897" spans="8:8" hidden="1">
      <c r="H4897" s="72"/>
    </row>
    <row r="4898" spans="8:8" hidden="1">
      <c r="H4898" s="72"/>
    </row>
    <row r="4899" spans="8:8" hidden="1">
      <c r="H4899" s="72"/>
    </row>
    <row r="4900" spans="8:8" hidden="1">
      <c r="H4900" s="72"/>
    </row>
    <row r="4901" spans="8:8" hidden="1">
      <c r="H4901" s="72"/>
    </row>
    <row r="4902" spans="8:8" hidden="1">
      <c r="H4902" s="72"/>
    </row>
    <row r="4903" spans="8:8" hidden="1">
      <c r="H4903" s="72"/>
    </row>
    <row r="4904" spans="8:8" hidden="1">
      <c r="H4904" s="72"/>
    </row>
    <row r="4905" spans="8:8" hidden="1">
      <c r="H4905" s="72"/>
    </row>
    <row r="4906" spans="8:8" hidden="1">
      <c r="H4906" s="72"/>
    </row>
    <row r="4907" spans="8:8" hidden="1">
      <c r="H4907" s="72"/>
    </row>
    <row r="4908" spans="8:8" hidden="1">
      <c r="H4908" s="72"/>
    </row>
    <row r="4909" spans="8:8" hidden="1">
      <c r="H4909" s="72"/>
    </row>
    <row r="4910" spans="8:8" hidden="1">
      <c r="H4910" s="72"/>
    </row>
    <row r="4911" spans="8:8" hidden="1">
      <c r="H4911" s="72"/>
    </row>
    <row r="4912" spans="8:8" hidden="1">
      <c r="H4912" s="72"/>
    </row>
    <row r="4913" spans="8:8" hidden="1">
      <c r="H4913" s="72"/>
    </row>
    <row r="4914" spans="8:8" hidden="1">
      <c r="H4914" s="72"/>
    </row>
    <row r="4915" spans="8:8" hidden="1">
      <c r="H4915" s="72"/>
    </row>
    <row r="4916" spans="8:8" hidden="1">
      <c r="H4916" s="72"/>
    </row>
    <row r="4917" spans="8:8" hidden="1">
      <c r="H4917" s="72"/>
    </row>
    <row r="4918" spans="8:8" hidden="1">
      <c r="H4918" s="72"/>
    </row>
    <row r="4919" spans="8:8" hidden="1">
      <c r="H4919" s="72"/>
    </row>
    <row r="4920" spans="8:8" hidden="1">
      <c r="H4920" s="72"/>
    </row>
    <row r="4921" spans="8:8" hidden="1">
      <c r="H4921" s="72"/>
    </row>
    <row r="4922" spans="8:8" hidden="1">
      <c r="H4922" s="72"/>
    </row>
    <row r="4923" spans="8:8" hidden="1">
      <c r="H4923" s="72"/>
    </row>
    <row r="4924" spans="8:8" hidden="1">
      <c r="H4924" s="72"/>
    </row>
    <row r="4925" spans="8:8" hidden="1">
      <c r="H4925" s="72"/>
    </row>
    <row r="4926" spans="8:8" hidden="1">
      <c r="H4926" s="72"/>
    </row>
    <row r="4927" spans="8:8" hidden="1">
      <c r="H4927" s="72"/>
    </row>
    <row r="4928" spans="8:8" hidden="1">
      <c r="H4928" s="72"/>
    </row>
    <row r="4929" spans="8:8" hidden="1">
      <c r="H4929" s="72"/>
    </row>
    <row r="4930" spans="8:8" hidden="1">
      <c r="H4930" s="72"/>
    </row>
    <row r="4931" spans="8:8" hidden="1">
      <c r="H4931" s="72"/>
    </row>
    <row r="4932" spans="8:8" hidden="1">
      <c r="H4932" s="72"/>
    </row>
    <row r="4933" spans="8:8" hidden="1">
      <c r="H4933" s="72"/>
    </row>
    <row r="4934" spans="8:8" hidden="1">
      <c r="H4934" s="72"/>
    </row>
    <row r="4935" spans="8:8" hidden="1">
      <c r="H4935" s="72"/>
    </row>
    <row r="4936" spans="8:8" hidden="1">
      <c r="H4936" s="72"/>
    </row>
    <row r="4937" spans="8:8" hidden="1">
      <c r="H4937" s="72"/>
    </row>
    <row r="4938" spans="8:8" hidden="1">
      <c r="H4938" s="72"/>
    </row>
    <row r="4939" spans="8:8" hidden="1">
      <c r="H4939" s="72"/>
    </row>
    <row r="4940" spans="8:8" hidden="1">
      <c r="H4940" s="72"/>
    </row>
    <row r="4941" spans="8:8" hidden="1">
      <c r="H4941" s="72"/>
    </row>
    <row r="4942" spans="8:8" hidden="1">
      <c r="H4942" s="72"/>
    </row>
    <row r="4943" spans="8:8" hidden="1">
      <c r="H4943" s="72"/>
    </row>
    <row r="4944" spans="8:8" hidden="1">
      <c r="H4944" s="72"/>
    </row>
    <row r="4945" spans="8:8" hidden="1">
      <c r="H4945" s="72"/>
    </row>
    <row r="4946" spans="8:8" hidden="1">
      <c r="H4946" s="72"/>
    </row>
    <row r="4947" spans="8:8" hidden="1">
      <c r="H4947" s="72"/>
    </row>
    <row r="4948" spans="8:8" hidden="1">
      <c r="H4948" s="72"/>
    </row>
    <row r="4949" spans="8:8" hidden="1">
      <c r="H4949" s="72"/>
    </row>
    <row r="4950" spans="8:8" hidden="1">
      <c r="H4950" s="72"/>
    </row>
    <row r="4951" spans="8:8" hidden="1">
      <c r="H4951" s="72"/>
    </row>
    <row r="4952" spans="8:8" hidden="1">
      <c r="H4952" s="72"/>
    </row>
    <row r="4953" spans="8:8" hidden="1">
      <c r="H4953" s="72"/>
    </row>
    <row r="4954" spans="8:8" hidden="1">
      <c r="H4954" s="72"/>
    </row>
    <row r="4955" spans="8:8" hidden="1">
      <c r="H4955" s="72"/>
    </row>
    <row r="4956" spans="8:8" hidden="1">
      <c r="H4956" s="72"/>
    </row>
    <row r="4957" spans="8:8" hidden="1">
      <c r="H4957" s="72"/>
    </row>
    <row r="4958" spans="8:8" hidden="1">
      <c r="H4958" s="72"/>
    </row>
    <row r="4959" spans="8:8" hidden="1">
      <c r="H4959" s="72"/>
    </row>
    <row r="4960" spans="8:8" hidden="1">
      <c r="H4960" s="72"/>
    </row>
    <row r="4961" spans="8:8" hidden="1">
      <c r="H4961" s="72"/>
    </row>
    <row r="4962" spans="8:8" hidden="1">
      <c r="H4962" s="72"/>
    </row>
    <row r="4963" spans="8:8" hidden="1">
      <c r="H4963" s="72"/>
    </row>
    <row r="4964" spans="8:8" hidden="1">
      <c r="H4964" s="72"/>
    </row>
    <row r="4965" spans="8:8" hidden="1">
      <c r="H4965" s="72"/>
    </row>
    <row r="4966" spans="8:8" hidden="1">
      <c r="H4966" s="72"/>
    </row>
    <row r="4967" spans="8:8" hidden="1">
      <c r="H4967" s="72"/>
    </row>
    <row r="4968" spans="8:8" hidden="1">
      <c r="H4968" s="72"/>
    </row>
    <row r="4969" spans="8:8" hidden="1">
      <c r="H4969" s="72"/>
    </row>
    <row r="4970" spans="8:8" hidden="1">
      <c r="H4970" s="72"/>
    </row>
    <row r="4971" spans="8:8" hidden="1">
      <c r="H4971" s="72"/>
    </row>
    <row r="4972" spans="8:8" hidden="1">
      <c r="H4972" s="72"/>
    </row>
    <row r="4973" spans="8:8" hidden="1">
      <c r="H4973" s="72"/>
    </row>
    <row r="4974" spans="8:8" hidden="1">
      <c r="H4974" s="72"/>
    </row>
    <row r="4975" spans="8:8" hidden="1">
      <c r="H4975" s="72"/>
    </row>
    <row r="4976" spans="8:8" hidden="1">
      <c r="H4976" s="72"/>
    </row>
    <row r="4977" spans="8:8" hidden="1">
      <c r="H4977" s="72"/>
    </row>
    <row r="4978" spans="8:8" hidden="1">
      <c r="H4978" s="72"/>
    </row>
    <row r="4979" spans="8:8" hidden="1">
      <c r="H4979" s="72"/>
    </row>
    <row r="4980" spans="8:8" hidden="1">
      <c r="H4980" s="72"/>
    </row>
    <row r="4981" spans="8:8" hidden="1">
      <c r="H4981" s="72"/>
    </row>
    <row r="4982" spans="8:8" hidden="1">
      <c r="H4982" s="72"/>
    </row>
    <row r="4983" spans="8:8" hidden="1">
      <c r="H4983" s="72"/>
    </row>
    <row r="4984" spans="8:8" hidden="1">
      <c r="H4984" s="72"/>
    </row>
    <row r="4985" spans="8:8" hidden="1">
      <c r="H4985" s="72"/>
    </row>
    <row r="4986" spans="8:8" hidden="1">
      <c r="H4986" s="72"/>
    </row>
    <row r="4987" spans="8:8" hidden="1">
      <c r="H4987" s="72"/>
    </row>
    <row r="4988" spans="8:8" hidden="1">
      <c r="H4988" s="72"/>
    </row>
    <row r="4989" spans="8:8" hidden="1">
      <c r="H4989" s="72"/>
    </row>
    <row r="4990" spans="8:8" hidden="1">
      <c r="H4990" s="72"/>
    </row>
    <row r="4991" spans="8:8" hidden="1">
      <c r="H4991" s="72"/>
    </row>
    <row r="4992" spans="8:8" hidden="1">
      <c r="H4992" s="72"/>
    </row>
    <row r="4993" spans="8:8" hidden="1">
      <c r="H4993" s="72"/>
    </row>
    <row r="4994" spans="8:8" hidden="1">
      <c r="H4994" s="72"/>
    </row>
    <row r="4995" spans="8:8" hidden="1">
      <c r="H4995" s="72"/>
    </row>
    <row r="4996" spans="8:8" hidden="1">
      <c r="H4996" s="72"/>
    </row>
    <row r="4997" spans="8:8" hidden="1">
      <c r="H4997" s="72"/>
    </row>
    <row r="4998" spans="8:8" hidden="1">
      <c r="H4998" s="72"/>
    </row>
    <row r="4999" spans="8:8" hidden="1">
      <c r="H4999" s="72"/>
    </row>
    <row r="5000" spans="8:8" hidden="1">
      <c r="H5000" s="72"/>
    </row>
    <row r="5001" spans="8:8" hidden="1">
      <c r="H5001" s="72"/>
    </row>
    <row r="5002" spans="8:8" hidden="1">
      <c r="H5002" s="72"/>
    </row>
    <row r="5003" spans="8:8" hidden="1">
      <c r="H5003" s="72"/>
    </row>
    <row r="5004" spans="8:8" hidden="1">
      <c r="H5004" s="72"/>
    </row>
    <row r="5005" spans="8:8" hidden="1">
      <c r="H5005" s="72"/>
    </row>
    <row r="5006" spans="8:8" hidden="1">
      <c r="H5006" s="72"/>
    </row>
    <row r="5007" spans="8:8" hidden="1">
      <c r="H5007" s="72"/>
    </row>
    <row r="5008" spans="8:8" hidden="1">
      <c r="H5008" s="72"/>
    </row>
    <row r="5009" spans="8:8" hidden="1">
      <c r="H5009" s="72"/>
    </row>
    <row r="5010" spans="8:8" hidden="1">
      <c r="H5010" s="72"/>
    </row>
    <row r="5011" spans="8:8" hidden="1">
      <c r="H5011" s="72"/>
    </row>
    <row r="5012" spans="8:8" hidden="1">
      <c r="H5012" s="72"/>
    </row>
    <row r="5013" spans="8:8" hidden="1">
      <c r="H5013" s="72"/>
    </row>
    <row r="5014" spans="8:8" hidden="1">
      <c r="H5014" s="72"/>
    </row>
    <row r="5015" spans="8:8" hidden="1">
      <c r="H5015" s="72"/>
    </row>
    <row r="5016" spans="8:8" hidden="1">
      <c r="H5016" s="72"/>
    </row>
    <row r="5017" spans="8:8" hidden="1">
      <c r="H5017" s="72"/>
    </row>
    <row r="5018" spans="8:8" hidden="1">
      <c r="H5018" s="72"/>
    </row>
    <row r="5019" spans="8:8" hidden="1">
      <c r="H5019" s="72"/>
    </row>
    <row r="5020" spans="8:8" hidden="1">
      <c r="H5020" s="72"/>
    </row>
    <row r="5021" spans="8:8" hidden="1">
      <c r="H5021" s="72"/>
    </row>
    <row r="5022" spans="8:8" hidden="1">
      <c r="H5022" s="72"/>
    </row>
    <row r="5023" spans="8:8" hidden="1">
      <c r="H5023" s="72"/>
    </row>
    <row r="5024" spans="8:8" hidden="1">
      <c r="H5024" s="72"/>
    </row>
    <row r="5025" spans="8:8" hidden="1">
      <c r="H5025" s="72"/>
    </row>
    <row r="5026" spans="8:8" hidden="1">
      <c r="H5026" s="72"/>
    </row>
    <row r="5027" spans="8:8" hidden="1">
      <c r="H5027" s="72"/>
    </row>
    <row r="5028" spans="8:8" hidden="1">
      <c r="H5028" s="72"/>
    </row>
    <row r="5029" spans="8:8" hidden="1">
      <c r="H5029" s="72"/>
    </row>
    <row r="5030" spans="8:8" hidden="1">
      <c r="H5030" s="72"/>
    </row>
    <row r="5031" spans="8:8" hidden="1">
      <c r="H5031" s="72"/>
    </row>
    <row r="5032" spans="8:8" hidden="1">
      <c r="H5032" s="72"/>
    </row>
    <row r="5033" spans="8:8" hidden="1">
      <c r="H5033" s="72"/>
    </row>
    <row r="5034" spans="8:8" hidden="1">
      <c r="H5034" s="72"/>
    </row>
    <row r="5035" spans="8:8" hidden="1">
      <c r="H5035" s="72"/>
    </row>
    <row r="5036" spans="8:8" hidden="1">
      <c r="H5036" s="72"/>
    </row>
    <row r="5037" spans="8:8" hidden="1">
      <c r="H5037" s="72"/>
    </row>
    <row r="5038" spans="8:8" hidden="1">
      <c r="H5038" s="72"/>
    </row>
    <row r="5039" spans="8:8" hidden="1">
      <c r="H5039" s="72"/>
    </row>
    <row r="5040" spans="8:8" hidden="1">
      <c r="H5040" s="72"/>
    </row>
    <row r="5041" spans="8:8" hidden="1">
      <c r="H5041" s="72"/>
    </row>
    <row r="5042" spans="8:8" hidden="1">
      <c r="H5042" s="72"/>
    </row>
    <row r="5043" spans="8:8" hidden="1">
      <c r="H5043" s="72"/>
    </row>
    <row r="5044" spans="8:8" hidden="1">
      <c r="H5044" s="72"/>
    </row>
    <row r="5045" spans="8:8" hidden="1">
      <c r="H5045" s="72"/>
    </row>
    <row r="5046" spans="8:8" hidden="1">
      <c r="H5046" s="72"/>
    </row>
    <row r="5047" spans="8:8" hidden="1">
      <c r="H5047" s="72"/>
    </row>
    <row r="5048" spans="8:8" hidden="1">
      <c r="H5048" s="72"/>
    </row>
    <row r="5049" spans="8:8" hidden="1">
      <c r="H5049" s="72"/>
    </row>
    <row r="5050" spans="8:8" hidden="1">
      <c r="H5050" s="72"/>
    </row>
    <row r="5051" spans="8:8" hidden="1">
      <c r="H5051" s="72"/>
    </row>
    <row r="5052" spans="8:8" hidden="1">
      <c r="H5052" s="72"/>
    </row>
    <row r="5053" spans="8:8" hidden="1">
      <c r="H5053" s="72"/>
    </row>
    <row r="5054" spans="8:8" hidden="1">
      <c r="H5054" s="72"/>
    </row>
    <row r="5055" spans="8:8" hidden="1">
      <c r="H5055" s="72"/>
    </row>
    <row r="5056" spans="8:8" hidden="1">
      <c r="H5056" s="72"/>
    </row>
    <row r="5057" spans="8:8" hidden="1">
      <c r="H5057" s="72"/>
    </row>
    <row r="5058" spans="8:8" hidden="1">
      <c r="H5058" s="72"/>
    </row>
    <row r="5059" spans="8:8" hidden="1">
      <c r="H5059" s="72"/>
    </row>
    <row r="5060" spans="8:8" hidden="1">
      <c r="H5060" s="72"/>
    </row>
    <row r="5061" spans="8:8" hidden="1">
      <c r="H5061" s="72"/>
    </row>
    <row r="5062" spans="8:8" hidden="1">
      <c r="H5062" s="72"/>
    </row>
    <row r="5063" spans="8:8" hidden="1">
      <c r="H5063" s="72"/>
    </row>
    <row r="5064" spans="8:8" hidden="1">
      <c r="H5064" s="72"/>
    </row>
    <row r="5065" spans="8:8" hidden="1">
      <c r="H5065" s="72"/>
    </row>
    <row r="5066" spans="8:8" hidden="1">
      <c r="H5066" s="72"/>
    </row>
    <row r="5067" spans="8:8" hidden="1">
      <c r="H5067" s="72"/>
    </row>
    <row r="5068" spans="8:8" hidden="1">
      <c r="H5068" s="72"/>
    </row>
    <row r="5069" spans="8:8" hidden="1">
      <c r="H5069" s="72"/>
    </row>
    <row r="5070" spans="8:8" hidden="1">
      <c r="H5070" s="72"/>
    </row>
    <row r="5071" spans="8:8" hidden="1">
      <c r="H5071" s="72"/>
    </row>
    <row r="5072" spans="8:8" hidden="1">
      <c r="H5072" s="72"/>
    </row>
    <row r="5073" spans="8:8" hidden="1">
      <c r="H5073" s="72"/>
    </row>
    <row r="5074" spans="8:8" hidden="1">
      <c r="H5074" s="72"/>
    </row>
    <row r="5075" spans="8:8" hidden="1">
      <c r="H5075" s="72"/>
    </row>
    <row r="5076" spans="8:8" hidden="1">
      <c r="H5076" s="72"/>
    </row>
    <row r="5077" spans="8:8" hidden="1">
      <c r="H5077" s="72"/>
    </row>
    <row r="5078" spans="8:8" hidden="1">
      <c r="H5078" s="72"/>
    </row>
    <row r="5079" spans="8:8" hidden="1">
      <c r="H5079" s="72"/>
    </row>
    <row r="5080" spans="8:8" hidden="1">
      <c r="H5080" s="72"/>
    </row>
    <row r="5081" spans="8:8" hidden="1">
      <c r="H5081" s="72"/>
    </row>
    <row r="5082" spans="8:8" hidden="1">
      <c r="H5082" s="72"/>
    </row>
    <row r="5083" spans="8:8" hidden="1">
      <c r="H5083" s="72"/>
    </row>
    <row r="5084" spans="8:8" hidden="1">
      <c r="H5084" s="72"/>
    </row>
    <row r="5085" spans="8:8" hidden="1">
      <c r="H5085" s="72"/>
    </row>
    <row r="5086" spans="8:8" hidden="1">
      <c r="H5086" s="72"/>
    </row>
    <row r="5087" spans="8:8" hidden="1">
      <c r="H5087" s="72"/>
    </row>
    <row r="5088" spans="8:8" hidden="1">
      <c r="H5088" s="72"/>
    </row>
    <row r="5089" spans="8:8" hidden="1">
      <c r="H5089" s="72"/>
    </row>
    <row r="5090" spans="8:8" hidden="1">
      <c r="H5090" s="72"/>
    </row>
    <row r="5091" spans="8:8" hidden="1">
      <c r="H5091" s="72"/>
    </row>
    <row r="5092" spans="8:8" hidden="1">
      <c r="H5092" s="72"/>
    </row>
    <row r="5093" spans="8:8" hidden="1">
      <c r="H5093" s="72"/>
    </row>
    <row r="5094" spans="8:8" hidden="1">
      <c r="H5094" s="72"/>
    </row>
    <row r="5095" spans="8:8" hidden="1">
      <c r="H5095" s="72"/>
    </row>
    <row r="5096" spans="8:8" hidden="1">
      <c r="H5096" s="72"/>
    </row>
    <row r="5097" spans="8:8" hidden="1">
      <c r="H5097" s="72"/>
    </row>
    <row r="5098" spans="8:8" hidden="1">
      <c r="H5098" s="72"/>
    </row>
    <row r="5099" spans="8:8" hidden="1">
      <c r="H5099" s="72"/>
    </row>
    <row r="5100" spans="8:8" hidden="1">
      <c r="H5100" s="72"/>
    </row>
    <row r="5101" spans="8:8" hidden="1">
      <c r="H5101" s="72"/>
    </row>
    <row r="5102" spans="8:8" hidden="1">
      <c r="H5102" s="72"/>
    </row>
    <row r="5103" spans="8:8" hidden="1">
      <c r="H5103" s="72"/>
    </row>
    <row r="5104" spans="8:8" hidden="1">
      <c r="H5104" s="72"/>
    </row>
    <row r="5105" spans="8:8" hidden="1">
      <c r="H5105" s="72"/>
    </row>
    <row r="5106" spans="8:8" hidden="1">
      <c r="H5106" s="72"/>
    </row>
    <row r="5107" spans="8:8" hidden="1">
      <c r="H5107" s="72"/>
    </row>
    <row r="5108" spans="8:8" hidden="1">
      <c r="H5108" s="72"/>
    </row>
    <row r="5109" spans="8:8" hidden="1">
      <c r="H5109" s="72"/>
    </row>
    <row r="5110" spans="8:8" hidden="1">
      <c r="H5110" s="72"/>
    </row>
    <row r="5111" spans="8:8" hidden="1">
      <c r="H5111" s="72"/>
    </row>
    <row r="5112" spans="8:8" hidden="1">
      <c r="H5112" s="72"/>
    </row>
    <row r="5113" spans="8:8" hidden="1">
      <c r="H5113" s="72"/>
    </row>
    <row r="5114" spans="8:8" hidden="1">
      <c r="H5114" s="72"/>
    </row>
    <row r="5115" spans="8:8" hidden="1">
      <c r="H5115" s="72"/>
    </row>
    <row r="5116" spans="8:8" hidden="1">
      <c r="H5116" s="72"/>
    </row>
    <row r="5117" spans="8:8" hidden="1">
      <c r="H5117" s="72"/>
    </row>
    <row r="5118" spans="8:8" hidden="1">
      <c r="H5118" s="72"/>
    </row>
    <row r="5119" spans="8:8" hidden="1">
      <c r="H5119" s="72"/>
    </row>
    <row r="5120" spans="8:8" hidden="1">
      <c r="H5120" s="72"/>
    </row>
    <row r="5121" spans="8:8" hidden="1">
      <c r="H5121" s="72"/>
    </row>
    <row r="5122" spans="8:8" hidden="1">
      <c r="H5122" s="72"/>
    </row>
    <row r="5123" spans="8:8" hidden="1">
      <c r="H5123" s="72"/>
    </row>
    <row r="5124" spans="8:8" hidden="1">
      <c r="H5124" s="72"/>
    </row>
    <row r="5125" spans="8:8" hidden="1">
      <c r="H5125" s="72"/>
    </row>
    <row r="5126" spans="8:8" hidden="1">
      <c r="H5126" s="72"/>
    </row>
    <row r="5127" spans="8:8" hidden="1">
      <c r="H5127" s="72"/>
    </row>
    <row r="5128" spans="8:8" hidden="1">
      <c r="H5128" s="72"/>
    </row>
    <row r="5129" spans="8:8" hidden="1">
      <c r="H5129" s="72"/>
    </row>
    <row r="5130" spans="8:8" hidden="1">
      <c r="H5130" s="72"/>
    </row>
    <row r="5131" spans="8:8" hidden="1">
      <c r="H5131" s="72"/>
    </row>
    <row r="5132" spans="8:8" hidden="1">
      <c r="H5132" s="72"/>
    </row>
    <row r="5133" spans="8:8" hidden="1">
      <c r="H5133" s="72"/>
    </row>
    <row r="5134" spans="8:8" hidden="1">
      <c r="H5134" s="72"/>
    </row>
    <row r="5135" spans="8:8" hidden="1">
      <c r="H5135" s="72"/>
    </row>
    <row r="5136" spans="8:8" hidden="1">
      <c r="H5136" s="72"/>
    </row>
    <row r="5137" spans="8:8" hidden="1">
      <c r="H5137" s="72"/>
    </row>
    <row r="5138" spans="8:8" hidden="1">
      <c r="H5138" s="72"/>
    </row>
    <row r="5139" spans="8:8" hidden="1">
      <c r="H5139" s="72"/>
    </row>
    <row r="5140" spans="8:8" hidden="1">
      <c r="H5140" s="72"/>
    </row>
    <row r="5141" spans="8:8" hidden="1">
      <c r="H5141" s="72"/>
    </row>
    <row r="5142" spans="8:8" hidden="1">
      <c r="H5142" s="72"/>
    </row>
    <row r="5143" spans="8:8" hidden="1">
      <c r="H5143" s="72"/>
    </row>
    <row r="5144" spans="8:8" hidden="1">
      <c r="H5144" s="72"/>
    </row>
    <row r="5145" spans="8:8" hidden="1">
      <c r="H5145" s="72"/>
    </row>
    <row r="5146" spans="8:8" hidden="1">
      <c r="H5146" s="72"/>
    </row>
    <row r="5147" spans="8:8" hidden="1">
      <c r="H5147" s="72"/>
    </row>
    <row r="5148" spans="8:8" hidden="1">
      <c r="H5148" s="72"/>
    </row>
    <row r="5149" spans="8:8" hidden="1">
      <c r="H5149" s="72"/>
    </row>
    <row r="5150" spans="8:8" hidden="1">
      <c r="H5150" s="72"/>
    </row>
    <row r="5151" spans="8:8" hidden="1">
      <c r="H5151" s="72"/>
    </row>
    <row r="5152" spans="8:8" hidden="1">
      <c r="H5152" s="72"/>
    </row>
    <row r="5153" spans="8:8" hidden="1">
      <c r="H5153" s="72"/>
    </row>
    <row r="5154" spans="8:8" hidden="1">
      <c r="H5154" s="72"/>
    </row>
    <row r="5155" spans="8:8" hidden="1">
      <c r="H5155" s="72"/>
    </row>
    <row r="5156" spans="8:8" hidden="1">
      <c r="H5156" s="72"/>
    </row>
    <row r="5157" spans="8:8" hidden="1">
      <c r="H5157" s="72"/>
    </row>
    <row r="5158" spans="8:8" hidden="1">
      <c r="H5158" s="72"/>
    </row>
    <row r="5159" spans="8:8" hidden="1">
      <c r="H5159" s="72"/>
    </row>
    <row r="5160" spans="8:8" hidden="1">
      <c r="H5160" s="72"/>
    </row>
    <row r="5161" spans="8:8" hidden="1">
      <c r="H5161" s="72"/>
    </row>
    <row r="5162" spans="8:8" hidden="1">
      <c r="H5162" s="72"/>
    </row>
    <row r="5163" spans="8:8" hidden="1">
      <c r="H5163" s="72"/>
    </row>
    <row r="5164" spans="8:8" hidden="1">
      <c r="H5164" s="72"/>
    </row>
    <row r="5165" spans="8:8" hidden="1">
      <c r="H5165" s="72"/>
    </row>
    <row r="5166" spans="8:8" hidden="1">
      <c r="H5166" s="72"/>
    </row>
    <row r="5167" spans="8:8" hidden="1">
      <c r="H5167" s="72"/>
    </row>
    <row r="5168" spans="8:8" hidden="1">
      <c r="H5168" s="72"/>
    </row>
    <row r="5169" spans="8:8" hidden="1">
      <c r="H5169" s="72"/>
    </row>
    <row r="5170" spans="8:8" hidden="1">
      <c r="H5170" s="72"/>
    </row>
    <row r="5171" spans="8:8" hidden="1">
      <c r="H5171" s="72"/>
    </row>
    <row r="5172" spans="8:8" hidden="1">
      <c r="H5172" s="72"/>
    </row>
    <row r="5173" spans="8:8" hidden="1">
      <c r="H5173" s="72"/>
    </row>
    <row r="5174" spans="8:8" hidden="1">
      <c r="H5174" s="72"/>
    </row>
    <row r="5175" spans="8:8" hidden="1">
      <c r="H5175" s="72"/>
    </row>
    <row r="5176" spans="8:8" hidden="1">
      <c r="H5176" s="72"/>
    </row>
    <row r="5177" spans="8:8" hidden="1">
      <c r="H5177" s="72"/>
    </row>
    <row r="5178" spans="8:8" hidden="1">
      <c r="H5178" s="72"/>
    </row>
    <row r="5179" spans="8:8" hidden="1">
      <c r="H5179" s="72"/>
    </row>
    <row r="5180" spans="8:8" hidden="1">
      <c r="H5180" s="72"/>
    </row>
    <row r="5181" spans="8:8" hidden="1">
      <c r="H5181" s="72"/>
    </row>
    <row r="5182" spans="8:8" hidden="1">
      <c r="H5182" s="72"/>
    </row>
    <row r="5183" spans="8:8" hidden="1">
      <c r="H5183" s="72"/>
    </row>
    <row r="5184" spans="8:8" hidden="1">
      <c r="H5184" s="72"/>
    </row>
    <row r="5185" spans="8:8" hidden="1">
      <c r="H5185" s="72"/>
    </row>
    <row r="5186" spans="8:8" hidden="1">
      <c r="H5186" s="72"/>
    </row>
    <row r="5187" spans="8:8" hidden="1">
      <c r="H5187" s="72"/>
    </row>
    <row r="5188" spans="8:8" hidden="1">
      <c r="H5188" s="72"/>
    </row>
    <row r="5189" spans="8:8" hidden="1">
      <c r="H5189" s="72"/>
    </row>
    <row r="5190" spans="8:8" hidden="1">
      <c r="H5190" s="72"/>
    </row>
    <row r="5191" spans="8:8" hidden="1">
      <c r="H5191" s="72"/>
    </row>
    <row r="5192" spans="8:8" hidden="1">
      <c r="H5192" s="72"/>
    </row>
    <row r="5193" spans="8:8" hidden="1">
      <c r="H5193" s="72"/>
    </row>
    <row r="5194" spans="8:8" hidden="1">
      <c r="H5194" s="72"/>
    </row>
    <row r="5195" spans="8:8" hidden="1">
      <c r="H5195" s="72"/>
    </row>
    <row r="5196" spans="8:8" hidden="1">
      <c r="H5196" s="72"/>
    </row>
    <row r="5197" spans="8:8" hidden="1">
      <c r="H5197" s="72"/>
    </row>
    <row r="5198" spans="8:8" hidden="1">
      <c r="H5198" s="72"/>
    </row>
    <row r="5199" spans="8:8" hidden="1">
      <c r="H5199" s="72"/>
    </row>
    <row r="5200" spans="8:8" hidden="1">
      <c r="H5200" s="72"/>
    </row>
    <row r="5201" spans="8:8" hidden="1">
      <c r="H5201" s="72"/>
    </row>
    <row r="5202" spans="8:8" hidden="1">
      <c r="H5202" s="72"/>
    </row>
    <row r="5203" spans="8:8" hidden="1">
      <c r="H5203" s="72"/>
    </row>
    <row r="5204" spans="8:8" hidden="1">
      <c r="H5204" s="72"/>
    </row>
    <row r="5205" spans="8:8" hidden="1">
      <c r="H5205" s="72"/>
    </row>
    <row r="5206" spans="8:8" hidden="1">
      <c r="H5206" s="72"/>
    </row>
    <row r="5207" spans="8:8" hidden="1">
      <c r="H5207" s="72"/>
    </row>
    <row r="5208" spans="8:8" hidden="1">
      <c r="H5208" s="72"/>
    </row>
    <row r="5209" spans="8:8" hidden="1">
      <c r="H5209" s="72"/>
    </row>
    <row r="5210" spans="8:8" hidden="1">
      <c r="H5210" s="72"/>
    </row>
    <row r="5211" spans="8:8" hidden="1">
      <c r="H5211" s="72"/>
    </row>
    <row r="5212" spans="8:8" hidden="1">
      <c r="H5212" s="72"/>
    </row>
    <row r="5213" spans="8:8" hidden="1">
      <c r="H5213" s="72"/>
    </row>
    <row r="5214" spans="8:8" hidden="1">
      <c r="H5214" s="72"/>
    </row>
    <row r="5215" spans="8:8" hidden="1">
      <c r="H5215" s="72"/>
    </row>
    <row r="5216" spans="8:8" hidden="1">
      <c r="H5216" s="72"/>
    </row>
    <row r="5217" spans="8:8" hidden="1">
      <c r="H5217" s="72"/>
    </row>
    <row r="5218" spans="8:8" hidden="1">
      <c r="H5218" s="72"/>
    </row>
    <row r="5219" spans="8:8" hidden="1">
      <c r="H5219" s="72"/>
    </row>
    <row r="5220" spans="8:8" hidden="1">
      <c r="H5220" s="72"/>
    </row>
    <row r="5221" spans="8:8" hidden="1">
      <c r="H5221" s="72"/>
    </row>
    <row r="5222" spans="8:8" hidden="1">
      <c r="H5222" s="72"/>
    </row>
    <row r="5223" spans="8:8" hidden="1">
      <c r="H5223" s="72"/>
    </row>
    <row r="5224" spans="8:8" hidden="1">
      <c r="H5224" s="72"/>
    </row>
    <row r="5225" spans="8:8" hidden="1">
      <c r="H5225" s="72"/>
    </row>
    <row r="5226" spans="8:8" hidden="1">
      <c r="H5226" s="72"/>
    </row>
    <row r="5227" spans="8:8" hidden="1">
      <c r="H5227" s="72"/>
    </row>
    <row r="5228" spans="8:8" hidden="1">
      <c r="H5228" s="72"/>
    </row>
    <row r="5229" spans="8:8" hidden="1">
      <c r="H5229" s="72"/>
    </row>
    <row r="5230" spans="8:8" hidden="1">
      <c r="H5230" s="72"/>
    </row>
    <row r="5231" spans="8:8" hidden="1">
      <c r="H5231" s="72"/>
    </row>
    <row r="5232" spans="8:8" hidden="1">
      <c r="H5232" s="72"/>
    </row>
    <row r="5233" spans="8:8" hidden="1">
      <c r="H5233" s="72"/>
    </row>
    <row r="5234" spans="8:8" hidden="1">
      <c r="H5234" s="72"/>
    </row>
    <row r="5235" spans="8:8" hidden="1">
      <c r="H5235" s="72"/>
    </row>
    <row r="5236" spans="8:8" hidden="1">
      <c r="H5236" s="72"/>
    </row>
    <row r="5237" spans="8:8" hidden="1">
      <c r="H5237" s="72"/>
    </row>
    <row r="5238" spans="8:8" hidden="1">
      <c r="H5238" s="72"/>
    </row>
    <row r="5239" spans="8:8" hidden="1">
      <c r="H5239" s="72"/>
    </row>
    <row r="5240" spans="8:8" hidden="1">
      <c r="H5240" s="72"/>
    </row>
    <row r="5241" spans="8:8" hidden="1">
      <c r="H5241" s="72"/>
    </row>
    <row r="5242" spans="8:8" hidden="1">
      <c r="H5242" s="72"/>
    </row>
    <row r="5243" spans="8:8" hidden="1">
      <c r="H5243" s="72"/>
    </row>
    <row r="5244" spans="8:8" hidden="1">
      <c r="H5244" s="72"/>
    </row>
    <row r="5245" spans="8:8" hidden="1">
      <c r="H5245" s="72"/>
    </row>
    <row r="5246" spans="8:8" hidden="1">
      <c r="H5246" s="72"/>
    </row>
    <row r="5247" spans="8:8" hidden="1">
      <c r="H5247" s="72"/>
    </row>
    <row r="5248" spans="8:8" hidden="1">
      <c r="H5248" s="72"/>
    </row>
    <row r="5249" spans="8:8" hidden="1">
      <c r="H5249" s="72"/>
    </row>
    <row r="5250" spans="8:8" hidden="1">
      <c r="H5250" s="72"/>
    </row>
    <row r="5251" spans="8:8" hidden="1">
      <c r="H5251" s="72"/>
    </row>
    <row r="5252" spans="8:8" hidden="1">
      <c r="H5252" s="72"/>
    </row>
    <row r="5253" spans="8:8" hidden="1">
      <c r="H5253" s="72"/>
    </row>
    <row r="5254" spans="8:8" hidden="1">
      <c r="H5254" s="72"/>
    </row>
    <row r="5255" spans="8:8" hidden="1">
      <c r="H5255" s="72"/>
    </row>
    <row r="5256" spans="8:8" hidden="1">
      <c r="H5256" s="72"/>
    </row>
    <row r="5257" spans="8:8" hidden="1">
      <c r="H5257" s="72"/>
    </row>
    <row r="5258" spans="8:8" hidden="1">
      <c r="H5258" s="72"/>
    </row>
    <row r="5259" spans="8:8" hidden="1">
      <c r="H5259" s="72"/>
    </row>
    <row r="5260" spans="8:8" hidden="1">
      <c r="H5260" s="72"/>
    </row>
    <row r="5261" spans="8:8" hidden="1">
      <c r="H5261" s="72"/>
    </row>
    <row r="5262" spans="8:8" hidden="1">
      <c r="H5262" s="72"/>
    </row>
    <row r="5263" spans="8:8" hidden="1">
      <c r="H5263" s="72"/>
    </row>
    <row r="5264" spans="8:8" hidden="1">
      <c r="H5264" s="72"/>
    </row>
    <row r="5265" spans="8:8" hidden="1">
      <c r="H5265" s="72"/>
    </row>
    <row r="5266" spans="8:8" hidden="1">
      <c r="H5266" s="72"/>
    </row>
    <row r="5267" spans="8:8" hidden="1">
      <c r="H5267" s="72"/>
    </row>
    <row r="5268" spans="8:8" hidden="1">
      <c r="H5268" s="72"/>
    </row>
    <row r="5269" spans="8:8" hidden="1">
      <c r="H5269" s="72"/>
    </row>
    <row r="5270" spans="8:8" hidden="1">
      <c r="H5270" s="72"/>
    </row>
    <row r="5271" spans="8:8" hidden="1">
      <c r="H5271" s="72"/>
    </row>
    <row r="5272" spans="8:8" hidden="1">
      <c r="H5272" s="72"/>
    </row>
    <row r="5273" spans="8:8" hidden="1">
      <c r="H5273" s="72"/>
    </row>
    <row r="5274" spans="8:8" hidden="1">
      <c r="H5274" s="72"/>
    </row>
    <row r="5275" spans="8:8" hidden="1">
      <c r="H5275" s="72"/>
    </row>
    <row r="5276" spans="8:8" hidden="1">
      <c r="H5276" s="72"/>
    </row>
    <row r="5277" spans="8:8" hidden="1">
      <c r="H5277" s="72"/>
    </row>
    <row r="5278" spans="8:8" hidden="1">
      <c r="H5278" s="72"/>
    </row>
    <row r="5279" spans="8:8" hidden="1">
      <c r="H5279" s="72"/>
    </row>
    <row r="5280" spans="8:8" hidden="1">
      <c r="H5280" s="72"/>
    </row>
    <row r="5281" spans="8:8" hidden="1">
      <c r="H5281" s="72"/>
    </row>
    <row r="5282" spans="8:8" hidden="1">
      <c r="H5282" s="72"/>
    </row>
    <row r="5283" spans="8:8" hidden="1">
      <c r="H5283" s="72"/>
    </row>
    <row r="5284" spans="8:8" hidden="1">
      <c r="H5284" s="72"/>
    </row>
    <row r="5285" spans="8:8" hidden="1">
      <c r="H5285" s="72"/>
    </row>
    <row r="5286" spans="8:8" hidden="1">
      <c r="H5286" s="72"/>
    </row>
    <row r="5287" spans="8:8" hidden="1">
      <c r="H5287" s="72"/>
    </row>
    <row r="5288" spans="8:8" hidden="1">
      <c r="H5288" s="72"/>
    </row>
    <row r="5289" spans="8:8" hidden="1">
      <c r="H5289" s="72"/>
    </row>
    <row r="5290" spans="8:8" hidden="1">
      <c r="H5290" s="72"/>
    </row>
    <row r="5291" spans="8:8" hidden="1">
      <c r="H5291" s="72"/>
    </row>
    <row r="5292" spans="8:8" hidden="1">
      <c r="H5292" s="72"/>
    </row>
    <row r="5293" spans="8:8" hidden="1">
      <c r="H5293" s="72"/>
    </row>
    <row r="5294" spans="8:8" hidden="1">
      <c r="H5294" s="72"/>
    </row>
    <row r="5295" spans="8:8" hidden="1">
      <c r="H5295" s="72"/>
    </row>
    <row r="5296" spans="8:8" hidden="1">
      <c r="H5296" s="72"/>
    </row>
    <row r="5297" spans="8:8" hidden="1">
      <c r="H5297" s="72"/>
    </row>
    <row r="5298" spans="8:8" hidden="1">
      <c r="H5298" s="72"/>
    </row>
    <row r="5299" spans="8:8" hidden="1">
      <c r="H5299" s="72"/>
    </row>
    <row r="5300" spans="8:8" hidden="1">
      <c r="H5300" s="72"/>
    </row>
    <row r="5301" spans="8:8" hidden="1">
      <c r="H5301" s="72"/>
    </row>
    <row r="5302" spans="8:8" hidden="1">
      <c r="H5302" s="72"/>
    </row>
    <row r="5303" spans="8:8" hidden="1">
      <c r="H5303" s="72"/>
    </row>
    <row r="5304" spans="8:8" hidden="1">
      <c r="H5304" s="72"/>
    </row>
    <row r="5305" spans="8:8" hidden="1">
      <c r="H5305" s="72"/>
    </row>
    <row r="5306" spans="8:8" hidden="1">
      <c r="H5306" s="72"/>
    </row>
    <row r="5307" spans="8:8" hidden="1">
      <c r="H5307" s="72"/>
    </row>
    <row r="5308" spans="8:8" hidden="1">
      <c r="H5308" s="72"/>
    </row>
    <row r="5309" spans="8:8" hidden="1">
      <c r="H5309" s="72"/>
    </row>
    <row r="5310" spans="8:8" hidden="1">
      <c r="H5310" s="72"/>
    </row>
    <row r="5311" spans="8:8" hidden="1">
      <c r="H5311" s="72"/>
    </row>
    <row r="5312" spans="8:8" hidden="1">
      <c r="H5312" s="72"/>
    </row>
    <row r="5313" spans="8:8" hidden="1">
      <c r="H5313" s="72"/>
    </row>
    <row r="5314" spans="8:8" hidden="1">
      <c r="H5314" s="72"/>
    </row>
    <row r="5315" spans="8:8" hidden="1">
      <c r="H5315" s="72"/>
    </row>
    <row r="5316" spans="8:8" hidden="1">
      <c r="H5316" s="72"/>
    </row>
    <row r="5317" spans="8:8" hidden="1">
      <c r="H5317" s="72"/>
    </row>
    <row r="5318" spans="8:8" hidden="1">
      <c r="H5318" s="72"/>
    </row>
    <row r="5319" spans="8:8" hidden="1">
      <c r="H5319" s="72"/>
    </row>
    <row r="5320" spans="8:8" hidden="1">
      <c r="H5320" s="72"/>
    </row>
    <row r="5321" spans="8:8" hidden="1">
      <c r="H5321" s="72"/>
    </row>
    <row r="5322" spans="8:8" hidden="1">
      <c r="H5322" s="72"/>
    </row>
    <row r="5323" spans="8:8" hidden="1">
      <c r="H5323" s="72"/>
    </row>
    <row r="5324" spans="8:8" hidden="1">
      <c r="H5324" s="72"/>
    </row>
    <row r="5325" spans="8:8" hidden="1">
      <c r="H5325" s="72"/>
    </row>
    <row r="5326" spans="8:8" hidden="1">
      <c r="H5326" s="72"/>
    </row>
    <row r="5327" spans="8:8" hidden="1">
      <c r="H5327" s="72"/>
    </row>
    <row r="5328" spans="8:8" hidden="1">
      <c r="H5328" s="72"/>
    </row>
    <row r="5329" spans="8:8" hidden="1">
      <c r="H5329" s="72"/>
    </row>
    <row r="5330" spans="8:8" hidden="1">
      <c r="H5330" s="72"/>
    </row>
    <row r="5331" spans="8:8" hidden="1">
      <c r="H5331" s="72"/>
    </row>
    <row r="5332" spans="8:8" hidden="1">
      <c r="H5332" s="72"/>
    </row>
    <row r="5333" spans="8:8" hidden="1">
      <c r="H5333" s="72"/>
    </row>
    <row r="5334" spans="8:8" hidden="1">
      <c r="H5334" s="72"/>
    </row>
    <row r="5335" spans="8:8" hidden="1">
      <c r="H5335" s="72"/>
    </row>
    <row r="5336" spans="8:8" hidden="1">
      <c r="H5336" s="72"/>
    </row>
    <row r="5337" spans="8:8" hidden="1">
      <c r="H5337" s="72"/>
    </row>
    <row r="5338" spans="8:8" hidden="1">
      <c r="H5338" s="72"/>
    </row>
    <row r="5339" spans="8:8" hidden="1">
      <c r="H5339" s="72"/>
    </row>
    <row r="5340" spans="8:8" hidden="1">
      <c r="H5340" s="72"/>
    </row>
    <row r="5341" spans="8:8" hidden="1">
      <c r="H5341" s="72"/>
    </row>
    <row r="5342" spans="8:8" hidden="1">
      <c r="H5342" s="72"/>
    </row>
    <row r="5343" spans="8:8" hidden="1">
      <c r="H5343" s="72"/>
    </row>
    <row r="5344" spans="8:8" hidden="1">
      <c r="H5344" s="72"/>
    </row>
    <row r="5345" spans="8:8" hidden="1">
      <c r="H5345" s="72"/>
    </row>
    <row r="5346" spans="8:8" hidden="1">
      <c r="H5346" s="72"/>
    </row>
    <row r="5347" spans="8:8" hidden="1">
      <c r="H5347" s="72"/>
    </row>
    <row r="5348" spans="8:8" hidden="1">
      <c r="H5348" s="72"/>
    </row>
    <row r="5349" spans="8:8" hidden="1">
      <c r="H5349" s="72"/>
    </row>
    <row r="5350" spans="8:8" hidden="1">
      <c r="H5350" s="72"/>
    </row>
    <row r="5351" spans="8:8" hidden="1">
      <c r="H5351" s="72"/>
    </row>
    <row r="5352" spans="8:8" hidden="1">
      <c r="H5352" s="72"/>
    </row>
    <row r="5353" spans="8:8" hidden="1">
      <c r="H5353" s="72"/>
    </row>
    <row r="5354" spans="8:8" hidden="1">
      <c r="H5354" s="72"/>
    </row>
    <row r="5355" spans="8:8" hidden="1">
      <c r="H5355" s="72"/>
    </row>
    <row r="5356" spans="8:8" hidden="1">
      <c r="H5356" s="72"/>
    </row>
    <row r="5357" spans="8:8" hidden="1">
      <c r="H5357" s="72"/>
    </row>
    <row r="5358" spans="8:8" hidden="1">
      <c r="H5358" s="72"/>
    </row>
    <row r="5359" spans="8:8" hidden="1">
      <c r="H5359" s="72"/>
    </row>
    <row r="5360" spans="8:8" hidden="1">
      <c r="H5360" s="72"/>
    </row>
    <row r="5361" spans="8:8" hidden="1">
      <c r="H5361" s="72"/>
    </row>
    <row r="5362" spans="8:8" hidden="1">
      <c r="H5362" s="72"/>
    </row>
    <row r="5363" spans="8:8" hidden="1">
      <c r="H5363" s="72"/>
    </row>
    <row r="5364" spans="8:8" hidden="1">
      <c r="H5364" s="72"/>
    </row>
    <row r="5365" spans="8:8" hidden="1">
      <c r="H5365" s="72"/>
    </row>
    <row r="5366" spans="8:8" hidden="1">
      <c r="H5366" s="72"/>
    </row>
    <row r="5367" spans="8:8" hidden="1">
      <c r="H5367" s="72"/>
    </row>
    <row r="5368" spans="8:8" hidden="1">
      <c r="H5368" s="72"/>
    </row>
    <row r="5369" spans="8:8" hidden="1">
      <c r="H5369" s="72"/>
    </row>
    <row r="5370" spans="8:8" hidden="1">
      <c r="H5370" s="72"/>
    </row>
    <row r="5371" spans="8:8" hidden="1">
      <c r="H5371" s="72"/>
    </row>
    <row r="5372" spans="8:8" hidden="1">
      <c r="H5372" s="72"/>
    </row>
    <row r="5373" spans="8:8" hidden="1">
      <c r="H5373" s="72"/>
    </row>
    <row r="5374" spans="8:8" hidden="1">
      <c r="H5374" s="72"/>
    </row>
    <row r="5375" spans="8:8" hidden="1">
      <c r="H5375" s="72"/>
    </row>
    <row r="5376" spans="8:8" hidden="1">
      <c r="H5376" s="72"/>
    </row>
    <row r="5377" spans="8:8" hidden="1">
      <c r="H5377" s="72"/>
    </row>
    <row r="5378" spans="8:8" hidden="1">
      <c r="H5378" s="72"/>
    </row>
    <row r="5379" spans="8:8" hidden="1">
      <c r="H5379" s="72"/>
    </row>
    <row r="5380" spans="8:8" hidden="1">
      <c r="H5380" s="72"/>
    </row>
    <row r="5381" spans="8:8" hidden="1">
      <c r="H5381" s="72"/>
    </row>
    <row r="5382" spans="8:8" hidden="1">
      <c r="H5382" s="72"/>
    </row>
    <row r="5383" spans="8:8" hidden="1">
      <c r="H5383" s="72"/>
    </row>
    <row r="5384" spans="8:8" hidden="1">
      <c r="H5384" s="72"/>
    </row>
    <row r="5385" spans="8:8" hidden="1">
      <c r="H5385" s="72"/>
    </row>
    <row r="5386" spans="8:8" hidden="1">
      <c r="H5386" s="72"/>
    </row>
    <row r="5387" spans="8:8" hidden="1">
      <c r="H5387" s="72"/>
    </row>
    <row r="5388" spans="8:8" hidden="1">
      <c r="H5388" s="72"/>
    </row>
    <row r="5389" spans="8:8" hidden="1">
      <c r="H5389" s="72"/>
    </row>
    <row r="5390" spans="8:8" hidden="1">
      <c r="H5390" s="72"/>
    </row>
    <row r="5391" spans="8:8" hidden="1">
      <c r="H5391" s="72"/>
    </row>
    <row r="5392" spans="8:8" hidden="1">
      <c r="H5392" s="72"/>
    </row>
    <row r="5393" spans="8:8" hidden="1">
      <c r="H5393" s="72"/>
    </row>
    <row r="5394" spans="8:8" hidden="1">
      <c r="H5394" s="72"/>
    </row>
    <row r="5395" spans="8:8" hidden="1">
      <c r="H5395" s="72"/>
    </row>
    <row r="5396" spans="8:8" hidden="1">
      <c r="H5396" s="72"/>
    </row>
    <row r="5397" spans="8:8" hidden="1">
      <c r="H5397" s="72"/>
    </row>
    <row r="5398" spans="8:8" hidden="1">
      <c r="H5398" s="72"/>
    </row>
    <row r="5399" spans="8:8" hidden="1">
      <c r="H5399" s="72"/>
    </row>
    <row r="5400" spans="8:8" hidden="1">
      <c r="H5400" s="72"/>
    </row>
    <row r="5401" spans="8:8" hidden="1">
      <c r="H5401" s="72"/>
    </row>
    <row r="5402" spans="8:8" hidden="1">
      <c r="H5402" s="72"/>
    </row>
    <row r="5403" spans="8:8" hidden="1">
      <c r="H5403" s="72"/>
    </row>
    <row r="5404" spans="8:8" hidden="1">
      <c r="H5404" s="72"/>
    </row>
    <row r="5405" spans="8:8" hidden="1">
      <c r="H5405" s="72"/>
    </row>
    <row r="5406" spans="8:8" hidden="1">
      <c r="H5406" s="72"/>
    </row>
    <row r="5407" spans="8:8" hidden="1">
      <c r="H5407" s="72"/>
    </row>
    <row r="5408" spans="8:8" hidden="1">
      <c r="H5408" s="72"/>
    </row>
    <row r="5409" spans="8:8" hidden="1">
      <c r="H5409" s="72"/>
    </row>
    <row r="5410" spans="8:8" hidden="1">
      <c r="H5410" s="72"/>
    </row>
    <row r="5411" spans="8:8" hidden="1">
      <c r="H5411" s="72"/>
    </row>
    <row r="5412" spans="8:8" hidden="1">
      <c r="H5412" s="72"/>
    </row>
    <row r="5413" spans="8:8" hidden="1">
      <c r="H5413" s="72"/>
    </row>
    <row r="5414" spans="8:8" hidden="1">
      <c r="H5414" s="72"/>
    </row>
    <row r="5415" spans="8:8" hidden="1">
      <c r="H5415" s="72"/>
    </row>
    <row r="5416" spans="8:8" hidden="1">
      <c r="H5416" s="72"/>
    </row>
    <row r="5417" spans="8:8" hidden="1">
      <c r="H5417" s="72"/>
    </row>
    <row r="5418" spans="8:8" hidden="1">
      <c r="H5418" s="72"/>
    </row>
    <row r="5419" spans="8:8" hidden="1">
      <c r="H5419" s="72"/>
    </row>
    <row r="5420" spans="8:8" hidden="1">
      <c r="H5420" s="72"/>
    </row>
    <row r="5421" spans="8:8" hidden="1">
      <c r="H5421" s="72"/>
    </row>
    <row r="5422" spans="8:8" hidden="1">
      <c r="H5422" s="72"/>
    </row>
    <row r="5423" spans="8:8" hidden="1">
      <c r="H5423" s="72"/>
    </row>
    <row r="5424" spans="8:8" hidden="1">
      <c r="H5424" s="72"/>
    </row>
    <row r="5425" spans="8:8" hidden="1">
      <c r="H5425" s="72"/>
    </row>
    <row r="5426" spans="8:8" hidden="1">
      <c r="H5426" s="72"/>
    </row>
    <row r="5427" spans="8:8" hidden="1">
      <c r="H5427" s="72"/>
    </row>
    <row r="5428" spans="8:8" hidden="1">
      <c r="H5428" s="72"/>
    </row>
    <row r="5429" spans="8:8" hidden="1">
      <c r="H5429" s="72"/>
    </row>
    <row r="5430" spans="8:8" hidden="1">
      <c r="H5430" s="72"/>
    </row>
    <row r="5431" spans="8:8" hidden="1">
      <c r="H5431" s="72"/>
    </row>
    <row r="5432" spans="8:8" hidden="1">
      <c r="H5432" s="72"/>
    </row>
    <row r="5433" spans="8:8" hidden="1">
      <c r="H5433" s="72"/>
    </row>
    <row r="5434" spans="8:8" hidden="1">
      <c r="H5434" s="72"/>
    </row>
    <row r="5435" spans="8:8" hidden="1">
      <c r="H5435" s="72"/>
    </row>
    <row r="5436" spans="8:8" hidden="1">
      <c r="H5436" s="72"/>
    </row>
    <row r="5437" spans="8:8" hidden="1">
      <c r="H5437" s="72"/>
    </row>
    <row r="5438" spans="8:8" hidden="1">
      <c r="H5438" s="72"/>
    </row>
    <row r="5439" spans="8:8" hidden="1">
      <c r="H5439" s="72"/>
    </row>
    <row r="5440" spans="8:8" hidden="1">
      <c r="H5440" s="72"/>
    </row>
    <row r="5441" spans="8:8" hidden="1">
      <c r="H5441" s="72"/>
    </row>
    <row r="5442" spans="8:8" hidden="1">
      <c r="H5442" s="72"/>
    </row>
    <row r="5443" spans="8:8" hidden="1">
      <c r="H5443" s="72"/>
    </row>
    <row r="5444" spans="8:8" hidden="1">
      <c r="H5444" s="72"/>
    </row>
    <row r="5445" spans="8:8" hidden="1">
      <c r="H5445" s="72"/>
    </row>
    <row r="5446" spans="8:8" hidden="1">
      <c r="H5446" s="72"/>
    </row>
    <row r="5447" spans="8:8" hidden="1">
      <c r="H5447" s="72"/>
    </row>
    <row r="5448" spans="8:8" hidden="1">
      <c r="H5448" s="72"/>
    </row>
    <row r="5449" spans="8:8" hidden="1">
      <c r="H5449" s="72"/>
    </row>
    <row r="5450" spans="8:8" hidden="1">
      <c r="H5450" s="72"/>
    </row>
    <row r="5451" spans="8:8" hidden="1">
      <c r="H5451" s="72"/>
    </row>
    <row r="5452" spans="8:8" hidden="1">
      <c r="H5452" s="72"/>
    </row>
    <row r="5453" spans="8:8" hidden="1">
      <c r="H5453" s="72"/>
    </row>
    <row r="5454" spans="8:8" hidden="1">
      <c r="H5454" s="72"/>
    </row>
    <row r="5455" spans="8:8" hidden="1">
      <c r="H5455" s="72"/>
    </row>
    <row r="5456" spans="8:8" hidden="1">
      <c r="H5456" s="72"/>
    </row>
    <row r="5457" spans="8:8" hidden="1">
      <c r="H5457" s="72"/>
    </row>
    <row r="5458" spans="8:8" hidden="1">
      <c r="H5458" s="72"/>
    </row>
    <row r="5459" spans="8:8" hidden="1">
      <c r="H5459" s="72"/>
    </row>
    <row r="5460" spans="8:8" hidden="1">
      <c r="H5460" s="72"/>
    </row>
    <row r="5461" spans="8:8" hidden="1">
      <c r="H5461" s="72"/>
    </row>
    <row r="5462" spans="8:8" hidden="1">
      <c r="H5462" s="72"/>
    </row>
    <row r="5463" spans="8:8" hidden="1">
      <c r="H5463" s="72"/>
    </row>
    <row r="5464" spans="8:8" hidden="1">
      <c r="H5464" s="72"/>
    </row>
    <row r="5465" spans="8:8" hidden="1">
      <c r="H5465" s="72"/>
    </row>
    <row r="5466" spans="8:8" hidden="1">
      <c r="H5466" s="72"/>
    </row>
    <row r="5467" spans="8:8" hidden="1">
      <c r="H5467" s="72"/>
    </row>
    <row r="5468" spans="8:8" hidden="1">
      <c r="H5468" s="72"/>
    </row>
    <row r="5469" spans="8:8" hidden="1">
      <c r="H5469" s="72"/>
    </row>
    <row r="5470" spans="8:8" hidden="1">
      <c r="H5470" s="72"/>
    </row>
    <row r="5471" spans="8:8" hidden="1">
      <c r="H5471" s="72"/>
    </row>
    <row r="5472" spans="8:8" hidden="1">
      <c r="H5472" s="72"/>
    </row>
    <row r="5473" spans="8:8" hidden="1">
      <c r="H5473" s="72"/>
    </row>
    <row r="5474" spans="8:8" hidden="1">
      <c r="H5474" s="72"/>
    </row>
    <row r="5475" spans="8:8" hidden="1">
      <c r="H5475" s="72"/>
    </row>
    <row r="5476" spans="8:8" hidden="1">
      <c r="H5476" s="72"/>
    </row>
    <row r="5477" spans="8:8" hidden="1">
      <c r="H5477" s="72"/>
    </row>
    <row r="5478" spans="8:8" hidden="1">
      <c r="H5478" s="72"/>
    </row>
    <row r="5479" spans="8:8" hidden="1">
      <c r="H5479" s="72"/>
    </row>
    <row r="5480" spans="8:8" hidden="1">
      <c r="H5480" s="72"/>
    </row>
    <row r="5481" spans="8:8" hidden="1">
      <c r="H5481" s="72"/>
    </row>
    <row r="5482" spans="8:8" hidden="1">
      <c r="H5482" s="72"/>
    </row>
    <row r="5483" spans="8:8" hidden="1">
      <c r="H5483" s="72"/>
    </row>
    <row r="5484" spans="8:8" hidden="1">
      <c r="H5484" s="72"/>
    </row>
    <row r="5485" spans="8:8" hidden="1">
      <c r="H5485" s="72"/>
    </row>
    <row r="5486" spans="8:8" hidden="1">
      <c r="H5486" s="72"/>
    </row>
    <row r="5487" spans="8:8" hidden="1">
      <c r="H5487" s="72"/>
    </row>
    <row r="5488" spans="8:8" hidden="1">
      <c r="H5488" s="72"/>
    </row>
    <row r="5489" spans="8:8" hidden="1">
      <c r="H5489" s="72"/>
    </row>
    <row r="5490" spans="8:8" hidden="1">
      <c r="H5490" s="72"/>
    </row>
    <row r="5491" spans="8:8" hidden="1">
      <c r="H5491" s="72"/>
    </row>
    <row r="5492" spans="8:8" hidden="1">
      <c r="H5492" s="72"/>
    </row>
    <row r="5493" spans="8:8" hidden="1">
      <c r="H5493" s="72"/>
    </row>
    <row r="5494" spans="8:8" hidden="1">
      <c r="H5494" s="72"/>
    </row>
    <row r="5495" spans="8:8" hidden="1">
      <c r="H5495" s="72"/>
    </row>
    <row r="5496" spans="8:8" hidden="1">
      <c r="H5496" s="72"/>
    </row>
    <row r="5497" spans="8:8" hidden="1">
      <c r="H5497" s="72"/>
    </row>
    <row r="5498" spans="8:8" hidden="1">
      <c r="H5498" s="72"/>
    </row>
    <row r="5499" spans="8:8" hidden="1">
      <c r="H5499" s="72"/>
    </row>
    <row r="5500" spans="8:8" hidden="1">
      <c r="H5500" s="72"/>
    </row>
    <row r="5501" spans="8:8" hidden="1">
      <c r="H5501" s="72"/>
    </row>
    <row r="5502" spans="8:8" hidden="1">
      <c r="H5502" s="72"/>
    </row>
    <row r="5503" spans="8:8" hidden="1">
      <c r="H5503" s="72"/>
    </row>
    <row r="5504" spans="8:8" hidden="1">
      <c r="H5504" s="72"/>
    </row>
    <row r="5505" spans="8:8" hidden="1">
      <c r="H5505" s="72"/>
    </row>
    <row r="5506" spans="8:8" hidden="1">
      <c r="H5506" s="72"/>
    </row>
    <row r="5507" spans="8:8" hidden="1">
      <c r="H5507" s="72"/>
    </row>
    <row r="5508" spans="8:8" hidden="1">
      <c r="H5508" s="72"/>
    </row>
    <row r="5509" spans="8:8" hidden="1">
      <c r="H5509" s="72"/>
    </row>
    <row r="5510" spans="8:8" hidden="1">
      <c r="H5510" s="72"/>
    </row>
    <row r="5511" spans="8:8" hidden="1">
      <c r="H5511" s="72"/>
    </row>
    <row r="5512" spans="8:8" hidden="1">
      <c r="H5512" s="72"/>
    </row>
    <row r="5513" spans="8:8" hidden="1">
      <c r="H5513" s="72"/>
    </row>
    <row r="5514" spans="8:8" hidden="1">
      <c r="H5514" s="72"/>
    </row>
    <row r="5515" spans="8:8" hidden="1">
      <c r="H5515" s="72"/>
    </row>
    <row r="5516" spans="8:8" hidden="1">
      <c r="H5516" s="72"/>
    </row>
    <row r="5517" spans="8:8" hidden="1">
      <c r="H5517" s="72"/>
    </row>
    <row r="5518" spans="8:8" hidden="1">
      <c r="H5518" s="72"/>
    </row>
    <row r="5519" spans="8:8" hidden="1">
      <c r="H5519" s="72"/>
    </row>
    <row r="5520" spans="8:8" hidden="1">
      <c r="H5520" s="72"/>
    </row>
    <row r="5521" spans="8:8" hidden="1">
      <c r="H5521" s="72"/>
    </row>
    <row r="5522" spans="8:8" hidden="1">
      <c r="H5522" s="72"/>
    </row>
    <row r="5523" spans="8:8" hidden="1">
      <c r="H5523" s="72"/>
    </row>
    <row r="5524" spans="8:8" hidden="1">
      <c r="H5524" s="72"/>
    </row>
    <row r="5525" spans="8:8" hidden="1">
      <c r="H5525" s="72"/>
    </row>
    <row r="5526" spans="8:8" hidden="1">
      <c r="H5526" s="72"/>
    </row>
    <row r="5527" spans="8:8" hidden="1">
      <c r="H5527" s="72"/>
    </row>
    <row r="5528" spans="8:8" hidden="1">
      <c r="H5528" s="72"/>
    </row>
    <row r="5529" spans="8:8" hidden="1">
      <c r="H5529" s="72"/>
    </row>
    <row r="5530" spans="8:8" hidden="1">
      <c r="H5530" s="72"/>
    </row>
    <row r="5531" spans="8:8" hidden="1">
      <c r="H5531" s="72"/>
    </row>
    <row r="5532" spans="8:8" hidden="1">
      <c r="H5532" s="72"/>
    </row>
    <row r="5533" spans="8:8" hidden="1">
      <c r="H5533" s="72"/>
    </row>
    <row r="5534" spans="8:8" hidden="1">
      <c r="H5534" s="72"/>
    </row>
    <row r="5535" spans="8:8" hidden="1">
      <c r="H5535" s="72"/>
    </row>
    <row r="5536" spans="8:8" hidden="1">
      <c r="H5536" s="72"/>
    </row>
    <row r="5537" spans="8:8" hidden="1">
      <c r="H5537" s="72"/>
    </row>
    <row r="5538" spans="8:8" hidden="1">
      <c r="H5538" s="72"/>
    </row>
    <row r="5539" spans="8:8" hidden="1">
      <c r="H5539" s="72"/>
    </row>
    <row r="5540" spans="8:8" hidden="1">
      <c r="H5540" s="72"/>
    </row>
    <row r="5541" spans="8:8" hidden="1">
      <c r="H5541" s="72"/>
    </row>
    <row r="5542" spans="8:8" hidden="1">
      <c r="H5542" s="72"/>
    </row>
    <row r="5543" spans="8:8" hidden="1">
      <c r="H5543" s="72"/>
    </row>
    <row r="5544" spans="8:8" hidden="1">
      <c r="H5544" s="72"/>
    </row>
    <row r="5545" spans="8:8" hidden="1">
      <c r="H5545" s="72"/>
    </row>
    <row r="5546" spans="8:8" hidden="1">
      <c r="H5546" s="72"/>
    </row>
    <row r="5547" spans="8:8" hidden="1">
      <c r="H5547" s="72"/>
    </row>
    <row r="5548" spans="8:8" hidden="1">
      <c r="H5548" s="72"/>
    </row>
    <row r="5549" spans="8:8" hidden="1">
      <c r="H5549" s="72"/>
    </row>
    <row r="5550" spans="8:8" hidden="1">
      <c r="H5550" s="72"/>
    </row>
    <row r="5551" spans="8:8" hidden="1">
      <c r="H5551" s="72"/>
    </row>
    <row r="5552" spans="8:8" hidden="1">
      <c r="H5552" s="72"/>
    </row>
    <row r="5553" spans="8:8" hidden="1">
      <c r="H5553" s="72"/>
    </row>
    <row r="5554" spans="8:8" hidden="1">
      <c r="H5554" s="72"/>
    </row>
    <row r="5555" spans="8:8" hidden="1">
      <c r="H5555" s="72"/>
    </row>
    <row r="5556" spans="8:8" hidden="1">
      <c r="H5556" s="72"/>
    </row>
    <row r="5557" spans="8:8" hidden="1">
      <c r="H5557" s="72"/>
    </row>
    <row r="5558" spans="8:8" hidden="1">
      <c r="H5558" s="72"/>
    </row>
    <row r="5559" spans="8:8" hidden="1">
      <c r="H5559" s="72"/>
    </row>
    <row r="5560" spans="8:8" hidden="1">
      <c r="H5560" s="72"/>
    </row>
    <row r="5561" spans="8:8" hidden="1">
      <c r="H5561" s="72"/>
    </row>
    <row r="5562" spans="8:8" hidden="1">
      <c r="H5562" s="72"/>
    </row>
    <row r="5563" spans="8:8" hidden="1">
      <c r="H5563" s="72"/>
    </row>
    <row r="5564" spans="8:8" hidden="1">
      <c r="H5564" s="72"/>
    </row>
    <row r="5565" spans="8:8" hidden="1">
      <c r="H5565" s="72"/>
    </row>
    <row r="5566" spans="8:8" hidden="1">
      <c r="H5566" s="72"/>
    </row>
    <row r="5567" spans="8:8" hidden="1">
      <c r="H5567" s="72"/>
    </row>
    <row r="5568" spans="8:8" hidden="1">
      <c r="H5568" s="72"/>
    </row>
    <row r="5569" spans="8:8" hidden="1">
      <c r="H5569" s="72"/>
    </row>
    <row r="5570" spans="8:8" hidden="1">
      <c r="H5570" s="72"/>
    </row>
    <row r="5571" spans="8:8" hidden="1">
      <c r="H5571" s="72"/>
    </row>
    <row r="5572" spans="8:8" hidden="1">
      <c r="H5572" s="72"/>
    </row>
    <row r="5573" spans="8:8" hidden="1">
      <c r="H5573" s="72"/>
    </row>
    <row r="5574" spans="8:8" hidden="1">
      <c r="H5574" s="72"/>
    </row>
    <row r="5575" spans="8:8" hidden="1">
      <c r="H5575" s="72"/>
    </row>
    <row r="5576" spans="8:8" hidden="1">
      <c r="H5576" s="72"/>
    </row>
    <row r="5577" spans="8:8" hidden="1">
      <c r="H5577" s="72"/>
    </row>
    <row r="5578" spans="8:8" hidden="1">
      <c r="H5578" s="72"/>
    </row>
    <row r="5579" spans="8:8" hidden="1">
      <c r="H5579" s="72"/>
    </row>
    <row r="5580" spans="8:8" hidden="1">
      <c r="H5580" s="72"/>
    </row>
    <row r="5581" spans="8:8" hidden="1">
      <c r="H5581" s="72"/>
    </row>
    <row r="5582" spans="8:8" hidden="1">
      <c r="H5582" s="72"/>
    </row>
    <row r="5583" spans="8:8" hidden="1">
      <c r="H5583" s="72"/>
    </row>
    <row r="5584" spans="8:8" hidden="1">
      <c r="H5584" s="72"/>
    </row>
    <row r="5585" spans="8:8" hidden="1">
      <c r="H5585" s="72"/>
    </row>
    <row r="5586" spans="8:8" hidden="1">
      <c r="H5586" s="72"/>
    </row>
    <row r="5587" spans="8:8" hidden="1">
      <c r="H5587" s="72"/>
    </row>
    <row r="5588" spans="8:8" hidden="1">
      <c r="H5588" s="72"/>
    </row>
    <row r="5589" spans="8:8" hidden="1">
      <c r="H5589" s="72"/>
    </row>
    <row r="5590" spans="8:8" hidden="1">
      <c r="H5590" s="72"/>
    </row>
    <row r="5591" spans="8:8" hidden="1">
      <c r="H5591" s="72"/>
    </row>
    <row r="5592" spans="8:8" hidden="1">
      <c r="H5592" s="72"/>
    </row>
    <row r="5593" spans="8:8" hidden="1">
      <c r="H5593" s="72"/>
    </row>
    <row r="5594" spans="8:8" hidden="1">
      <c r="H5594" s="72"/>
    </row>
    <row r="5595" spans="8:8" hidden="1">
      <c r="H5595" s="72"/>
    </row>
    <row r="5596" spans="8:8" hidden="1">
      <c r="H5596" s="72"/>
    </row>
    <row r="5597" spans="8:8" hidden="1">
      <c r="H5597" s="72"/>
    </row>
    <row r="5598" spans="8:8" hidden="1">
      <c r="H5598" s="72"/>
    </row>
    <row r="5599" spans="8:8" hidden="1">
      <c r="H5599" s="72"/>
    </row>
    <row r="5600" spans="8:8" hidden="1">
      <c r="H5600" s="72"/>
    </row>
    <row r="5601" spans="8:8" hidden="1">
      <c r="H5601" s="72"/>
    </row>
    <row r="5602" spans="8:8" hidden="1">
      <c r="H5602" s="72"/>
    </row>
    <row r="5603" spans="8:8" hidden="1">
      <c r="H5603" s="72"/>
    </row>
    <row r="5604" spans="8:8" hidden="1">
      <c r="H5604" s="72"/>
    </row>
    <row r="5605" spans="8:8" hidden="1">
      <c r="H5605" s="72"/>
    </row>
    <row r="5606" spans="8:8" hidden="1">
      <c r="H5606" s="72"/>
    </row>
    <row r="5607" spans="8:8" hidden="1">
      <c r="H5607" s="72"/>
    </row>
    <row r="5608" spans="8:8" hidden="1">
      <c r="H5608" s="72"/>
    </row>
    <row r="5609" spans="8:8" hidden="1">
      <c r="H5609" s="72"/>
    </row>
    <row r="5610" spans="8:8" hidden="1">
      <c r="H5610" s="72"/>
    </row>
    <row r="5611" spans="8:8" hidden="1">
      <c r="H5611" s="72"/>
    </row>
    <row r="5612" spans="8:8" hidden="1">
      <c r="H5612" s="72"/>
    </row>
    <row r="5613" spans="8:8" hidden="1">
      <c r="H5613" s="72"/>
    </row>
    <row r="5614" spans="8:8" hidden="1">
      <c r="H5614" s="72"/>
    </row>
    <row r="5615" spans="8:8" hidden="1">
      <c r="H5615" s="72"/>
    </row>
    <row r="5616" spans="8:8" hidden="1">
      <c r="H5616" s="72"/>
    </row>
    <row r="5617" spans="8:8" hidden="1">
      <c r="H5617" s="72"/>
    </row>
    <row r="5618" spans="8:8" hidden="1">
      <c r="H5618" s="72"/>
    </row>
    <row r="5619" spans="8:8" hidden="1">
      <c r="H5619" s="72"/>
    </row>
    <row r="5620" spans="8:8" hidden="1">
      <c r="H5620" s="72"/>
    </row>
    <row r="5621" spans="8:8" hidden="1">
      <c r="H5621" s="72"/>
    </row>
    <row r="5622" spans="8:8" hidden="1">
      <c r="H5622" s="72"/>
    </row>
    <row r="5623" spans="8:8" hidden="1">
      <c r="H5623" s="72"/>
    </row>
    <row r="5624" spans="8:8" hidden="1">
      <c r="H5624" s="72"/>
    </row>
    <row r="5625" spans="8:8" hidden="1">
      <c r="H5625" s="72"/>
    </row>
    <row r="5626" spans="8:8" hidden="1">
      <c r="H5626" s="72"/>
    </row>
    <row r="5627" spans="8:8" hidden="1">
      <c r="H5627" s="72"/>
    </row>
    <row r="5628" spans="8:8" hidden="1">
      <c r="H5628" s="72"/>
    </row>
    <row r="5629" spans="8:8" hidden="1">
      <c r="H5629" s="72"/>
    </row>
    <row r="5630" spans="8:8" hidden="1">
      <c r="H5630" s="72"/>
    </row>
    <row r="5631" spans="8:8" hidden="1">
      <c r="H5631" s="72"/>
    </row>
    <row r="5632" spans="8:8" hidden="1">
      <c r="H5632" s="72"/>
    </row>
    <row r="5633" spans="8:8" hidden="1">
      <c r="H5633" s="72"/>
    </row>
    <row r="5634" spans="8:8" hidden="1">
      <c r="H5634" s="72"/>
    </row>
    <row r="5635" spans="8:8" hidden="1">
      <c r="H5635" s="72"/>
    </row>
    <row r="5636" spans="8:8" hidden="1">
      <c r="H5636" s="72"/>
    </row>
    <row r="5637" spans="8:8" hidden="1">
      <c r="H5637" s="72"/>
    </row>
    <row r="5638" spans="8:8" hidden="1">
      <c r="H5638" s="72"/>
    </row>
    <row r="5639" spans="8:8" hidden="1">
      <c r="H5639" s="72"/>
    </row>
    <row r="5640" spans="8:8" hidden="1">
      <c r="H5640" s="72"/>
    </row>
    <row r="5641" spans="8:8" hidden="1">
      <c r="H5641" s="72"/>
    </row>
    <row r="5642" spans="8:8" hidden="1">
      <c r="H5642" s="72"/>
    </row>
    <row r="5643" spans="8:8" hidden="1">
      <c r="H5643" s="72"/>
    </row>
    <row r="5644" spans="8:8" hidden="1">
      <c r="H5644" s="72"/>
    </row>
    <row r="5645" spans="8:8" hidden="1">
      <c r="H5645" s="72"/>
    </row>
    <row r="5646" spans="8:8" hidden="1">
      <c r="H5646" s="72"/>
    </row>
    <row r="5647" spans="8:8" hidden="1">
      <c r="H5647" s="72"/>
    </row>
    <row r="5648" spans="8:8" hidden="1">
      <c r="H5648" s="72"/>
    </row>
    <row r="5649" spans="8:8" hidden="1">
      <c r="H5649" s="72"/>
    </row>
    <row r="5650" spans="8:8" hidden="1">
      <c r="H5650" s="72"/>
    </row>
    <row r="5651" spans="8:8" hidden="1">
      <c r="H5651" s="72"/>
    </row>
    <row r="5652" spans="8:8" hidden="1">
      <c r="H5652" s="72"/>
    </row>
    <row r="5653" spans="8:8" hidden="1">
      <c r="H5653" s="72"/>
    </row>
    <row r="5654" spans="8:8" hidden="1">
      <c r="H5654" s="72"/>
    </row>
    <row r="5655" spans="8:8" hidden="1">
      <c r="H5655" s="72"/>
    </row>
    <row r="5656" spans="8:8" hidden="1">
      <c r="H5656" s="72"/>
    </row>
    <row r="5657" spans="8:8" hidden="1">
      <c r="H5657" s="72"/>
    </row>
    <row r="5658" spans="8:8" hidden="1">
      <c r="H5658" s="72"/>
    </row>
    <row r="5659" spans="8:8" hidden="1">
      <c r="H5659" s="72"/>
    </row>
    <row r="5660" spans="8:8" hidden="1">
      <c r="H5660" s="72"/>
    </row>
    <row r="5661" spans="8:8" hidden="1">
      <c r="H5661" s="72"/>
    </row>
    <row r="5662" spans="8:8" hidden="1">
      <c r="H5662" s="72"/>
    </row>
    <row r="5663" spans="8:8" hidden="1">
      <c r="H5663" s="72"/>
    </row>
    <row r="5664" spans="8:8" hidden="1">
      <c r="H5664" s="72"/>
    </row>
    <row r="5665" spans="8:8" hidden="1">
      <c r="H5665" s="72"/>
    </row>
    <row r="5666" spans="8:8" hidden="1">
      <c r="H5666" s="72"/>
    </row>
    <row r="5667" spans="8:8" hidden="1">
      <c r="H5667" s="72"/>
    </row>
    <row r="5668" spans="8:8" hidden="1">
      <c r="H5668" s="72"/>
    </row>
    <row r="5669" spans="8:8" hidden="1">
      <c r="H5669" s="72"/>
    </row>
    <row r="5670" spans="8:8" hidden="1">
      <c r="H5670" s="72"/>
    </row>
    <row r="5671" spans="8:8" hidden="1">
      <c r="H5671" s="72"/>
    </row>
    <row r="5672" spans="8:8" hidden="1">
      <c r="H5672" s="72"/>
    </row>
    <row r="5673" spans="8:8" hidden="1">
      <c r="H5673" s="72"/>
    </row>
    <row r="5674" spans="8:8" hidden="1">
      <c r="H5674" s="72"/>
    </row>
    <row r="5675" spans="8:8" hidden="1">
      <c r="H5675" s="72"/>
    </row>
    <row r="5676" spans="8:8" hidden="1">
      <c r="H5676" s="72"/>
    </row>
    <row r="5677" spans="8:8" hidden="1">
      <c r="H5677" s="72"/>
    </row>
    <row r="5678" spans="8:8" hidden="1">
      <c r="H5678" s="72"/>
    </row>
    <row r="5679" spans="8:8" hidden="1">
      <c r="H5679" s="72"/>
    </row>
    <row r="5680" spans="8:8" hidden="1">
      <c r="H5680" s="72"/>
    </row>
    <row r="5681" spans="8:8" hidden="1">
      <c r="H5681" s="72"/>
    </row>
    <row r="5682" spans="8:8" hidden="1">
      <c r="H5682" s="72"/>
    </row>
    <row r="5683" spans="8:8" hidden="1">
      <c r="H5683" s="72"/>
    </row>
    <row r="5684" spans="8:8" hidden="1">
      <c r="H5684" s="72"/>
    </row>
    <row r="5685" spans="8:8" hidden="1">
      <c r="H5685" s="72"/>
    </row>
    <row r="5686" spans="8:8" hidden="1">
      <c r="H5686" s="72"/>
    </row>
    <row r="5687" spans="8:8" hidden="1">
      <c r="H5687" s="72"/>
    </row>
    <row r="5688" spans="8:8" hidden="1">
      <c r="H5688" s="72"/>
    </row>
    <row r="5689" spans="8:8" hidden="1">
      <c r="H5689" s="72"/>
    </row>
    <row r="5690" spans="8:8" hidden="1">
      <c r="H5690" s="72"/>
    </row>
    <row r="5691" spans="8:8" hidden="1">
      <c r="H5691" s="72"/>
    </row>
    <row r="5692" spans="8:8" hidden="1">
      <c r="H5692" s="72"/>
    </row>
    <row r="5693" spans="8:8" hidden="1">
      <c r="H5693" s="72"/>
    </row>
    <row r="5694" spans="8:8" hidden="1">
      <c r="H5694" s="72"/>
    </row>
    <row r="5695" spans="8:8" hidden="1">
      <c r="H5695" s="72"/>
    </row>
    <row r="5696" spans="8:8" hidden="1">
      <c r="H5696" s="72"/>
    </row>
    <row r="5697" spans="8:8" hidden="1">
      <c r="H5697" s="72"/>
    </row>
    <row r="5698" spans="8:8" hidden="1">
      <c r="H5698" s="72"/>
    </row>
    <row r="5699" spans="8:8" hidden="1">
      <c r="H5699" s="72"/>
    </row>
    <row r="5700" spans="8:8" hidden="1">
      <c r="H5700" s="72"/>
    </row>
    <row r="5701" spans="8:8" hidden="1">
      <c r="H5701" s="72"/>
    </row>
    <row r="5702" spans="8:8" hidden="1">
      <c r="H5702" s="72"/>
    </row>
    <row r="5703" spans="8:8" hidden="1">
      <c r="H5703" s="72"/>
    </row>
    <row r="5704" spans="8:8" hidden="1">
      <c r="H5704" s="72"/>
    </row>
    <row r="5705" spans="8:8" hidden="1">
      <c r="H5705" s="72"/>
    </row>
    <row r="5706" spans="8:8" hidden="1">
      <c r="H5706" s="72"/>
    </row>
    <row r="5707" spans="8:8" hidden="1">
      <c r="H5707" s="72"/>
    </row>
    <row r="5708" spans="8:8" hidden="1">
      <c r="H5708" s="72"/>
    </row>
    <row r="5709" spans="8:8" hidden="1">
      <c r="H5709" s="72"/>
    </row>
    <row r="5710" spans="8:8" hidden="1">
      <c r="H5710" s="72"/>
    </row>
    <row r="5711" spans="8:8" hidden="1">
      <c r="H5711" s="72"/>
    </row>
    <row r="5712" spans="8:8" hidden="1">
      <c r="H5712" s="72"/>
    </row>
    <row r="5713" spans="8:8" hidden="1">
      <c r="H5713" s="72"/>
    </row>
    <row r="5714" spans="8:8" hidden="1">
      <c r="H5714" s="72"/>
    </row>
    <row r="5715" spans="8:8" hidden="1">
      <c r="H5715" s="72"/>
    </row>
    <row r="5716" spans="8:8" hidden="1">
      <c r="H5716" s="72"/>
    </row>
    <row r="5717" spans="8:8" hidden="1">
      <c r="H5717" s="72"/>
    </row>
    <row r="5718" spans="8:8" hidden="1">
      <c r="H5718" s="72"/>
    </row>
    <row r="5719" spans="8:8" hidden="1">
      <c r="H5719" s="72"/>
    </row>
    <row r="5720" spans="8:8" hidden="1">
      <c r="H5720" s="72"/>
    </row>
    <row r="5721" spans="8:8" hidden="1">
      <c r="H5721" s="72"/>
    </row>
    <row r="5722" spans="8:8" hidden="1">
      <c r="H5722" s="72"/>
    </row>
    <row r="5723" spans="8:8" hidden="1">
      <c r="H5723" s="72"/>
    </row>
    <row r="5724" spans="8:8" hidden="1">
      <c r="H5724" s="72"/>
    </row>
    <row r="5725" spans="8:8" hidden="1">
      <c r="H5725" s="72"/>
    </row>
    <row r="5726" spans="8:8" hidden="1">
      <c r="H5726" s="72"/>
    </row>
    <row r="5727" spans="8:8" hidden="1">
      <c r="H5727" s="72"/>
    </row>
    <row r="5728" spans="8:8" hidden="1">
      <c r="H5728" s="72"/>
    </row>
    <row r="5729" spans="8:8" hidden="1">
      <c r="H5729" s="72"/>
    </row>
    <row r="5730" spans="8:8" hidden="1">
      <c r="H5730" s="72"/>
    </row>
    <row r="5731" spans="8:8" hidden="1">
      <c r="H5731" s="72"/>
    </row>
    <row r="5732" spans="8:8" hidden="1">
      <c r="H5732" s="72"/>
    </row>
    <row r="5733" spans="8:8" hidden="1">
      <c r="H5733" s="72"/>
    </row>
    <row r="5734" spans="8:8" hidden="1">
      <c r="H5734" s="72"/>
    </row>
    <row r="5735" spans="8:8" hidden="1">
      <c r="H5735" s="72"/>
    </row>
    <row r="5736" spans="8:8" hidden="1">
      <c r="H5736" s="72"/>
    </row>
    <row r="5737" spans="8:8" hidden="1">
      <c r="H5737" s="72"/>
    </row>
    <row r="5738" spans="8:8" hidden="1">
      <c r="H5738" s="72"/>
    </row>
    <row r="5739" spans="8:8" hidden="1">
      <c r="H5739" s="72"/>
    </row>
    <row r="5740" spans="8:8" hidden="1">
      <c r="H5740" s="72"/>
    </row>
    <row r="5741" spans="8:8" hidden="1">
      <c r="H5741" s="72"/>
    </row>
    <row r="5742" spans="8:8" hidden="1">
      <c r="H5742" s="72"/>
    </row>
    <row r="5743" spans="8:8" hidden="1">
      <c r="H5743" s="72"/>
    </row>
    <row r="5744" spans="8:8" hidden="1">
      <c r="H5744" s="72"/>
    </row>
    <row r="5745" spans="8:8" hidden="1">
      <c r="H5745" s="72"/>
    </row>
    <row r="5746" spans="8:8" hidden="1">
      <c r="H5746" s="72"/>
    </row>
    <row r="5747" spans="8:8" hidden="1">
      <c r="H5747" s="72"/>
    </row>
    <row r="5748" spans="8:8" hidden="1">
      <c r="H5748" s="72"/>
    </row>
    <row r="5749" spans="8:8" hidden="1">
      <c r="H5749" s="72"/>
    </row>
    <row r="5750" spans="8:8" hidden="1">
      <c r="H5750" s="72"/>
    </row>
    <row r="5751" spans="8:8" hidden="1">
      <c r="H5751" s="72"/>
    </row>
    <row r="5752" spans="8:8" hidden="1">
      <c r="H5752" s="72"/>
    </row>
    <row r="5753" spans="8:8" hidden="1">
      <c r="H5753" s="72"/>
    </row>
    <row r="5754" spans="8:8" hidden="1">
      <c r="H5754" s="72"/>
    </row>
    <row r="5755" spans="8:8" hidden="1">
      <c r="H5755" s="72"/>
    </row>
    <row r="5756" spans="8:8" hidden="1">
      <c r="H5756" s="72"/>
    </row>
    <row r="5757" spans="8:8" hidden="1">
      <c r="H5757" s="72"/>
    </row>
    <row r="5758" spans="8:8" hidden="1">
      <c r="H5758" s="72"/>
    </row>
    <row r="5759" spans="8:8" hidden="1">
      <c r="H5759" s="72"/>
    </row>
    <row r="5760" spans="8:8" hidden="1">
      <c r="H5760" s="72"/>
    </row>
    <row r="5761" spans="8:8" hidden="1">
      <c r="H5761" s="72"/>
    </row>
    <row r="5762" spans="8:8" hidden="1">
      <c r="H5762" s="72"/>
    </row>
    <row r="5763" spans="8:8" hidden="1">
      <c r="H5763" s="72"/>
    </row>
    <row r="5764" spans="8:8" hidden="1">
      <c r="H5764" s="72"/>
    </row>
    <row r="5765" spans="8:8" hidden="1">
      <c r="H5765" s="72"/>
    </row>
    <row r="5766" spans="8:8" hidden="1">
      <c r="H5766" s="72"/>
    </row>
    <row r="5767" spans="8:8" hidden="1">
      <c r="H5767" s="72"/>
    </row>
    <row r="5768" spans="8:8" hidden="1">
      <c r="H5768" s="72"/>
    </row>
    <row r="5769" spans="8:8" hidden="1">
      <c r="H5769" s="72"/>
    </row>
    <row r="5770" spans="8:8" hidden="1">
      <c r="H5770" s="72"/>
    </row>
    <row r="5771" spans="8:8" hidden="1">
      <c r="H5771" s="72"/>
    </row>
    <row r="5772" spans="8:8" hidden="1">
      <c r="H5772" s="72"/>
    </row>
    <row r="5773" spans="8:8" hidden="1">
      <c r="H5773" s="72"/>
    </row>
    <row r="5774" spans="8:8" hidden="1">
      <c r="H5774" s="72"/>
    </row>
    <row r="5775" spans="8:8" hidden="1">
      <c r="H5775" s="72"/>
    </row>
    <row r="5776" spans="8:8" hidden="1">
      <c r="H5776" s="72"/>
    </row>
    <row r="5777" spans="8:8" hidden="1">
      <c r="H5777" s="72"/>
    </row>
    <row r="5778" spans="8:8" hidden="1">
      <c r="H5778" s="72"/>
    </row>
    <row r="5779" spans="8:8" hidden="1">
      <c r="H5779" s="72"/>
    </row>
    <row r="5780" spans="8:8" hidden="1">
      <c r="H5780" s="72"/>
    </row>
    <row r="5781" spans="8:8" hidden="1">
      <c r="H5781" s="72"/>
    </row>
    <row r="5782" spans="8:8" hidden="1">
      <c r="H5782" s="72"/>
    </row>
    <row r="5783" spans="8:8" hidden="1">
      <c r="H5783" s="72"/>
    </row>
  </sheetData>
  <sheetProtection algorithmName="SHA-512" hashValue="QEy7S6sQVg32rdISYByIE9QRM0Cm1B8SWCcsBQzhx0p/IK2hH/DaquOdiho+9aj7+WVfF5QOdAXkZuiZPbmfEA==" saltValue="HGjheQjfEvB5qKo4hyWD7Q==" spinCount="100000" sheet="1" selectLockedCells="1" sort="0" autoFilter="0"/>
  <protectedRanges>
    <protectedRange sqref="B8:N38" name="AllowSortFilter"/>
  </protectedRanges>
  <autoFilter ref="B8:N38" xr:uid="{A3E18D65-BA3A-4B46-B9B6-08839675CE04}">
    <sortState xmlns:xlrd2="http://schemas.microsoft.com/office/spreadsheetml/2017/richdata2" ref="B9:N38">
      <sortCondition descending="1" ref="E8:E38"/>
    </sortState>
  </autoFilter>
  <sortState xmlns:xlrd2="http://schemas.microsoft.com/office/spreadsheetml/2017/richdata2" ref="B9:N38">
    <sortCondition ref="E7:E38"/>
  </sortState>
  <mergeCells count="5">
    <mergeCell ref="B2:N2"/>
    <mergeCell ref="B3:N3"/>
    <mergeCell ref="E6:J6"/>
    <mergeCell ref="K6:M6"/>
    <mergeCell ref="B4:N4"/>
  </mergeCells>
  <conditionalFormatting sqref="F9:M38">
    <cfRule type="cellIs" dxfId="9" priority="2" operator="equal">
      <formula>0</formula>
    </cfRule>
  </conditionalFormatting>
  <conditionalFormatting sqref="E9:E38">
    <cfRule type="cellIs" dxfId="8" priority="1" operator="equal">
      <formula>0</formula>
    </cfRule>
  </conditionalFormatting>
  <pageMargins left="0.7" right="0.7" top="0.75" bottom="0.75" header="0.3" footer="0.3"/>
  <pageSetup scale="52" orientation="landscape" r:id="rId1"/>
  <customProperties>
    <customPr name="Guid" r:id="rId2"/>
  </customProperties>
  <ignoredErrors>
    <ignoredError sqref="C5784:N1048573 C2148:G5783 I2148:N578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63A0-305E-43F6-B5BA-5FDD2A26343C}">
  <sheetPr codeName="Sheet6">
    <tabColor rgb="FFC1E4FF"/>
    <pageSetUpPr fitToPage="1"/>
  </sheetPr>
  <dimension ref="A1:AB5783"/>
  <sheetViews>
    <sheetView showGridLines="0" zoomScale="55" zoomScaleNormal="55" workbookViewId="0">
      <selection activeCell="E7" sqref="E7"/>
    </sheetView>
  </sheetViews>
  <sheetFormatPr defaultColWidth="8.83984375" defaultRowHeight="14.4" zeroHeight="1"/>
  <cols>
    <col min="1" max="1" width="5.15625" style="72" customWidth="1"/>
    <col min="2" max="2" width="13.83984375" style="183" customWidth="1"/>
    <col min="3" max="3" width="47.83984375" style="122" customWidth="1"/>
    <col min="4" max="4" width="23.15625" style="75" customWidth="1"/>
    <col min="5" max="5" width="18.68359375" style="71" customWidth="1"/>
    <col min="6" max="6" width="18.68359375" style="72" customWidth="1"/>
    <col min="7" max="7" width="19" style="72" customWidth="1"/>
    <col min="8" max="8" width="18.68359375" style="72" customWidth="1"/>
    <col min="9" max="9" width="18.68359375" style="73" customWidth="1"/>
    <col min="10" max="10" width="18.68359375" style="74" customWidth="1"/>
    <col min="11" max="11" width="18.68359375" style="71" customWidth="1"/>
    <col min="12" max="12" width="18.68359375" style="72" customWidth="1"/>
    <col min="13" max="13" width="18.68359375" style="74" customWidth="1"/>
    <col min="14" max="14" width="20.83984375" style="108" customWidth="1"/>
    <col min="15" max="15" width="3.578125" style="182" customWidth="1"/>
    <col min="16" max="16" width="3.578125" style="75" customWidth="1"/>
    <col min="17" max="17" width="8.83984375" style="75" customWidth="1"/>
    <col min="18" max="16384" width="8.83984375" style="75"/>
  </cols>
  <sheetData>
    <row r="1" spans="1:28" ht="16" customHeight="1" thickBot="1">
      <c r="B1" s="152"/>
      <c r="C1" s="75"/>
      <c r="E1" s="75"/>
      <c r="F1" s="75"/>
      <c r="G1" s="75"/>
      <c r="H1" s="75"/>
      <c r="I1" s="75"/>
      <c r="J1" s="75"/>
      <c r="K1" s="75"/>
      <c r="L1" s="75"/>
      <c r="M1" s="75"/>
      <c r="N1" s="75"/>
      <c r="O1" s="72"/>
      <c r="AB1" s="75" t="s">
        <v>4442</v>
      </c>
    </row>
    <row r="2" spans="1:28" s="153" customFormat="1" ht="41.65" customHeight="1" thickTop="1">
      <c r="A2" s="181"/>
      <c r="B2" s="195" t="s">
        <v>6020</v>
      </c>
      <c r="C2" s="196"/>
      <c r="D2" s="196"/>
      <c r="E2" s="196"/>
      <c r="F2" s="196"/>
      <c r="G2" s="196"/>
      <c r="H2" s="196"/>
      <c r="I2" s="196"/>
      <c r="J2" s="196"/>
      <c r="K2" s="196"/>
      <c r="L2" s="196"/>
      <c r="M2" s="196"/>
      <c r="N2" s="197"/>
      <c r="O2" s="181"/>
      <c r="Q2" s="154" t="s">
        <v>6266</v>
      </c>
      <c r="R2" s="155"/>
      <c r="S2" s="155"/>
      <c r="T2" s="155"/>
    </row>
    <row r="3" spans="1:28" ht="25.9" customHeight="1">
      <c r="B3" s="198" t="s">
        <v>5964</v>
      </c>
      <c r="C3" s="199"/>
      <c r="D3" s="199"/>
      <c r="E3" s="199"/>
      <c r="F3" s="199"/>
      <c r="G3" s="199"/>
      <c r="H3" s="199"/>
      <c r="I3" s="199"/>
      <c r="J3" s="199"/>
      <c r="K3" s="199"/>
      <c r="L3" s="199"/>
      <c r="M3" s="199"/>
      <c r="N3" s="200"/>
      <c r="O3" s="72"/>
      <c r="Q3" s="156" t="s">
        <v>6262</v>
      </c>
    </row>
    <row r="4" spans="1:28" ht="25.9" customHeight="1">
      <c r="B4" s="157"/>
      <c r="C4" s="75"/>
      <c r="E4" s="75"/>
      <c r="F4" s="158" t="s">
        <v>4438</v>
      </c>
      <c r="G4" s="159">
        <f>'FULL STOCK UNIVERSE'!$A$4</f>
        <v>46017</v>
      </c>
      <c r="H4" s="75"/>
      <c r="I4" s="75"/>
      <c r="J4" s="75"/>
      <c r="K4" s="75"/>
      <c r="L4" s="75"/>
      <c r="M4" s="160"/>
      <c r="N4" s="161"/>
      <c r="O4" s="72"/>
      <c r="Q4" s="156" t="s">
        <v>6263</v>
      </c>
    </row>
    <row r="5" spans="1:28" ht="25.9" customHeight="1" thickBot="1">
      <c r="B5" s="157"/>
      <c r="C5" s="75"/>
      <c r="D5" s="160"/>
      <c r="E5" s="160"/>
      <c r="H5" s="75"/>
      <c r="I5" s="164"/>
      <c r="J5" s="164"/>
      <c r="K5" s="164"/>
      <c r="L5" s="160"/>
      <c r="M5" s="160"/>
      <c r="N5" s="165"/>
      <c r="O5" s="72"/>
      <c r="Q5" s="156" t="s">
        <v>5856</v>
      </c>
    </row>
    <row r="6" spans="1:28" ht="25.9" customHeight="1" thickBot="1">
      <c r="B6" s="166"/>
      <c r="C6" s="167"/>
      <c r="D6" s="167"/>
      <c r="E6" s="207" t="s">
        <v>6017</v>
      </c>
      <c r="F6" s="208"/>
      <c r="G6" s="208"/>
      <c r="H6" s="208"/>
      <c r="I6" s="208"/>
      <c r="J6" s="209"/>
      <c r="K6" s="207" t="s">
        <v>6018</v>
      </c>
      <c r="L6" s="208"/>
      <c r="M6" s="209"/>
      <c r="N6" s="168"/>
      <c r="O6" s="72"/>
      <c r="Q6" s="156" t="s">
        <v>5855</v>
      </c>
    </row>
    <row r="7" spans="1:28" ht="25.9" customHeight="1" thickBot="1">
      <c r="B7" s="169"/>
      <c r="C7" s="170"/>
      <c r="D7" s="171" t="s">
        <v>4448</v>
      </c>
      <c r="E7" s="9">
        <v>0</v>
      </c>
      <c r="F7" s="7">
        <v>0</v>
      </c>
      <c r="G7" s="7">
        <v>0</v>
      </c>
      <c r="H7" s="7">
        <v>0</v>
      </c>
      <c r="I7" s="7">
        <v>0</v>
      </c>
      <c r="J7" s="8">
        <v>0</v>
      </c>
      <c r="K7" s="9">
        <v>0</v>
      </c>
      <c r="L7" s="7">
        <v>0</v>
      </c>
      <c r="M7" s="8">
        <v>0</v>
      </c>
      <c r="N7" s="168"/>
      <c r="O7" s="72"/>
      <c r="Q7" s="156" t="s">
        <v>6264</v>
      </c>
    </row>
    <row r="8" spans="1:28" ht="30" customHeight="1">
      <c r="B8" s="140" t="s">
        <v>4430</v>
      </c>
      <c r="C8" s="141" t="s">
        <v>4429</v>
      </c>
      <c r="D8" s="142" t="s">
        <v>4439</v>
      </c>
      <c r="E8" s="143" t="s">
        <v>4424</v>
      </c>
      <c r="F8" s="144" t="s">
        <v>4428</v>
      </c>
      <c r="G8" s="144" t="s">
        <v>4423</v>
      </c>
      <c r="H8" s="144" t="s">
        <v>6012</v>
      </c>
      <c r="I8" s="144" t="s">
        <v>1</v>
      </c>
      <c r="J8" s="145" t="s">
        <v>4447</v>
      </c>
      <c r="K8" s="143" t="s">
        <v>0</v>
      </c>
      <c r="L8" s="144" t="s">
        <v>4435</v>
      </c>
      <c r="M8" s="145" t="s">
        <v>4431</v>
      </c>
      <c r="N8" s="146" t="s">
        <v>4446</v>
      </c>
      <c r="O8" s="72"/>
      <c r="Q8" s="175"/>
    </row>
    <row r="9" spans="1:28" ht="22.9" customHeight="1">
      <c r="B9" s="116" t="s">
        <v>2774</v>
      </c>
      <c r="C9" s="115" t="str">
        <f>IF(INDEX('FULL STOCK UNIVERSE'!$B$4:$B$5000,MATCH($B9,'FULL STOCK UNIVERSE'!$C$4:$C$5000,0))=0,"NA",INDEX('FULL STOCK UNIVERSE'!$B$4:$B$5000,MATCH($B9,'FULL STOCK UNIVERSE'!$C$4:$C$5000,0)))</f>
        <v>NORTHROP GRUMMAN CORP</v>
      </c>
      <c r="D9" s="78">
        <f>IF(VLOOKUP($B9,'FULL STOCK UNIVERSE'!$C$4:$M$5000,2,FALSE)=0,"NA",VLOOKUP($B9,'FULL STOCK UNIVERSE'!$C$4:$M$5000,2,FALSE))</f>
        <v>82402</v>
      </c>
      <c r="E9" s="68">
        <f>VLOOKUP($B9,'FULL STOCK UNIVERSE'!$C$4:$M$5000,3,FALSE)</f>
        <v>81</v>
      </c>
      <c r="F9" s="67">
        <f>VLOOKUP($B9,'FULL STOCK UNIVERSE'!$C$4:$M$5000,4,FALSE)</f>
        <v>81</v>
      </c>
      <c r="G9" s="67">
        <f>VLOOKUP($B9,'FULL STOCK UNIVERSE'!$C$4:$M$5000,5,FALSE)</f>
        <v>61</v>
      </c>
      <c r="H9" s="76">
        <f>VLOOKUP($B9,'FULL STOCK UNIVERSE'!$C$4:$M$5000,6,FALSE)</f>
        <v>99</v>
      </c>
      <c r="I9" s="68">
        <f>VLOOKUP($B9,'FULL STOCK UNIVERSE'!$C$4:$M$5000,7,FALSE)</f>
        <v>83</v>
      </c>
      <c r="J9" s="82">
        <f>VLOOKUP($B9,'FULL STOCK UNIVERSE'!$C$4:$M$5000,8,FALSE)</f>
        <v>87</v>
      </c>
      <c r="K9" s="70">
        <f>VLOOKUP($B9,'FULL STOCK UNIVERSE'!$C$4:$M$5000,9,FALSE)</f>
        <v>91</v>
      </c>
      <c r="L9" s="67">
        <f>VLOOKUP($B9,'FULL STOCK UNIVERSE'!$C$4:$M$5000,10,FALSE)</f>
        <v>2</v>
      </c>
      <c r="M9" s="69">
        <f>VLOOKUP($B9,'FULL STOCK UNIVERSE'!$C$4:$M$5000,11,FALSE)</f>
        <v>95</v>
      </c>
      <c r="N9" s="106">
        <f>(IF(E9="",0,E9*E$7)+IF(F9="",0,F9*F$7)+IF(G9="",0,G9*G$7)+IF(H9="",0,H9*H$7)+IF(I9="",0,I9*I$7)+IF(K9="",0,K9*K$7)+IF(J9="",0,J9*J$7)+IF(L9="",0,L9*L$7)+IF(M9="",0,M9*M$7))</f>
        <v>0</v>
      </c>
      <c r="O9" s="72"/>
      <c r="Q9" s="176" t="s">
        <v>6094</v>
      </c>
      <c r="S9" s="177"/>
      <c r="T9" s="177"/>
      <c r="U9" s="164"/>
    </row>
    <row r="10" spans="1:28" ht="22.9" customHeight="1">
      <c r="B10" s="117" t="s">
        <v>904</v>
      </c>
      <c r="C10" s="115" t="str">
        <f>IF(INDEX('FULL STOCK UNIVERSE'!$B$4:$B$5000,MATCH($B10,'FULL STOCK UNIVERSE'!$C$4:$C$5000,0))=0,"NA",INDEX('FULL STOCK UNIVERSE'!$B$4:$B$5000,MATCH($B10,'FULL STOCK UNIVERSE'!$C$4:$C$5000,0)))</f>
        <v>CANADIAN NATIONAL RAILWAY CO</v>
      </c>
      <c r="D10" s="78">
        <f>IF(VLOOKUP($B10,'FULL STOCK UNIVERSE'!$C$4:$M$5000,2,FALSE)=0,"NA",VLOOKUP($B10,'FULL STOCK UNIVERSE'!$C$4:$M$5000,2,FALSE))</f>
        <v>60718</v>
      </c>
      <c r="E10" s="68">
        <f>VLOOKUP($B10,'FULL STOCK UNIVERSE'!$C$4:$M$5000,3,FALSE)</f>
        <v>80</v>
      </c>
      <c r="F10" s="67">
        <f>VLOOKUP($B10,'FULL STOCK UNIVERSE'!$C$4:$M$5000,4,FALSE)</f>
        <v>79</v>
      </c>
      <c r="G10" s="67">
        <f>VLOOKUP($B10,'FULL STOCK UNIVERSE'!$C$4:$M$5000,5,FALSE)</f>
        <v>56</v>
      </c>
      <c r="H10" s="76">
        <f>VLOOKUP($B10,'FULL STOCK UNIVERSE'!$C$4:$M$5000,6,FALSE)</f>
        <v>99</v>
      </c>
      <c r="I10" s="68">
        <f>VLOOKUP($B10,'FULL STOCK UNIVERSE'!$C$4:$M$5000,7,FALSE)</f>
        <v>42</v>
      </c>
      <c r="J10" s="82">
        <f>VLOOKUP($B10,'FULL STOCK UNIVERSE'!$C$4:$M$5000,8,FALSE)</f>
        <v>72</v>
      </c>
      <c r="K10" s="70">
        <f>VLOOKUP($B10,'FULL STOCK UNIVERSE'!$C$4:$M$5000,9,FALSE)</f>
        <v>73</v>
      </c>
      <c r="L10" s="67">
        <f>VLOOKUP($B10,'FULL STOCK UNIVERSE'!$C$4:$M$5000,10,FALSE)</f>
        <v>31</v>
      </c>
      <c r="M10" s="69">
        <f>VLOOKUP($B10,'FULL STOCK UNIVERSE'!$C$4:$M$5000,11,FALSE)</f>
        <v>65</v>
      </c>
      <c r="N10" s="114">
        <f>(IF(E10="",0,E10*E$7)+IF(F10="",0,F10*F$7)+IF(G10="",0,G10*G$7)+IF(H10="",0,H10*H$7)+IF(I10="",0,I10*I$7)+IF(K10="",0,K10*K$7)+IF(J10="",0,J10*J$7)+IF(L10="",0,L10*L$7)+IF(M10="",0,M10*M$7))</f>
        <v>0</v>
      </c>
      <c r="O10" s="72"/>
      <c r="Q10" s="156" t="s">
        <v>6265</v>
      </c>
      <c r="S10" s="177"/>
      <c r="T10" s="177"/>
      <c r="U10" s="164"/>
    </row>
    <row r="11" spans="1:28" ht="22.9" customHeight="1">
      <c r="B11" s="117" t="s">
        <v>3163</v>
      </c>
      <c r="C11" s="115" t="str">
        <f>IF(INDEX('FULL STOCK UNIVERSE'!$B$4:$B$5000,MATCH($B11,'FULL STOCK UNIVERSE'!$C$4:$C$5000,0))=0,"NA",INDEX('FULL STOCK UNIVERSE'!$B$4:$B$5000,MATCH($B11,'FULL STOCK UNIVERSE'!$C$4:$C$5000,0)))</f>
        <v>PILGRIM'S PRIDE CORP</v>
      </c>
      <c r="D11" s="78">
        <f>IF(VLOOKUP($B11,'FULL STOCK UNIVERSE'!$C$4:$M$5000,2,FALSE)=0,"NA",VLOOKUP($B11,'FULL STOCK UNIVERSE'!$C$4:$M$5000,2,FALSE))</f>
        <v>9459</v>
      </c>
      <c r="E11" s="68">
        <f>VLOOKUP($B11,'FULL STOCK UNIVERSE'!$C$4:$M$5000,3,FALSE)</f>
        <v>77</v>
      </c>
      <c r="F11" s="67">
        <f>VLOOKUP($B11,'FULL STOCK UNIVERSE'!$C$4:$M$5000,4,FALSE)</f>
        <v>84</v>
      </c>
      <c r="G11" s="67">
        <f>VLOOKUP($B11,'FULL STOCK UNIVERSE'!$C$4:$M$5000,5,FALSE)</f>
        <v>70</v>
      </c>
      <c r="H11" s="76">
        <f>VLOOKUP($B11,'FULL STOCK UNIVERSE'!$C$4:$M$5000,6,FALSE)</f>
        <v>99</v>
      </c>
      <c r="I11" s="68">
        <f>VLOOKUP($B11,'FULL STOCK UNIVERSE'!$C$4:$M$5000,7,FALSE)</f>
        <v>74</v>
      </c>
      <c r="J11" s="82">
        <f>VLOOKUP($B11,'FULL STOCK UNIVERSE'!$C$4:$M$5000,8,FALSE)</f>
        <v>0</v>
      </c>
      <c r="K11" s="70">
        <f>VLOOKUP($B11,'FULL STOCK UNIVERSE'!$C$4:$M$5000,9,FALSE)</f>
        <v>70</v>
      </c>
      <c r="L11" s="67">
        <f>VLOOKUP($B11,'FULL STOCK UNIVERSE'!$C$4:$M$5000,10,FALSE)</f>
        <v>5</v>
      </c>
      <c r="M11" s="69">
        <f>VLOOKUP($B11,'FULL STOCK UNIVERSE'!$C$4:$M$5000,11,FALSE)</f>
        <v>92</v>
      </c>
      <c r="N11" s="114">
        <f>(IF(E11="",0,E11*E$7)+IF(F11="",0,F11*F$7)+IF(G11="",0,G11*G$7)+IF(H11="",0,H11*H$7)+IF(I11="",0,I11*I$7)+IF(K11="",0,K11*K$7)+IF(J11="",0,J11*J$7)+IF(L11="",0,L11*L$7)+IF(M11="",0,M11*M$7))</f>
        <v>0</v>
      </c>
      <c r="O11" s="72"/>
      <c r="Q11" s="178" t="s">
        <v>4436</v>
      </c>
      <c r="R11" s="179" t="s">
        <v>4426</v>
      </c>
    </row>
    <row r="12" spans="1:28" ht="22.9" customHeight="1">
      <c r="B12" s="117" t="s">
        <v>4033</v>
      </c>
      <c r="C12" s="115" t="str">
        <f>IF(INDEX('FULL STOCK UNIVERSE'!$B$4:$B$5000,MATCH($B12,'FULL STOCK UNIVERSE'!$C$4:$C$5000,0))=0,"NA",INDEX('FULL STOCK UNIVERSE'!$B$4:$B$5000,MATCH($B12,'FULL STOCK UNIVERSE'!$C$4:$C$5000,0)))</f>
        <v>ULTRAPAR PARTICIPACOES SA</v>
      </c>
      <c r="D12" s="78">
        <f>IF(VLOOKUP($B12,'FULL STOCK UNIVERSE'!$C$4:$M$5000,2,FALSE)=0,"NA",VLOOKUP($B12,'FULL STOCK UNIVERSE'!$C$4:$M$5000,2,FALSE))</f>
        <v>4198</v>
      </c>
      <c r="E12" s="68">
        <f>VLOOKUP($B12,'FULL STOCK UNIVERSE'!$C$4:$M$5000,3,FALSE)</f>
        <v>0</v>
      </c>
      <c r="F12" s="67">
        <f>VLOOKUP($B12,'FULL STOCK UNIVERSE'!$C$4:$M$5000,4,FALSE)</f>
        <v>86</v>
      </c>
      <c r="G12" s="67">
        <f>VLOOKUP($B12,'FULL STOCK UNIVERSE'!$C$4:$M$5000,5,FALSE)</f>
        <v>0</v>
      </c>
      <c r="H12" s="76">
        <f>VLOOKUP($B12,'FULL STOCK UNIVERSE'!$C$4:$M$5000,6,FALSE)</f>
        <v>99</v>
      </c>
      <c r="I12" s="68">
        <f>VLOOKUP($B12,'FULL STOCK UNIVERSE'!$C$4:$M$5000,7,FALSE)</f>
        <v>0</v>
      </c>
      <c r="J12" s="82">
        <f>VLOOKUP($B12,'FULL STOCK UNIVERSE'!$C$4:$M$5000,8,FALSE)</f>
        <v>0</v>
      </c>
      <c r="K12" s="70">
        <f>VLOOKUP($B12,'FULL STOCK UNIVERSE'!$C$4:$M$5000,9,FALSE)</f>
        <v>98</v>
      </c>
      <c r="L12" s="67">
        <f>VLOOKUP($B12,'FULL STOCK UNIVERSE'!$C$4:$M$5000,10,FALSE)</f>
        <v>25</v>
      </c>
      <c r="M12" s="69">
        <f>VLOOKUP($B12,'FULL STOCK UNIVERSE'!$C$4:$M$5000,11,FALSE)</f>
        <v>77</v>
      </c>
      <c r="N12" s="114">
        <f>(IF(E12="",0,E12*E$7)+IF(F12="",0,F12*F$7)+IF(G12="",0,G12*G$7)+IF(H12="",0,H12*H$7)+IF(I12="",0,I12*I$7)+IF(K12="",0,K12*K$7)+IF(J12="",0,J12*J$7)+IF(L12="",0,L12*L$7)+IF(M12="",0,M12*M$7))</f>
        <v>0</v>
      </c>
      <c r="O12" s="72"/>
      <c r="Q12" s="178" t="s">
        <v>4432</v>
      </c>
      <c r="R12" s="179" t="s">
        <v>4419</v>
      </c>
    </row>
    <row r="13" spans="1:28" ht="22.9" customHeight="1">
      <c r="B13" s="117" t="s">
        <v>1092</v>
      </c>
      <c r="C13" s="115" t="str">
        <f>IF(INDEX('FULL STOCK UNIVERSE'!$B$4:$B$5000,MATCH($B13,'FULL STOCK UNIVERSE'!$C$4:$C$5000,0))=0,"NA",INDEX('FULL STOCK UNIVERSE'!$B$4:$B$5000,MATCH($B13,'FULL STOCK UNIVERSE'!$C$4:$C$5000,0)))</f>
        <v>SPRINKLR INC</v>
      </c>
      <c r="D13" s="78">
        <f>IF(VLOOKUP($B13,'FULL STOCK UNIVERSE'!$C$4:$M$5000,2,FALSE)=0,"NA",VLOOKUP($B13,'FULL STOCK UNIVERSE'!$C$4:$M$5000,2,FALSE))</f>
        <v>1904</v>
      </c>
      <c r="E13" s="68">
        <f>VLOOKUP($B13,'FULL STOCK UNIVERSE'!$C$4:$M$5000,3,FALSE)</f>
        <v>91</v>
      </c>
      <c r="F13" s="67">
        <f>VLOOKUP($B13,'FULL STOCK UNIVERSE'!$C$4:$M$5000,4,FALSE)</f>
        <v>88</v>
      </c>
      <c r="G13" s="67">
        <f>VLOOKUP($B13,'FULL STOCK UNIVERSE'!$C$4:$M$5000,5,FALSE)</f>
        <v>73</v>
      </c>
      <c r="H13" s="76">
        <f>VLOOKUP($B13,'FULL STOCK UNIVERSE'!$C$4:$M$5000,6,FALSE)</f>
        <v>99</v>
      </c>
      <c r="I13" s="68">
        <f>VLOOKUP($B13,'FULL STOCK UNIVERSE'!$C$4:$M$5000,7,FALSE)</f>
        <v>88</v>
      </c>
      <c r="J13" s="82">
        <f>VLOOKUP($B13,'FULL STOCK UNIVERSE'!$C$4:$M$5000,8,FALSE)</f>
        <v>0</v>
      </c>
      <c r="K13" s="70">
        <f>VLOOKUP($B13,'FULL STOCK UNIVERSE'!$C$4:$M$5000,9,FALSE)</f>
        <v>82</v>
      </c>
      <c r="L13" s="67">
        <f>VLOOKUP($B13,'FULL STOCK UNIVERSE'!$C$4:$M$5000,10,FALSE)</f>
        <v>52</v>
      </c>
      <c r="M13" s="69">
        <f>VLOOKUP($B13,'FULL STOCK UNIVERSE'!$C$4:$M$5000,11,FALSE)</f>
        <v>43</v>
      </c>
      <c r="N13" s="114">
        <f>(IF(E13="",0,E13*E$7)+IF(F13="",0,F13*F$7)+IF(G13="",0,G13*G$7)+IF(H13="",0,H13*H$7)+IF(I13="",0,I13*I$7)+IF(K13="",0,K13*K$7)+IF(J13="",0,J13*J$7)+IF(L13="",0,L13*L$7)+IF(M13="",0,M13*M$7))</f>
        <v>0</v>
      </c>
      <c r="O13" s="72"/>
      <c r="Q13" s="178" t="s">
        <v>4423</v>
      </c>
      <c r="R13" s="179" t="s">
        <v>4425</v>
      </c>
    </row>
    <row r="14" spans="1:28" ht="22.9" customHeight="1">
      <c r="B14" s="117" t="s">
        <v>1420</v>
      </c>
      <c r="C14" s="115" t="str">
        <f>IF(INDEX('FULL STOCK UNIVERSE'!$B$4:$B$5000,MATCH($B14,'FULL STOCK UNIVERSE'!$C$4:$C$5000,0))=0,"NA",INDEX('FULL STOCK UNIVERSE'!$B$4:$B$5000,MATCH($B14,'FULL STOCK UNIVERSE'!$C$4:$C$5000,0)))</f>
        <v>EXELIXIS INC</v>
      </c>
      <c r="D14" s="78">
        <f>IF(VLOOKUP($B14,'FULL STOCK UNIVERSE'!$C$4:$M$5000,2,FALSE)=0,"NA",VLOOKUP($B14,'FULL STOCK UNIVERSE'!$C$4:$M$5000,2,FALSE))</f>
        <v>12397</v>
      </c>
      <c r="E14" s="68">
        <f>VLOOKUP($B14,'FULL STOCK UNIVERSE'!$C$4:$M$5000,3,FALSE)</f>
        <v>95</v>
      </c>
      <c r="F14" s="67">
        <f>VLOOKUP($B14,'FULL STOCK UNIVERSE'!$C$4:$M$5000,4,FALSE)</f>
        <v>85</v>
      </c>
      <c r="G14" s="67">
        <f>VLOOKUP($B14,'FULL STOCK UNIVERSE'!$C$4:$M$5000,5,FALSE)</f>
        <v>72</v>
      </c>
      <c r="H14" s="76">
        <f>VLOOKUP($B14,'FULL STOCK UNIVERSE'!$C$4:$M$5000,6,FALSE)</f>
        <v>98</v>
      </c>
      <c r="I14" s="68">
        <f>VLOOKUP($B14,'FULL STOCK UNIVERSE'!$C$4:$M$5000,7,FALSE)</f>
        <v>84</v>
      </c>
      <c r="J14" s="82">
        <f>VLOOKUP($B14,'FULL STOCK UNIVERSE'!$C$4:$M$5000,8,FALSE)</f>
        <v>0</v>
      </c>
      <c r="K14" s="70">
        <f>VLOOKUP($B14,'FULL STOCK UNIVERSE'!$C$4:$M$5000,9,FALSE)</f>
        <v>62</v>
      </c>
      <c r="L14" s="67">
        <f>VLOOKUP($B14,'FULL STOCK UNIVERSE'!$C$4:$M$5000,10,FALSE)</f>
        <v>36</v>
      </c>
      <c r="M14" s="69">
        <f>VLOOKUP($B14,'FULL STOCK UNIVERSE'!$C$4:$M$5000,11,FALSE)</f>
        <v>82</v>
      </c>
      <c r="N14" s="114">
        <f>(IF(E14="",0,E14*E$7)+IF(F14="",0,F14*F$7)+IF(G14="",0,G14*G$7)+IF(H14="",0,H14*H$7)+IF(I14="",0,I14*I$7)+IF(K14="",0,K14*K$7)+IF(J14="",0,J14*J$7)+IF(L14="",0,L14*L$7)+IF(M14="",0,M14*M$7))</f>
        <v>0</v>
      </c>
      <c r="O14" s="72"/>
      <c r="Q14" s="178" t="s">
        <v>4433</v>
      </c>
      <c r="R14" s="179" t="s">
        <v>4420</v>
      </c>
    </row>
    <row r="15" spans="1:28" ht="22.9" customHeight="1">
      <c r="B15" s="117" t="s">
        <v>692</v>
      </c>
      <c r="C15" s="115" t="str">
        <f>IF(INDEX('FULL STOCK UNIVERSE'!$B$4:$B$5000,MATCH($B15,'FULL STOCK UNIVERSE'!$C$4:$C$5000,0))=0,"NA",INDEX('FULL STOCK UNIVERSE'!$B$4:$B$5000,MATCH($B15,'FULL STOCK UNIVERSE'!$C$4:$C$5000,0)))</f>
        <v>CAL-MAINE FOODS INC</v>
      </c>
      <c r="D15" s="78">
        <f>IF(VLOOKUP($B15,'FULL STOCK UNIVERSE'!$C$4:$M$5000,2,FALSE)=0,"NA",VLOOKUP($B15,'FULL STOCK UNIVERSE'!$C$4:$M$5000,2,FALSE))</f>
        <v>3976</v>
      </c>
      <c r="E15" s="68">
        <f>VLOOKUP($B15,'FULL STOCK UNIVERSE'!$C$4:$M$5000,3,FALSE)</f>
        <v>71</v>
      </c>
      <c r="F15" s="67">
        <f>VLOOKUP($B15,'FULL STOCK UNIVERSE'!$C$4:$M$5000,4,FALSE)</f>
        <v>90</v>
      </c>
      <c r="G15" s="67">
        <f>VLOOKUP($B15,'FULL STOCK UNIVERSE'!$C$4:$M$5000,5,FALSE)</f>
        <v>67</v>
      </c>
      <c r="H15" s="76">
        <f>VLOOKUP($B15,'FULL STOCK UNIVERSE'!$C$4:$M$5000,6,FALSE)</f>
        <v>98</v>
      </c>
      <c r="I15" s="68">
        <f>VLOOKUP($B15,'FULL STOCK UNIVERSE'!$C$4:$M$5000,7,FALSE)</f>
        <v>99</v>
      </c>
      <c r="J15" s="82">
        <f>VLOOKUP($B15,'FULL STOCK UNIVERSE'!$C$4:$M$5000,8,FALSE)</f>
        <v>99</v>
      </c>
      <c r="K15" s="70">
        <f>VLOOKUP($B15,'FULL STOCK UNIVERSE'!$C$4:$M$5000,9,FALSE)</f>
        <v>7</v>
      </c>
      <c r="L15" s="67">
        <f>VLOOKUP($B15,'FULL STOCK UNIVERSE'!$C$4:$M$5000,10,FALSE)</f>
        <v>34</v>
      </c>
      <c r="M15" s="69">
        <f>VLOOKUP($B15,'FULL STOCK UNIVERSE'!$C$4:$M$5000,11,FALSE)</f>
        <v>83</v>
      </c>
      <c r="N15" s="114">
        <f>(IF(E15="",0,E15*E$7)+IF(F15="",0,F15*F$7)+IF(G15="",0,G15*G$7)+IF(H15="",0,H15*H$7)+IF(I15="",0,I15*I$7)+IF(K15="",0,K15*K$7)+IF(J15="",0,J15*J$7)+IF(L15="",0,L15*L$7)+IF(M15="",0,M15*M$7))</f>
        <v>0</v>
      </c>
      <c r="O15" s="72"/>
      <c r="Q15" s="178" t="s">
        <v>1</v>
      </c>
      <c r="R15" s="179" t="s">
        <v>4422</v>
      </c>
    </row>
    <row r="16" spans="1:28" ht="22.9" customHeight="1">
      <c r="B16" s="117" t="s">
        <v>2506</v>
      </c>
      <c r="C16" s="115" t="str">
        <f>IF(INDEX('FULL STOCK UNIVERSE'!$B$4:$B$5000,MATCH($B16,'FULL STOCK UNIVERSE'!$C$4:$C$5000,0))=0,"NA",INDEX('FULL STOCK UNIVERSE'!$B$4:$B$5000,MATCH($B16,'FULL STOCK UNIVERSE'!$C$4:$C$5000,0)))</f>
        <v>MIMEDX GROUP INC</v>
      </c>
      <c r="D16" s="78">
        <f>IF(VLOOKUP($B16,'FULL STOCK UNIVERSE'!$C$4:$M$5000,2,FALSE)=0,"NA",VLOOKUP($B16,'FULL STOCK UNIVERSE'!$C$4:$M$5000,2,FALSE))</f>
        <v>1021</v>
      </c>
      <c r="E16" s="68">
        <f>VLOOKUP($B16,'FULL STOCK UNIVERSE'!$C$4:$M$5000,3,FALSE)</f>
        <v>81</v>
      </c>
      <c r="F16" s="67">
        <f>VLOOKUP($B16,'FULL STOCK UNIVERSE'!$C$4:$M$5000,4,FALSE)</f>
        <v>91</v>
      </c>
      <c r="G16" s="67">
        <f>VLOOKUP($B16,'FULL STOCK UNIVERSE'!$C$4:$M$5000,5,FALSE)</f>
        <v>67</v>
      </c>
      <c r="H16" s="76">
        <f>VLOOKUP($B16,'FULL STOCK UNIVERSE'!$C$4:$M$5000,6,FALSE)</f>
        <v>98</v>
      </c>
      <c r="I16" s="68">
        <f>VLOOKUP($B16,'FULL STOCK UNIVERSE'!$C$4:$M$5000,7,FALSE)</f>
        <v>86</v>
      </c>
      <c r="J16" s="82">
        <f>VLOOKUP($B16,'FULL STOCK UNIVERSE'!$C$4:$M$5000,8,FALSE)</f>
        <v>0</v>
      </c>
      <c r="K16" s="70">
        <f>VLOOKUP($B16,'FULL STOCK UNIVERSE'!$C$4:$M$5000,9,FALSE)</f>
        <v>93</v>
      </c>
      <c r="L16" s="67">
        <f>VLOOKUP($B16,'FULL STOCK UNIVERSE'!$C$4:$M$5000,10,FALSE)</f>
        <v>40</v>
      </c>
      <c r="M16" s="69">
        <f>VLOOKUP($B16,'FULL STOCK UNIVERSE'!$C$4:$M$5000,11,FALSE)</f>
        <v>54</v>
      </c>
      <c r="N16" s="114">
        <f>(IF(E16="",0,E16*E$7)+IF(F16="",0,F16*F$7)+IF(G16="",0,G16*G$7)+IF(H16="",0,H16*H$7)+IF(I16="",0,I16*I$7)+IF(K16="",0,K16*K$7)+IF(J16="",0,J16*J$7)+IF(L16="",0,L16*L$7)+IF(M16="",0,M16*M$7))</f>
        <v>0</v>
      </c>
      <c r="O16" s="72"/>
      <c r="Q16" s="178" t="s">
        <v>4434</v>
      </c>
      <c r="R16" s="179" t="s">
        <v>4421</v>
      </c>
    </row>
    <row r="17" spans="2:21" ht="22.9" customHeight="1">
      <c r="B17" s="117" t="s">
        <v>3728</v>
      </c>
      <c r="C17" s="115" t="str">
        <f>IF(INDEX('FULL STOCK UNIVERSE'!$B$4:$B$5000,MATCH($B17,'FULL STOCK UNIVERSE'!$C$4:$C$5000,0))=0,"NA",INDEX('FULL STOCK UNIVERSE'!$B$4:$B$5000,MATCH($B17,'FULL STOCK UNIVERSE'!$C$4:$C$5000,0)))</f>
        <v>SUNCOKE ENERGY INC</v>
      </c>
      <c r="D17" s="78">
        <f>IF(VLOOKUP($B17,'FULL STOCK UNIVERSE'!$C$4:$M$5000,2,FALSE)=0,"NA",VLOOKUP($B17,'FULL STOCK UNIVERSE'!$C$4:$M$5000,2,FALSE))</f>
        <v>609</v>
      </c>
      <c r="E17" s="68">
        <f>VLOOKUP($B17,'FULL STOCK UNIVERSE'!$C$4:$M$5000,3,FALSE)</f>
        <v>64</v>
      </c>
      <c r="F17" s="67">
        <f>VLOOKUP($B17,'FULL STOCK UNIVERSE'!$C$4:$M$5000,4,FALSE)</f>
        <v>85</v>
      </c>
      <c r="G17" s="67">
        <f>VLOOKUP($B17,'FULL STOCK UNIVERSE'!$C$4:$M$5000,5,FALSE)</f>
        <v>56</v>
      </c>
      <c r="H17" s="76">
        <f>VLOOKUP($B17,'FULL STOCK UNIVERSE'!$C$4:$M$5000,6,FALSE)</f>
        <v>98</v>
      </c>
      <c r="I17" s="68">
        <f>VLOOKUP($B17,'FULL STOCK UNIVERSE'!$C$4:$M$5000,7,FALSE)</f>
        <v>52</v>
      </c>
      <c r="J17" s="82">
        <f>VLOOKUP($B17,'FULL STOCK UNIVERSE'!$C$4:$M$5000,8,FALSE)</f>
        <v>86</v>
      </c>
      <c r="K17" s="70">
        <f>VLOOKUP($B17,'FULL STOCK UNIVERSE'!$C$4:$M$5000,9,FALSE)</f>
        <v>70</v>
      </c>
      <c r="L17" s="67">
        <f>VLOOKUP($B17,'FULL STOCK UNIVERSE'!$C$4:$M$5000,10,FALSE)</f>
        <v>52</v>
      </c>
      <c r="M17" s="69">
        <f>VLOOKUP($B17,'FULL STOCK UNIVERSE'!$C$4:$M$5000,11,FALSE)</f>
        <v>42</v>
      </c>
      <c r="N17" s="114">
        <f>(IF(E17="",0,E17*E$7)+IF(F17="",0,F17*F$7)+IF(G17="",0,G17*G$7)+IF(H17="",0,H17*H$7)+IF(I17="",0,I17*I$7)+IF(K17="",0,K17*K$7)+IF(J17="",0,J17*J$7)+IF(L17="",0,L17*L$7)+IF(M17="",0,M17*M$7))</f>
        <v>0</v>
      </c>
      <c r="O17" s="72"/>
      <c r="Q17" s="178" t="s">
        <v>4447</v>
      </c>
      <c r="R17" s="179" t="s">
        <v>4449</v>
      </c>
    </row>
    <row r="18" spans="2:21" ht="22.9" customHeight="1">
      <c r="B18" s="117" t="s">
        <v>31</v>
      </c>
      <c r="C18" s="115" t="str">
        <f>IF(INDEX('FULL STOCK UNIVERSE'!$B$4:$B$5000,MATCH($B18,'FULL STOCK UNIVERSE'!$C$4:$C$5000,0))=0,"NA",INDEX('FULL STOCK UNIVERSE'!$B$4:$B$5000,MATCH($B18,'FULL STOCK UNIVERSE'!$C$4:$C$5000,0)))</f>
        <v>ACADIA PHARMACEUTICALS INC</v>
      </c>
      <c r="D18" s="78">
        <f>IF(VLOOKUP($B18,'FULL STOCK UNIVERSE'!$C$4:$M$5000,2,FALSE)=0,"NA",VLOOKUP($B18,'FULL STOCK UNIVERSE'!$C$4:$M$5000,2,FALSE))</f>
        <v>4672</v>
      </c>
      <c r="E18" s="68">
        <f>VLOOKUP($B18,'FULL STOCK UNIVERSE'!$C$4:$M$5000,3,FALSE)</f>
        <v>70</v>
      </c>
      <c r="F18" s="67">
        <f>VLOOKUP($B18,'FULL STOCK UNIVERSE'!$C$4:$M$5000,4,FALSE)</f>
        <v>93</v>
      </c>
      <c r="G18" s="67">
        <f>VLOOKUP($B18,'FULL STOCK UNIVERSE'!$C$4:$M$5000,5,FALSE)</f>
        <v>57</v>
      </c>
      <c r="H18" s="76">
        <f>VLOOKUP($B18,'FULL STOCK UNIVERSE'!$C$4:$M$5000,6,FALSE)</f>
        <v>97</v>
      </c>
      <c r="I18" s="68">
        <f>VLOOKUP($B18,'FULL STOCK UNIVERSE'!$C$4:$M$5000,7,FALSE)</f>
        <v>95</v>
      </c>
      <c r="J18" s="82">
        <f>VLOOKUP($B18,'FULL STOCK UNIVERSE'!$C$4:$M$5000,8,FALSE)</f>
        <v>0</v>
      </c>
      <c r="K18" s="70">
        <f>VLOOKUP($B18,'FULL STOCK UNIVERSE'!$C$4:$M$5000,9,FALSE)</f>
        <v>86</v>
      </c>
      <c r="L18" s="67">
        <f>VLOOKUP($B18,'FULL STOCK UNIVERSE'!$C$4:$M$5000,10,FALSE)</f>
        <v>50</v>
      </c>
      <c r="M18" s="69">
        <f>VLOOKUP($B18,'FULL STOCK UNIVERSE'!$C$4:$M$5000,11,FALSE)</f>
        <v>63</v>
      </c>
      <c r="N18" s="114">
        <f>(IF(E18="",0,E18*E$7)+IF(F18="",0,F18*F$7)+IF(G18="",0,G18*G$7)+IF(H18="",0,H18*H$7)+IF(I18="",0,I18*I$7)+IF(K18="",0,K18*K$7)+IF(J18="",0,J18*J$7)+IF(L18="",0,L18*L$7)+IF(M18="",0,M18*M$7))</f>
        <v>0</v>
      </c>
      <c r="O18" s="72"/>
      <c r="Q18" s="178" t="s">
        <v>4435</v>
      </c>
      <c r="R18" s="179" t="s">
        <v>4427</v>
      </c>
      <c r="S18" s="180"/>
      <c r="T18" s="177"/>
      <c r="U18" s="164"/>
    </row>
    <row r="19" spans="2:21" ht="22.9" customHeight="1">
      <c r="B19" s="117" t="s">
        <v>2238</v>
      </c>
      <c r="C19" s="115" t="str">
        <f>IF(INDEX('FULL STOCK UNIVERSE'!$B$4:$B$5000,MATCH($B19,'FULL STOCK UNIVERSE'!$C$4:$C$5000,0))=0,"NA",INDEX('FULL STOCK UNIVERSE'!$B$4:$B$5000,MATCH($B19,'FULL STOCK UNIVERSE'!$C$4:$C$5000,0)))</f>
        <v>KINIKSA PHRMCTICALS INTL PLC</v>
      </c>
      <c r="D19" s="78">
        <f>IF(VLOOKUP($B19,'FULL STOCK UNIVERSE'!$C$4:$M$5000,2,FALSE)=0,"NA",VLOOKUP($B19,'FULL STOCK UNIVERSE'!$C$4:$M$5000,2,FALSE))</f>
        <v>3183</v>
      </c>
      <c r="E19" s="68">
        <f>VLOOKUP($B19,'FULL STOCK UNIVERSE'!$C$4:$M$5000,3,FALSE)</f>
        <v>98</v>
      </c>
      <c r="F19" s="67">
        <f>VLOOKUP($B19,'FULL STOCK UNIVERSE'!$C$4:$M$5000,4,FALSE)</f>
        <v>92</v>
      </c>
      <c r="G19" s="67">
        <f>VLOOKUP($B19,'FULL STOCK UNIVERSE'!$C$4:$M$5000,5,FALSE)</f>
        <v>54</v>
      </c>
      <c r="H19" s="76">
        <f>VLOOKUP($B19,'FULL STOCK UNIVERSE'!$C$4:$M$5000,6,FALSE)</f>
        <v>97</v>
      </c>
      <c r="I19" s="68">
        <f>VLOOKUP($B19,'FULL STOCK UNIVERSE'!$C$4:$M$5000,7,FALSE)</f>
        <v>85</v>
      </c>
      <c r="J19" s="82">
        <f>VLOOKUP($B19,'FULL STOCK UNIVERSE'!$C$4:$M$5000,8,FALSE)</f>
        <v>0</v>
      </c>
      <c r="K19" s="70">
        <f>VLOOKUP($B19,'FULL STOCK UNIVERSE'!$C$4:$M$5000,9,FALSE)</f>
        <v>79</v>
      </c>
      <c r="L19" s="67">
        <f>VLOOKUP($B19,'FULL STOCK UNIVERSE'!$C$4:$M$5000,10,FALSE)</f>
        <v>50</v>
      </c>
      <c r="M19" s="69">
        <f>VLOOKUP($B19,'FULL STOCK UNIVERSE'!$C$4:$M$5000,11,FALSE)</f>
        <v>66</v>
      </c>
      <c r="N19" s="114">
        <f>(IF(E19="",0,E19*E$7)+IF(F19="",0,F19*F$7)+IF(G19="",0,G19*G$7)+IF(H19="",0,H19*H$7)+IF(I19="",0,I19*I$7)+IF(K19="",0,K19*K$7)+IF(J19="",0,J19*J$7)+IF(L19="",0,L19*L$7)+IF(M19="",0,M19*M$7))</f>
        <v>0</v>
      </c>
      <c r="O19" s="72"/>
      <c r="Q19" s="178" t="s">
        <v>4431</v>
      </c>
      <c r="R19" s="179" t="s">
        <v>4441</v>
      </c>
      <c r="S19" s="180"/>
      <c r="T19" s="177"/>
      <c r="U19" s="164"/>
    </row>
    <row r="20" spans="2:21" ht="22.9" customHeight="1">
      <c r="B20" s="117" t="s">
        <v>78</v>
      </c>
      <c r="C20" s="115" t="str">
        <f>IF(INDEX('FULL STOCK UNIVERSE'!$B$4:$B$5000,MATCH($B20,'FULL STOCK UNIVERSE'!$C$4:$C$5000,0))=0,"NA",INDEX('FULL STOCK UNIVERSE'!$B$4:$B$5000,MATCH($B20,'FULL STOCK UNIVERSE'!$C$4:$C$5000,0)))</f>
        <v>ADT INC</v>
      </c>
      <c r="D20" s="78">
        <f>IF(VLOOKUP($B20,'FULL STOCK UNIVERSE'!$C$4:$M$5000,2,FALSE)=0,"NA",VLOOKUP($B20,'FULL STOCK UNIVERSE'!$C$4:$M$5000,2,FALSE))</f>
        <v>6672</v>
      </c>
      <c r="E20" s="68">
        <f>VLOOKUP($B20,'FULL STOCK UNIVERSE'!$C$4:$M$5000,3,FALSE)</f>
        <v>85</v>
      </c>
      <c r="F20" s="67">
        <f>VLOOKUP($B20,'FULL STOCK UNIVERSE'!$C$4:$M$5000,4,FALSE)</f>
        <v>84</v>
      </c>
      <c r="G20" s="67">
        <f>VLOOKUP($B20,'FULL STOCK UNIVERSE'!$C$4:$M$5000,5,FALSE)</f>
        <v>61</v>
      </c>
      <c r="H20" s="76">
        <f>VLOOKUP($B20,'FULL STOCK UNIVERSE'!$C$4:$M$5000,6,FALSE)</f>
        <v>96</v>
      </c>
      <c r="I20" s="68">
        <f>VLOOKUP($B20,'FULL STOCK UNIVERSE'!$C$4:$M$5000,7,FALSE)</f>
        <v>77</v>
      </c>
      <c r="J20" s="82">
        <f>VLOOKUP($B20,'FULL STOCK UNIVERSE'!$C$4:$M$5000,8,FALSE)</f>
        <v>89</v>
      </c>
      <c r="K20" s="70">
        <f>VLOOKUP($B20,'FULL STOCK UNIVERSE'!$C$4:$M$5000,9,FALSE)</f>
        <v>98</v>
      </c>
      <c r="L20" s="67">
        <f>VLOOKUP($B20,'FULL STOCK UNIVERSE'!$C$4:$M$5000,10,FALSE)</f>
        <v>43</v>
      </c>
      <c r="M20" s="69">
        <f>VLOOKUP($B20,'FULL STOCK UNIVERSE'!$C$4:$M$5000,11,FALSE)</f>
        <v>58</v>
      </c>
      <c r="N20" s="114">
        <f>(IF(E20="",0,E20*E$7)+IF(F20="",0,F20*F$7)+IF(G20="",0,G20*G$7)+IF(H20="",0,H20*H$7)+IF(I20="",0,I20*I$7)+IF(K20="",0,K20*K$7)+IF(J20="",0,J20*J$7)+IF(L20="",0,L20*L$7)+IF(M20="",0,M20*M$7))</f>
        <v>0</v>
      </c>
      <c r="O20" s="72"/>
      <c r="S20" s="180"/>
      <c r="T20" s="177"/>
      <c r="U20" s="164"/>
    </row>
    <row r="21" spans="2:21" ht="22.9" customHeight="1">
      <c r="B21" s="117" t="s">
        <v>1783</v>
      </c>
      <c r="C21" s="115" t="str">
        <f>IF(INDEX('FULL STOCK UNIVERSE'!$B$4:$B$5000,MATCH($B21,'FULL STOCK UNIVERSE'!$C$4:$C$5000,0))=0,"NA",INDEX('FULL STOCK UNIVERSE'!$B$4:$B$5000,MATCH($B21,'FULL STOCK UNIVERSE'!$C$4:$C$5000,0)))</f>
        <v>GLOBAL SHIP LEASE INC</v>
      </c>
      <c r="D21" s="78">
        <f>IF(VLOOKUP($B21,'FULL STOCK UNIVERSE'!$C$4:$M$5000,2,FALSE)=0,"NA",VLOOKUP($B21,'FULL STOCK UNIVERSE'!$C$4:$M$5000,2,FALSE))</f>
        <v>1238</v>
      </c>
      <c r="E21" s="68">
        <f>VLOOKUP($B21,'FULL STOCK UNIVERSE'!$C$4:$M$5000,3,FALSE)</f>
        <v>89</v>
      </c>
      <c r="F21" s="67">
        <f>VLOOKUP($B21,'FULL STOCK UNIVERSE'!$C$4:$M$5000,4,FALSE)</f>
        <v>95</v>
      </c>
      <c r="G21" s="67">
        <f>VLOOKUP($B21,'FULL STOCK UNIVERSE'!$C$4:$M$5000,5,FALSE)</f>
        <v>77</v>
      </c>
      <c r="H21" s="76">
        <f>VLOOKUP($B21,'FULL STOCK UNIVERSE'!$C$4:$M$5000,6,FALSE)</f>
        <v>96</v>
      </c>
      <c r="I21" s="68">
        <f>VLOOKUP($B21,'FULL STOCK UNIVERSE'!$C$4:$M$5000,7,FALSE)</f>
        <v>78</v>
      </c>
      <c r="J21" s="82">
        <f>VLOOKUP($B21,'FULL STOCK UNIVERSE'!$C$4:$M$5000,8,FALSE)</f>
        <v>98</v>
      </c>
      <c r="K21" s="70">
        <f>VLOOKUP($B21,'FULL STOCK UNIVERSE'!$C$4:$M$5000,9,FALSE)</f>
        <v>79</v>
      </c>
      <c r="L21" s="67">
        <f>VLOOKUP($B21,'FULL STOCK UNIVERSE'!$C$4:$M$5000,10,FALSE)</f>
        <v>38</v>
      </c>
      <c r="M21" s="69">
        <f>VLOOKUP($B21,'FULL STOCK UNIVERSE'!$C$4:$M$5000,11,FALSE)</f>
        <v>55</v>
      </c>
      <c r="N21" s="114">
        <f>(IF(E21="",0,E21*E$7)+IF(F21="",0,F21*F$7)+IF(G21="",0,G21*G$7)+IF(H21="",0,H21*H$7)+IF(I21="",0,I21*I$7)+IF(K21="",0,K21*K$7)+IF(J21="",0,J21*J$7)+IF(L21="",0,L21*L$7)+IF(M21="",0,M21*M$7))</f>
        <v>0</v>
      </c>
      <c r="O21" s="72"/>
      <c r="Q21" s="176" t="s">
        <v>6268</v>
      </c>
      <c r="R21" s="175"/>
      <c r="S21" s="180"/>
      <c r="T21" s="177"/>
      <c r="U21" s="164"/>
    </row>
    <row r="22" spans="2:21" ht="22.9" customHeight="1">
      <c r="B22" s="117" t="s">
        <v>4027</v>
      </c>
      <c r="C22" s="115" t="str">
        <f>IF(INDEX('FULL STOCK UNIVERSE'!$B$4:$B$5000,MATCH($B22,'FULL STOCK UNIVERSE'!$C$4:$C$5000,0))=0,"NA",INDEX('FULL STOCK UNIVERSE'!$B$4:$B$5000,MATCH($B22,'FULL STOCK UNIVERSE'!$C$4:$C$5000,0)))</f>
        <v>UNITED FIRE GROUP INC</v>
      </c>
      <c r="D22" s="78">
        <f>IF(VLOOKUP($B22,'FULL STOCK UNIVERSE'!$C$4:$M$5000,2,FALSE)=0,"NA",VLOOKUP($B22,'FULL STOCK UNIVERSE'!$C$4:$M$5000,2,FALSE))</f>
        <v>929</v>
      </c>
      <c r="E22" s="68">
        <f>VLOOKUP($B22,'FULL STOCK UNIVERSE'!$C$4:$M$5000,3,FALSE)</f>
        <v>95</v>
      </c>
      <c r="F22" s="67">
        <f>VLOOKUP($B22,'FULL STOCK UNIVERSE'!$C$4:$M$5000,4,FALSE)</f>
        <v>97</v>
      </c>
      <c r="G22" s="67">
        <f>VLOOKUP($B22,'FULL STOCK UNIVERSE'!$C$4:$M$5000,5,FALSE)</f>
        <v>83</v>
      </c>
      <c r="H22" s="76">
        <f>VLOOKUP($B22,'FULL STOCK UNIVERSE'!$C$4:$M$5000,6,FALSE)</f>
        <v>96</v>
      </c>
      <c r="I22" s="68">
        <f>VLOOKUP($B22,'FULL STOCK UNIVERSE'!$C$4:$M$5000,7,FALSE)</f>
        <v>52</v>
      </c>
      <c r="J22" s="82">
        <f>VLOOKUP($B22,'FULL STOCK UNIVERSE'!$C$4:$M$5000,8,FALSE)</f>
        <v>80</v>
      </c>
      <c r="K22" s="70">
        <f>VLOOKUP($B22,'FULL STOCK UNIVERSE'!$C$4:$M$5000,9,FALSE)</f>
        <v>49</v>
      </c>
      <c r="L22" s="67">
        <f>VLOOKUP($B22,'FULL STOCK UNIVERSE'!$C$4:$M$5000,10,FALSE)</f>
        <v>47</v>
      </c>
      <c r="M22" s="69">
        <f>VLOOKUP($B22,'FULL STOCK UNIVERSE'!$C$4:$M$5000,11,FALSE)</f>
        <v>74</v>
      </c>
      <c r="N22" s="114">
        <f>(IF(E22="",0,E22*E$7)+IF(F22="",0,F22*F$7)+IF(G22="",0,G22*G$7)+IF(H22="",0,H22*H$7)+IF(I22="",0,I22*I$7)+IF(K22="",0,K22*K$7)+IF(J22="",0,J22*J$7)+IF(L22="",0,L22*L$7)+IF(M22="",0,M22*M$7))</f>
        <v>0</v>
      </c>
      <c r="O22" s="72"/>
      <c r="Q22" s="179" t="s">
        <v>5561</v>
      </c>
      <c r="R22" s="175"/>
      <c r="S22" s="180"/>
      <c r="T22" s="177"/>
      <c r="U22" s="164"/>
    </row>
    <row r="23" spans="2:21" ht="22.9" customHeight="1">
      <c r="B23" s="117" t="s">
        <v>1441</v>
      </c>
      <c r="C23" s="115" t="str">
        <f>IF(INDEX('FULL STOCK UNIVERSE'!$B$4:$B$5000,MATCH($B23,'FULL STOCK UNIVERSE'!$C$4:$C$5000,0))=0,"NA",INDEX('FULL STOCK UNIVERSE'!$B$4:$B$5000,MATCH($B23,'FULL STOCK UNIVERSE'!$C$4:$C$5000,0)))</f>
        <v>FIRST AMERICAN FINANCIAL CP</v>
      </c>
      <c r="D23" s="78">
        <f>IF(VLOOKUP($B23,'FULL STOCK UNIVERSE'!$C$4:$M$5000,2,FALSE)=0,"NA",VLOOKUP($B23,'FULL STOCK UNIVERSE'!$C$4:$M$5000,2,FALSE))</f>
        <v>6310</v>
      </c>
      <c r="E23" s="68">
        <f>VLOOKUP($B23,'FULL STOCK UNIVERSE'!$C$4:$M$5000,3,FALSE)</f>
        <v>86</v>
      </c>
      <c r="F23" s="67">
        <f>VLOOKUP($B23,'FULL STOCK UNIVERSE'!$C$4:$M$5000,4,FALSE)</f>
        <v>97</v>
      </c>
      <c r="G23" s="67">
        <f>VLOOKUP($B23,'FULL STOCK UNIVERSE'!$C$4:$M$5000,5,FALSE)</f>
        <v>53</v>
      </c>
      <c r="H23" s="76">
        <f>VLOOKUP($B23,'FULL STOCK UNIVERSE'!$C$4:$M$5000,6,FALSE)</f>
        <v>92</v>
      </c>
      <c r="I23" s="68">
        <f>VLOOKUP($B23,'FULL STOCK UNIVERSE'!$C$4:$M$5000,7,FALSE)</f>
        <v>77</v>
      </c>
      <c r="J23" s="82">
        <f>VLOOKUP($B23,'FULL STOCK UNIVERSE'!$C$4:$M$5000,8,FALSE)</f>
        <v>95</v>
      </c>
      <c r="K23" s="70">
        <f>VLOOKUP($B23,'FULL STOCK UNIVERSE'!$C$4:$M$5000,9,FALSE)</f>
        <v>54</v>
      </c>
      <c r="L23" s="67">
        <f>VLOOKUP($B23,'FULL STOCK UNIVERSE'!$C$4:$M$5000,10,FALSE)</f>
        <v>35</v>
      </c>
      <c r="M23" s="69">
        <f>VLOOKUP($B23,'FULL STOCK UNIVERSE'!$C$4:$M$5000,11,FALSE)</f>
        <v>75</v>
      </c>
      <c r="N23" s="114">
        <f>(IF(E23="",0,E23*E$7)+IF(F23="",0,F23*F$7)+IF(G23="",0,G23*G$7)+IF(H23="",0,H23*H$7)+IF(I23="",0,I23*I$7)+IF(K23="",0,K23*K$7)+IF(J23="",0,J23*J$7)+IF(L23="",0,L23*L$7)+IF(M23="",0,M23*M$7))</f>
        <v>0</v>
      </c>
      <c r="O23" s="72"/>
      <c r="Q23" s="175" t="s">
        <v>5560</v>
      </c>
      <c r="R23" s="175"/>
      <c r="S23" s="180"/>
      <c r="T23" s="177"/>
      <c r="U23" s="164"/>
    </row>
    <row r="24" spans="2:21" ht="22.9" customHeight="1">
      <c r="B24" s="117" t="s">
        <v>238</v>
      </c>
      <c r="C24" s="115" t="str">
        <f>IF(INDEX('FULL STOCK UNIVERSE'!$B$4:$B$5000,MATCH($B24,'FULL STOCK UNIVERSE'!$C$4:$C$5000,0))=0,"NA",INDEX('FULL STOCK UNIVERSE'!$B$4:$B$5000,MATCH($B24,'FULL STOCK UNIVERSE'!$C$4:$C$5000,0)))</f>
        <v>ANDERSONS INC</v>
      </c>
      <c r="D24" s="78">
        <f>IF(VLOOKUP($B24,'FULL STOCK UNIVERSE'!$C$4:$M$5000,2,FALSE)=0,"NA",VLOOKUP($B24,'FULL STOCK UNIVERSE'!$C$4:$M$5000,2,FALSE))</f>
        <v>1804</v>
      </c>
      <c r="E24" s="68">
        <f>VLOOKUP($B24,'FULL STOCK UNIVERSE'!$C$4:$M$5000,3,FALSE)</f>
        <v>91</v>
      </c>
      <c r="F24" s="67">
        <f>VLOOKUP($B24,'FULL STOCK UNIVERSE'!$C$4:$M$5000,4,FALSE)</f>
        <v>86</v>
      </c>
      <c r="G24" s="67">
        <f>VLOOKUP($B24,'FULL STOCK UNIVERSE'!$C$4:$M$5000,5,FALSE)</f>
        <v>66</v>
      </c>
      <c r="H24" s="76">
        <f>VLOOKUP($B24,'FULL STOCK UNIVERSE'!$C$4:$M$5000,6,FALSE)</f>
        <v>91</v>
      </c>
      <c r="I24" s="68">
        <f>VLOOKUP($B24,'FULL STOCK UNIVERSE'!$C$4:$M$5000,7,FALSE)</f>
        <v>25</v>
      </c>
      <c r="J24" s="82">
        <f>VLOOKUP($B24,'FULL STOCK UNIVERSE'!$C$4:$M$5000,8,FALSE)</f>
        <v>79</v>
      </c>
      <c r="K24" s="70">
        <f>VLOOKUP($B24,'FULL STOCK UNIVERSE'!$C$4:$M$5000,9,FALSE)</f>
        <v>44</v>
      </c>
      <c r="L24" s="67">
        <f>VLOOKUP($B24,'FULL STOCK UNIVERSE'!$C$4:$M$5000,10,FALSE)</f>
        <v>57</v>
      </c>
      <c r="M24" s="69">
        <f>VLOOKUP($B24,'FULL STOCK UNIVERSE'!$C$4:$M$5000,11,FALSE)</f>
        <v>71</v>
      </c>
      <c r="N24" s="114">
        <f>(IF(E24="",0,E24*E$7)+IF(F24="",0,F24*F$7)+IF(G24="",0,G24*G$7)+IF(H24="",0,H24*H$7)+IF(I24="",0,I24*I$7)+IF(K24="",0,K24*K$7)+IF(J24="",0,J24*J$7)+IF(L24="",0,L24*L$7)+IF(M24="",0,M24*M$7))</f>
        <v>0</v>
      </c>
      <c r="O24" s="72"/>
      <c r="Q24" s="175" t="s">
        <v>5562</v>
      </c>
      <c r="R24" s="175"/>
      <c r="S24" s="180"/>
      <c r="T24" s="177"/>
      <c r="U24" s="164"/>
    </row>
    <row r="25" spans="2:21" ht="22.9" customHeight="1">
      <c r="B25" s="117" t="s">
        <v>5991</v>
      </c>
      <c r="C25" s="115" t="str">
        <f>IF(INDEX('FULL STOCK UNIVERSE'!$B$4:$B$5000,MATCH($B25,'FULL STOCK UNIVERSE'!$C$4:$C$5000,0))=0,"NA",INDEX('FULL STOCK UNIVERSE'!$B$4:$B$5000,MATCH($B25,'FULL STOCK UNIVERSE'!$C$4:$C$5000,0)))</f>
        <v>NB BANCORP INC</v>
      </c>
      <c r="D25" s="78">
        <f>IF(VLOOKUP($B25,'FULL STOCK UNIVERSE'!$C$4:$M$5000,2,FALSE)=0,"NA",VLOOKUP($B25,'FULL STOCK UNIVERSE'!$C$4:$M$5000,2,FALSE))</f>
        <v>942</v>
      </c>
      <c r="E25" s="68">
        <f>VLOOKUP($B25,'FULL STOCK UNIVERSE'!$C$4:$M$5000,3,FALSE)</f>
        <v>95</v>
      </c>
      <c r="F25" s="67">
        <f>VLOOKUP($B25,'FULL STOCK UNIVERSE'!$C$4:$M$5000,4,FALSE)</f>
        <v>95</v>
      </c>
      <c r="G25" s="67">
        <f>VLOOKUP($B25,'FULL STOCK UNIVERSE'!$C$4:$M$5000,5,FALSE)</f>
        <v>64</v>
      </c>
      <c r="H25" s="76">
        <f>VLOOKUP($B25,'FULL STOCK UNIVERSE'!$C$4:$M$5000,6,FALSE)</f>
        <v>89</v>
      </c>
      <c r="I25" s="68">
        <f>VLOOKUP($B25,'FULL STOCK UNIVERSE'!$C$4:$M$5000,7,FALSE)</f>
        <v>66</v>
      </c>
      <c r="J25" s="82">
        <f>VLOOKUP($B25,'FULL STOCK UNIVERSE'!$C$4:$M$5000,8,FALSE)</f>
        <v>0</v>
      </c>
      <c r="K25" s="70">
        <f>VLOOKUP($B25,'FULL STOCK UNIVERSE'!$C$4:$M$5000,9,FALSE)</f>
        <v>97</v>
      </c>
      <c r="L25" s="67">
        <f>VLOOKUP($B25,'FULL STOCK UNIVERSE'!$C$4:$M$5000,10,FALSE)</f>
        <v>48</v>
      </c>
      <c r="M25" s="69">
        <f>VLOOKUP($B25,'FULL STOCK UNIVERSE'!$C$4:$M$5000,11,FALSE)</f>
        <v>67</v>
      </c>
      <c r="N25" s="114">
        <f>(IF(E25="",0,E25*E$7)+IF(F25="",0,F25*F$7)+IF(G25="",0,G25*G$7)+IF(H25="",0,H25*H$7)+IF(I25="",0,I25*I$7)+IF(K25="",0,K25*K$7)+IF(J25="",0,J25*J$7)+IF(L25="",0,L25*L$7)+IF(M25="",0,M25*M$7))</f>
        <v>0</v>
      </c>
      <c r="O25" s="72"/>
      <c r="Q25" s="175" t="s">
        <v>5563</v>
      </c>
      <c r="R25" s="175"/>
      <c r="S25" s="180"/>
      <c r="T25" s="177"/>
      <c r="U25" s="164"/>
    </row>
    <row r="26" spans="2:21" ht="22.9" customHeight="1">
      <c r="B26" s="117" t="s">
        <v>1531</v>
      </c>
      <c r="C26" s="115" t="str">
        <f>IF(INDEX('FULL STOCK UNIVERSE'!$B$4:$B$5000,MATCH($B26,'FULL STOCK UNIVERSE'!$C$4:$C$5000,0))=0,"NA",INDEX('FULL STOCK UNIVERSE'!$B$4:$B$5000,MATCH($B26,'FULL STOCK UNIVERSE'!$C$4:$C$5000,0)))</f>
        <v>FLOWERS FOODS INC</v>
      </c>
      <c r="D26" s="78">
        <f>IF(VLOOKUP($B26,'FULL STOCK UNIVERSE'!$C$4:$M$5000,2,FALSE)=0,"NA",VLOOKUP($B26,'FULL STOCK UNIVERSE'!$C$4:$M$5000,2,FALSE))</f>
        <v>2299</v>
      </c>
      <c r="E26" s="68">
        <f>VLOOKUP($B26,'FULL STOCK UNIVERSE'!$C$4:$M$5000,3,FALSE)</f>
        <v>72</v>
      </c>
      <c r="F26" s="67">
        <f>VLOOKUP($B26,'FULL STOCK UNIVERSE'!$C$4:$M$5000,4,FALSE)</f>
        <v>91</v>
      </c>
      <c r="G26" s="67">
        <f>VLOOKUP($B26,'FULL STOCK UNIVERSE'!$C$4:$M$5000,5,FALSE)</f>
        <v>53</v>
      </c>
      <c r="H26" s="76">
        <f>VLOOKUP($B26,'FULL STOCK UNIVERSE'!$C$4:$M$5000,6,FALSE)</f>
        <v>88</v>
      </c>
      <c r="I26" s="68">
        <f>VLOOKUP($B26,'FULL STOCK UNIVERSE'!$C$4:$M$5000,7,FALSE)</f>
        <v>35</v>
      </c>
      <c r="J26" s="82">
        <f>VLOOKUP($B26,'FULL STOCK UNIVERSE'!$C$4:$M$5000,8,FALSE)</f>
        <v>94</v>
      </c>
      <c r="K26" s="70">
        <f>VLOOKUP($B26,'FULL STOCK UNIVERSE'!$C$4:$M$5000,9,FALSE)</f>
        <v>98</v>
      </c>
      <c r="L26" s="67">
        <f>VLOOKUP($B26,'FULL STOCK UNIVERSE'!$C$4:$M$5000,10,FALSE)</f>
        <v>3</v>
      </c>
      <c r="M26" s="69">
        <f>VLOOKUP($B26,'FULL STOCK UNIVERSE'!$C$4:$M$5000,11,FALSE)</f>
        <v>86</v>
      </c>
      <c r="N26" s="114">
        <f>(IF(E26="",0,E26*E$7)+IF(F26="",0,F26*F$7)+IF(G26="",0,G26*G$7)+IF(H26="",0,H26*H$7)+IF(I26="",0,I26*I$7)+IF(K26="",0,K26*K$7)+IF(J26="",0,J26*J$7)+IF(L26="",0,L26*L$7)+IF(M26="",0,M26*M$7))</f>
        <v>0</v>
      </c>
      <c r="O26" s="72"/>
      <c r="Q26" s="175" t="s">
        <v>5564</v>
      </c>
      <c r="R26" s="175"/>
    </row>
    <row r="27" spans="2:21" ht="22.9" customHeight="1">
      <c r="B27" s="117" t="s">
        <v>2494</v>
      </c>
      <c r="C27" s="115" t="str">
        <f>IF(INDEX('FULL STOCK UNIVERSE'!$B$4:$B$5000,MATCH($B27,'FULL STOCK UNIVERSE'!$C$4:$C$5000,0))=0,"NA",INDEX('FULL STOCK UNIVERSE'!$B$4:$B$5000,MATCH($B27,'FULL STOCK UNIVERSE'!$C$4:$C$5000,0)))</f>
        <v>MERCURY GENERAL CORP</v>
      </c>
      <c r="D27" s="78">
        <f>IF(VLOOKUP($B27,'FULL STOCK UNIVERSE'!$C$4:$M$5000,2,FALSE)=0,"NA",VLOOKUP($B27,'FULL STOCK UNIVERSE'!$C$4:$M$5000,2,FALSE))</f>
        <v>5203</v>
      </c>
      <c r="E27" s="68">
        <f>VLOOKUP($B27,'FULL STOCK UNIVERSE'!$C$4:$M$5000,3,FALSE)</f>
        <v>0</v>
      </c>
      <c r="F27" s="67">
        <f>VLOOKUP($B27,'FULL STOCK UNIVERSE'!$C$4:$M$5000,4,FALSE)</f>
        <v>86</v>
      </c>
      <c r="G27" s="67">
        <f>VLOOKUP($B27,'FULL STOCK UNIVERSE'!$C$4:$M$5000,5,FALSE)</f>
        <v>0</v>
      </c>
      <c r="H27" s="76">
        <f>VLOOKUP($B27,'FULL STOCK UNIVERSE'!$C$4:$M$5000,6,FALSE)</f>
        <v>87</v>
      </c>
      <c r="I27" s="68">
        <f>VLOOKUP($B27,'FULL STOCK UNIVERSE'!$C$4:$M$5000,7,FALSE)</f>
        <v>0</v>
      </c>
      <c r="J27" s="82">
        <f>VLOOKUP($B27,'FULL STOCK UNIVERSE'!$C$4:$M$5000,8,FALSE)</f>
        <v>81</v>
      </c>
      <c r="K27" s="70">
        <f>VLOOKUP($B27,'FULL STOCK UNIVERSE'!$C$4:$M$5000,9,FALSE)</f>
        <v>6</v>
      </c>
      <c r="L27" s="67">
        <f>VLOOKUP($B27,'FULL STOCK UNIVERSE'!$C$4:$M$5000,10,FALSE)</f>
        <v>47</v>
      </c>
      <c r="M27" s="69">
        <f>VLOOKUP($B27,'FULL STOCK UNIVERSE'!$C$4:$M$5000,11,FALSE)</f>
        <v>78</v>
      </c>
      <c r="N27" s="114">
        <f>(IF(E27="",0,E27*E$7)+IF(F27="",0,F27*F$7)+IF(G27="",0,G27*G$7)+IF(H27="",0,H27*H$7)+IF(I27="",0,I27*I$7)+IF(K27="",0,K27*K$7)+IF(J27="",0,J27*J$7)+IF(L27="",0,L27*L$7)+IF(M27="",0,M27*M$7))</f>
        <v>0</v>
      </c>
      <c r="O27" s="72"/>
    </row>
    <row r="28" spans="2:21" ht="22.9" customHeight="1">
      <c r="B28" s="117" t="s">
        <v>2592</v>
      </c>
      <c r="C28" s="115" t="str">
        <f>IF(INDEX('FULL STOCK UNIVERSE'!$B$4:$B$5000,MATCH($B28,'FULL STOCK UNIVERSE'!$C$4:$C$5000,0))=0,"NA",INDEX('FULL STOCK UNIVERSE'!$B$4:$B$5000,MATCH($B28,'FULL STOCK UNIVERSE'!$C$4:$C$5000,0)))</f>
        <v>ALTRIA GROUP INC</v>
      </c>
      <c r="D28" s="78">
        <f>IF(VLOOKUP($B28,'FULL STOCK UNIVERSE'!$C$4:$M$5000,2,FALSE)=0,"NA",VLOOKUP($B28,'FULL STOCK UNIVERSE'!$C$4:$M$5000,2,FALSE))</f>
        <v>96691</v>
      </c>
      <c r="E28" s="68">
        <f>VLOOKUP($B28,'FULL STOCK UNIVERSE'!$C$4:$M$5000,3,FALSE)</f>
        <v>77</v>
      </c>
      <c r="F28" s="67">
        <f>VLOOKUP($B28,'FULL STOCK UNIVERSE'!$C$4:$M$5000,4,FALSE)</f>
        <v>93</v>
      </c>
      <c r="G28" s="67">
        <f>VLOOKUP($B28,'FULL STOCK UNIVERSE'!$C$4:$M$5000,5,FALSE)</f>
        <v>57</v>
      </c>
      <c r="H28" s="76">
        <f>VLOOKUP($B28,'FULL STOCK UNIVERSE'!$C$4:$M$5000,6,FALSE)</f>
        <v>86</v>
      </c>
      <c r="I28" s="68">
        <f>VLOOKUP($B28,'FULL STOCK UNIVERSE'!$C$4:$M$5000,7,FALSE)</f>
        <v>52</v>
      </c>
      <c r="J28" s="82">
        <f>VLOOKUP($B28,'FULL STOCK UNIVERSE'!$C$4:$M$5000,8,FALSE)</f>
        <v>98</v>
      </c>
      <c r="K28" s="70">
        <f>VLOOKUP($B28,'FULL STOCK UNIVERSE'!$C$4:$M$5000,9,FALSE)</f>
        <v>79</v>
      </c>
      <c r="L28" s="67">
        <f>VLOOKUP($B28,'FULL STOCK UNIVERSE'!$C$4:$M$5000,10,FALSE)</f>
        <v>1</v>
      </c>
      <c r="M28" s="69">
        <f>VLOOKUP($B28,'FULL STOCK UNIVERSE'!$C$4:$M$5000,11,FALSE)</f>
        <v>96</v>
      </c>
      <c r="N28" s="114">
        <f>(IF(E28="",0,E28*E$7)+IF(F28="",0,F28*F$7)+IF(G28="",0,G28*G$7)+IF(H28="",0,H28*H$7)+IF(I28="",0,I28*I$7)+IF(K28="",0,K28*K$7)+IF(J28="",0,J28*J$7)+IF(L28="",0,L28*L$7)+IF(M28="",0,M28*M$7))</f>
        <v>0</v>
      </c>
      <c r="O28" s="72"/>
      <c r="Q28" s="176" t="s">
        <v>6269</v>
      </c>
      <c r="R28" s="175"/>
    </row>
    <row r="29" spans="2:21" ht="22.9" customHeight="1">
      <c r="B29" s="117" t="s">
        <v>833</v>
      </c>
      <c r="C29" s="115" t="str">
        <f>IF(INDEX('FULL STOCK UNIVERSE'!$B$4:$B$5000,MATCH($B29,'FULL STOCK UNIVERSE'!$C$4:$C$5000,0))=0,"NA",INDEX('FULL STOCK UNIVERSE'!$B$4:$B$5000,MATCH($B29,'FULL STOCK UNIVERSE'!$C$4:$C$5000,0)))</f>
        <v>CINCINNATI FINANCIAL CORP</v>
      </c>
      <c r="D29" s="78">
        <f>IF(VLOOKUP($B29,'FULL STOCK UNIVERSE'!$C$4:$M$5000,2,FALSE)=0,"NA",VLOOKUP($B29,'FULL STOCK UNIVERSE'!$C$4:$M$5000,2,FALSE))</f>
        <v>25710</v>
      </c>
      <c r="E29" s="68">
        <f>VLOOKUP($B29,'FULL STOCK UNIVERSE'!$C$4:$M$5000,3,FALSE)</f>
        <v>89</v>
      </c>
      <c r="F29" s="67">
        <f>VLOOKUP($B29,'FULL STOCK UNIVERSE'!$C$4:$M$5000,4,FALSE)</f>
        <v>81</v>
      </c>
      <c r="G29" s="67">
        <f>VLOOKUP($B29,'FULL STOCK UNIVERSE'!$C$4:$M$5000,5,FALSE)</f>
        <v>80</v>
      </c>
      <c r="H29" s="76">
        <f>VLOOKUP($B29,'FULL STOCK UNIVERSE'!$C$4:$M$5000,6,FALSE)</f>
        <v>86</v>
      </c>
      <c r="I29" s="68">
        <f>VLOOKUP($B29,'FULL STOCK UNIVERSE'!$C$4:$M$5000,7,FALSE)</f>
        <v>77</v>
      </c>
      <c r="J29" s="82">
        <f>VLOOKUP($B29,'FULL STOCK UNIVERSE'!$C$4:$M$5000,8,FALSE)</f>
        <v>88</v>
      </c>
      <c r="K29" s="70">
        <f>VLOOKUP($B29,'FULL STOCK UNIVERSE'!$C$4:$M$5000,9,FALSE)</f>
        <v>51</v>
      </c>
      <c r="L29" s="67">
        <f>VLOOKUP($B29,'FULL STOCK UNIVERSE'!$C$4:$M$5000,10,FALSE)</f>
        <v>39</v>
      </c>
      <c r="M29" s="69">
        <f>VLOOKUP($B29,'FULL STOCK UNIVERSE'!$C$4:$M$5000,11,FALSE)</f>
        <v>82</v>
      </c>
      <c r="N29" s="114">
        <f>(IF(E29="",0,E29*E$7)+IF(F29="",0,F29*F$7)+IF(G29="",0,G29*G$7)+IF(H29="",0,H29*H$7)+IF(I29="",0,I29*I$7)+IF(K29="",0,K29*K$7)+IF(J29="",0,J29*J$7)+IF(L29="",0,L29*L$7)+IF(M29="",0,M29*M$7))</f>
        <v>0</v>
      </c>
      <c r="O29" s="72"/>
      <c r="Q29" s="175" t="s">
        <v>6095</v>
      </c>
      <c r="R29" s="175"/>
    </row>
    <row r="30" spans="2:21" ht="22.9" customHeight="1">
      <c r="B30" s="117" t="s">
        <v>1079</v>
      </c>
      <c r="C30" s="115" t="str">
        <f>IF(INDEX('FULL STOCK UNIVERSE'!$B$4:$B$5000,MATCH($B30,'FULL STOCK UNIVERSE'!$C$4:$C$5000,0))=0,"NA",INDEX('FULL STOCK UNIVERSE'!$B$4:$B$5000,MATCH($B30,'FULL STOCK UNIVERSE'!$C$4:$C$5000,0)))</f>
        <v>CVS HEALTH CORP</v>
      </c>
      <c r="D30" s="78">
        <f>IF(VLOOKUP($B30,'FULL STOCK UNIVERSE'!$C$4:$M$5000,2,FALSE)=0,"NA",VLOOKUP($B30,'FULL STOCK UNIVERSE'!$C$4:$M$5000,2,FALSE))</f>
        <v>101104</v>
      </c>
      <c r="E30" s="68">
        <f>VLOOKUP($B30,'FULL STOCK UNIVERSE'!$C$4:$M$5000,3,FALSE)</f>
        <v>76</v>
      </c>
      <c r="F30" s="67">
        <f>VLOOKUP($B30,'FULL STOCK UNIVERSE'!$C$4:$M$5000,4,FALSE)</f>
        <v>98</v>
      </c>
      <c r="G30" s="67">
        <f>VLOOKUP($B30,'FULL STOCK UNIVERSE'!$C$4:$M$5000,5,FALSE)</f>
        <v>58</v>
      </c>
      <c r="H30" s="76">
        <f>VLOOKUP($B30,'FULL STOCK UNIVERSE'!$C$4:$M$5000,6,FALSE)</f>
        <v>84</v>
      </c>
      <c r="I30" s="68">
        <f>VLOOKUP($B30,'FULL STOCK UNIVERSE'!$C$4:$M$5000,7,FALSE)</f>
        <v>39</v>
      </c>
      <c r="J30" s="82">
        <f>VLOOKUP($B30,'FULL STOCK UNIVERSE'!$C$4:$M$5000,8,FALSE)</f>
        <v>82</v>
      </c>
      <c r="K30" s="70">
        <f>VLOOKUP($B30,'FULL STOCK UNIVERSE'!$C$4:$M$5000,9,FALSE)</f>
        <v>98</v>
      </c>
      <c r="L30" s="67">
        <f>VLOOKUP($B30,'FULL STOCK UNIVERSE'!$C$4:$M$5000,10,FALSE)</f>
        <v>21</v>
      </c>
      <c r="M30" s="69">
        <f>VLOOKUP($B30,'FULL STOCK UNIVERSE'!$C$4:$M$5000,11,FALSE)</f>
        <v>81</v>
      </c>
      <c r="N30" s="114">
        <f>(IF(E30="",0,E30*E$7)+IF(F30="",0,F30*F$7)+IF(G30="",0,G30*G$7)+IF(H30="",0,H30*H$7)+IF(I30="",0,I30*I$7)+IF(K30="",0,K30*K$7)+IF(J30="",0,J30*J$7)+IF(L30="",0,L30*L$7)+IF(M30="",0,M30*M$7))</f>
        <v>0</v>
      </c>
      <c r="O30" s="72"/>
      <c r="Q30" s="175" t="s">
        <v>6096</v>
      </c>
      <c r="R30" s="175"/>
    </row>
    <row r="31" spans="2:21" ht="22.9" customHeight="1">
      <c r="B31" s="117" t="s">
        <v>1473</v>
      </c>
      <c r="C31" s="115" t="str">
        <f>IF(INDEX('FULL STOCK UNIVERSE'!$B$4:$B$5000,MATCH($B31,'FULL STOCK UNIVERSE'!$C$4:$C$5000,0))=0,"NA",INDEX('FULL STOCK UNIVERSE'!$B$4:$B$5000,MATCH($B31,'FULL STOCK UNIVERSE'!$C$4:$C$5000,0)))</f>
        <v>FRESH DEL MONTE PRODUCE INC</v>
      </c>
      <c r="D31" s="78">
        <f>IF(VLOOKUP($B31,'FULL STOCK UNIVERSE'!$C$4:$M$5000,2,FALSE)=0,"NA",VLOOKUP($B31,'FULL STOCK UNIVERSE'!$C$4:$M$5000,2,FALSE))</f>
        <v>1713</v>
      </c>
      <c r="E31" s="68">
        <f>VLOOKUP($B31,'FULL STOCK UNIVERSE'!$C$4:$M$5000,3,FALSE)</f>
        <v>79</v>
      </c>
      <c r="F31" s="67">
        <f>VLOOKUP($B31,'FULL STOCK UNIVERSE'!$C$4:$M$5000,4,FALSE)</f>
        <v>85</v>
      </c>
      <c r="G31" s="67">
        <f>VLOOKUP($B31,'FULL STOCK UNIVERSE'!$C$4:$M$5000,5,FALSE)</f>
        <v>69</v>
      </c>
      <c r="H31" s="76">
        <f>VLOOKUP($B31,'FULL STOCK UNIVERSE'!$C$4:$M$5000,6,FALSE)</f>
        <v>84</v>
      </c>
      <c r="I31" s="68">
        <f>VLOOKUP($B31,'FULL STOCK UNIVERSE'!$C$4:$M$5000,7,FALSE)</f>
        <v>86</v>
      </c>
      <c r="J31" s="82">
        <f>VLOOKUP($B31,'FULL STOCK UNIVERSE'!$C$4:$M$5000,8,FALSE)</f>
        <v>92</v>
      </c>
      <c r="K31" s="70">
        <f>VLOOKUP($B31,'FULL STOCK UNIVERSE'!$C$4:$M$5000,9,FALSE)</f>
        <v>47</v>
      </c>
      <c r="L31" s="67">
        <f>VLOOKUP($B31,'FULL STOCK UNIVERSE'!$C$4:$M$5000,10,FALSE)</f>
        <v>8</v>
      </c>
      <c r="M31" s="69">
        <f>VLOOKUP($B31,'FULL STOCK UNIVERSE'!$C$4:$M$5000,11,FALSE)</f>
        <v>94</v>
      </c>
      <c r="N31" s="114">
        <f>(IF(E31="",0,E31*E$7)+IF(F31="",0,F31*F$7)+IF(G31="",0,G31*G$7)+IF(H31="",0,H31*H$7)+IF(I31="",0,I31*I$7)+IF(K31="",0,K31*K$7)+IF(J31="",0,J31*J$7)+IF(L31="",0,L31*L$7)+IF(M31="",0,M31*M$7))</f>
        <v>0</v>
      </c>
      <c r="O31" s="72"/>
      <c r="Q31" s="175" t="s">
        <v>6090</v>
      </c>
      <c r="R31" s="175"/>
    </row>
    <row r="32" spans="2:21" ht="22.9" customHeight="1">
      <c r="B32" s="117" t="s">
        <v>2542</v>
      </c>
      <c r="C32" s="115" t="str">
        <f>IF(INDEX('FULL STOCK UNIVERSE'!$B$4:$B$5000,MATCH($B32,'FULL STOCK UNIVERSE'!$C$4:$C$5000,0))=0,"NA",INDEX('FULL STOCK UNIVERSE'!$B$4:$B$5000,MATCH($B32,'FULL STOCK UNIVERSE'!$C$4:$C$5000,0)))</f>
        <v>MCGRATH RENTCORP</v>
      </c>
      <c r="D32" s="78">
        <f>IF(VLOOKUP($B32,'FULL STOCK UNIVERSE'!$C$4:$M$5000,2,FALSE)=0,"NA",VLOOKUP($B32,'FULL STOCK UNIVERSE'!$C$4:$M$5000,2,FALSE))</f>
        <v>2659</v>
      </c>
      <c r="E32" s="68">
        <f>VLOOKUP($B32,'FULL STOCK UNIVERSE'!$C$4:$M$5000,3,FALSE)</f>
        <v>89</v>
      </c>
      <c r="F32" s="67">
        <f>VLOOKUP($B32,'FULL STOCK UNIVERSE'!$C$4:$M$5000,4,FALSE)</f>
        <v>95</v>
      </c>
      <c r="G32" s="67">
        <f>VLOOKUP($B32,'FULL STOCK UNIVERSE'!$C$4:$M$5000,5,FALSE)</f>
        <v>66</v>
      </c>
      <c r="H32" s="76">
        <f>VLOOKUP($B32,'FULL STOCK UNIVERSE'!$C$4:$M$5000,6,FALSE)</f>
        <v>83</v>
      </c>
      <c r="I32" s="68">
        <f>VLOOKUP($B32,'FULL STOCK UNIVERSE'!$C$4:$M$5000,7,FALSE)</f>
        <v>89</v>
      </c>
      <c r="J32" s="82">
        <f>VLOOKUP($B32,'FULL STOCK UNIVERSE'!$C$4:$M$5000,8,FALSE)</f>
        <v>80</v>
      </c>
      <c r="K32" s="70">
        <f>VLOOKUP($B32,'FULL STOCK UNIVERSE'!$C$4:$M$5000,9,FALSE)</f>
        <v>71</v>
      </c>
      <c r="L32" s="67">
        <f>VLOOKUP($B32,'FULL STOCK UNIVERSE'!$C$4:$M$5000,10,FALSE)</f>
        <v>33</v>
      </c>
      <c r="M32" s="69">
        <f>VLOOKUP($B32,'FULL STOCK UNIVERSE'!$C$4:$M$5000,11,FALSE)</f>
        <v>45</v>
      </c>
      <c r="N32" s="114">
        <f>(IF(E32="",0,E32*E$7)+IF(F32="",0,F32*F$7)+IF(G32="",0,G32*G$7)+IF(H32="",0,H32*H$7)+IF(I32="",0,I32*I$7)+IF(K32="",0,K32*K$7)+IF(J32="",0,J32*J$7)+IF(L32="",0,L32*L$7)+IF(M32="",0,M32*M$7))</f>
        <v>0</v>
      </c>
      <c r="O32" s="72"/>
      <c r="Q32" s="175" t="s">
        <v>6093</v>
      </c>
      <c r="R32" s="175"/>
    </row>
    <row r="33" spans="2:18" ht="22.9" customHeight="1">
      <c r="B33" s="117" t="s">
        <v>2480</v>
      </c>
      <c r="C33" s="115" t="str">
        <f>IF(INDEX('FULL STOCK UNIVERSE'!$B$4:$B$5000,MATCH($B33,'FULL STOCK UNIVERSE'!$C$4:$C$5000,0))=0,"NA",INDEX('FULL STOCK UNIVERSE'!$B$4:$B$5000,MATCH($B33,'FULL STOCK UNIVERSE'!$C$4:$C$5000,0)))</f>
        <v>MCDONALD'S CORP</v>
      </c>
      <c r="D33" s="78">
        <f>IF(VLOOKUP($B33,'FULL STOCK UNIVERSE'!$C$4:$M$5000,2,FALSE)=0,"NA",VLOOKUP($B33,'FULL STOCK UNIVERSE'!$C$4:$M$5000,2,FALSE))</f>
        <v>221252</v>
      </c>
      <c r="E33" s="68">
        <f>VLOOKUP($B33,'FULL STOCK UNIVERSE'!$C$4:$M$5000,3,FALSE)</f>
        <v>89</v>
      </c>
      <c r="F33" s="67">
        <f>VLOOKUP($B33,'FULL STOCK UNIVERSE'!$C$4:$M$5000,4,FALSE)</f>
        <v>82</v>
      </c>
      <c r="G33" s="67">
        <f>VLOOKUP($B33,'FULL STOCK UNIVERSE'!$C$4:$M$5000,5,FALSE)</f>
        <v>80</v>
      </c>
      <c r="H33" s="76">
        <f>VLOOKUP($B33,'FULL STOCK UNIVERSE'!$C$4:$M$5000,6,FALSE)</f>
        <v>82</v>
      </c>
      <c r="I33" s="68">
        <f>VLOOKUP($B33,'FULL STOCK UNIVERSE'!$C$4:$M$5000,7,FALSE)</f>
        <v>62</v>
      </c>
      <c r="J33" s="82">
        <f>VLOOKUP($B33,'FULL STOCK UNIVERSE'!$C$4:$M$5000,8,FALSE)</f>
        <v>81</v>
      </c>
      <c r="K33" s="70">
        <f>VLOOKUP($B33,'FULL STOCK UNIVERSE'!$C$4:$M$5000,9,FALSE)</f>
        <v>98</v>
      </c>
      <c r="L33" s="67">
        <f>VLOOKUP($B33,'FULL STOCK UNIVERSE'!$C$4:$M$5000,10,FALSE)</f>
        <v>11</v>
      </c>
      <c r="M33" s="69">
        <f>VLOOKUP($B33,'FULL STOCK UNIVERSE'!$C$4:$M$5000,11,FALSE)</f>
        <v>93</v>
      </c>
      <c r="N33" s="114">
        <f>(IF(E33="",0,E33*E$7)+IF(F33="",0,F33*F$7)+IF(G33="",0,G33*G$7)+IF(H33="",0,H33*H$7)+IF(I33="",0,I33*I$7)+IF(K33="",0,K33*K$7)+IF(J33="",0,J33*J$7)+IF(L33="",0,L33*L$7)+IF(M33="",0,M33*M$7))</f>
        <v>0</v>
      </c>
      <c r="O33" s="72"/>
      <c r="Q33" s="175" t="s">
        <v>6092</v>
      </c>
      <c r="R33" s="175"/>
    </row>
    <row r="34" spans="2:18" ht="22.9" customHeight="1">
      <c r="B34" s="117" t="s">
        <v>167</v>
      </c>
      <c r="C34" s="115" t="str">
        <f>IF(INDEX('FULL STOCK UNIVERSE'!$B$4:$B$5000,MATCH($B34,'FULL STOCK UNIVERSE'!$C$4:$C$5000,0))=0,"NA",INDEX('FULL STOCK UNIVERSE'!$B$4:$B$5000,MATCH($B34,'FULL STOCK UNIVERSE'!$C$4:$C$5000,0)))</f>
        <v>ALLSTATE CORP</v>
      </c>
      <c r="D34" s="78">
        <f>IF(VLOOKUP($B34,'FULL STOCK UNIVERSE'!$C$4:$M$5000,2,FALSE)=0,"NA",VLOOKUP($B34,'FULL STOCK UNIVERSE'!$C$4:$M$5000,2,FALSE))</f>
        <v>54377</v>
      </c>
      <c r="E34" s="68">
        <f>VLOOKUP($B34,'FULL STOCK UNIVERSE'!$C$4:$M$5000,3,FALSE)</f>
        <v>86</v>
      </c>
      <c r="F34" s="67">
        <f>VLOOKUP($B34,'FULL STOCK UNIVERSE'!$C$4:$M$5000,4,FALSE)</f>
        <v>83</v>
      </c>
      <c r="G34" s="67">
        <f>VLOOKUP($B34,'FULL STOCK UNIVERSE'!$C$4:$M$5000,5,FALSE)</f>
        <v>83</v>
      </c>
      <c r="H34" s="76">
        <f>VLOOKUP($B34,'FULL STOCK UNIVERSE'!$C$4:$M$5000,6,FALSE)</f>
        <v>82</v>
      </c>
      <c r="I34" s="68">
        <f>VLOOKUP($B34,'FULL STOCK UNIVERSE'!$C$4:$M$5000,7,FALSE)</f>
        <v>69</v>
      </c>
      <c r="J34" s="82">
        <f>VLOOKUP($B34,'FULL STOCK UNIVERSE'!$C$4:$M$5000,8,FALSE)</f>
        <v>96</v>
      </c>
      <c r="K34" s="70">
        <f>VLOOKUP($B34,'FULL STOCK UNIVERSE'!$C$4:$M$5000,9,FALSE)</f>
        <v>64</v>
      </c>
      <c r="L34" s="67">
        <f>VLOOKUP($B34,'FULL STOCK UNIVERSE'!$C$4:$M$5000,10,FALSE)</f>
        <v>20</v>
      </c>
      <c r="M34" s="69">
        <f>VLOOKUP($B34,'FULL STOCK UNIVERSE'!$C$4:$M$5000,11,FALSE)</f>
        <v>85</v>
      </c>
      <c r="N34" s="114">
        <f>(IF(E34="",0,E34*E$7)+IF(F34="",0,F34*F$7)+IF(G34="",0,G34*G$7)+IF(H34="",0,H34*H$7)+IF(I34="",0,I34*I$7)+IF(K34="",0,K34*K$7)+IF(J34="",0,J34*J$7)+IF(L34="",0,L34*L$7)+IF(M34="",0,M34*M$7))</f>
        <v>0</v>
      </c>
      <c r="O34" s="72"/>
    </row>
    <row r="35" spans="2:18" ht="22.9" customHeight="1">
      <c r="B35" s="117" t="s">
        <v>969</v>
      </c>
      <c r="C35" s="115" t="str">
        <f>IF(INDEX('FULL STOCK UNIVERSE'!$B$4:$B$5000,MATCH($B35,'FULL STOCK UNIVERSE'!$C$4:$C$5000,0))=0,"NA",INDEX('FULL STOCK UNIVERSE'!$B$4:$B$5000,MATCH($B35,'FULL STOCK UNIVERSE'!$C$4:$C$5000,0)))</f>
        <v>CHENIERE ENERGY PARTNERS LP</v>
      </c>
      <c r="D35" s="78">
        <f>IF(VLOOKUP($B35,'FULL STOCK UNIVERSE'!$C$4:$M$5000,2,FALSE)=0,"NA",VLOOKUP($B35,'FULL STOCK UNIVERSE'!$C$4:$M$5000,2,FALSE))</f>
        <v>25872</v>
      </c>
      <c r="E35" s="68">
        <f>VLOOKUP($B35,'FULL STOCK UNIVERSE'!$C$4:$M$5000,3,FALSE)</f>
        <v>71</v>
      </c>
      <c r="F35" s="67">
        <f>VLOOKUP($B35,'FULL STOCK UNIVERSE'!$C$4:$M$5000,4,FALSE)</f>
        <v>83</v>
      </c>
      <c r="G35" s="67">
        <f>VLOOKUP($B35,'FULL STOCK UNIVERSE'!$C$4:$M$5000,5,FALSE)</f>
        <v>57</v>
      </c>
      <c r="H35" s="76">
        <f>VLOOKUP($B35,'FULL STOCK UNIVERSE'!$C$4:$M$5000,6,FALSE)</f>
        <v>82</v>
      </c>
      <c r="I35" s="68">
        <f>VLOOKUP($B35,'FULL STOCK UNIVERSE'!$C$4:$M$5000,7,FALSE)</f>
        <v>10</v>
      </c>
      <c r="J35" s="82">
        <f>VLOOKUP($B35,'FULL STOCK UNIVERSE'!$C$4:$M$5000,8,FALSE)</f>
        <v>96</v>
      </c>
      <c r="K35" s="70">
        <f>VLOOKUP($B35,'FULL STOCK UNIVERSE'!$C$4:$M$5000,9,FALSE)</f>
        <v>61</v>
      </c>
      <c r="L35" s="67">
        <f>VLOOKUP($B35,'FULL STOCK UNIVERSE'!$C$4:$M$5000,10,FALSE)</f>
        <v>23</v>
      </c>
      <c r="M35" s="69">
        <f>VLOOKUP($B35,'FULL STOCK UNIVERSE'!$C$4:$M$5000,11,FALSE)</f>
        <v>64</v>
      </c>
      <c r="N35" s="114">
        <f>(IF(E35="",0,E35*E$7)+IF(F35="",0,F35*F$7)+IF(G35="",0,G35*G$7)+IF(H35="",0,H35*H$7)+IF(I35="",0,I35*I$7)+IF(K35="",0,K35*K$7)+IF(J35="",0,J35*J$7)+IF(L35="",0,L35*L$7)+IF(M35="",0,M35*M$7))</f>
        <v>0</v>
      </c>
      <c r="O35" s="72"/>
    </row>
    <row r="36" spans="2:18" ht="22.9" customHeight="1">
      <c r="B36" s="117" t="s">
        <v>3173</v>
      </c>
      <c r="C36" s="115" t="str">
        <f>IF(INDEX('FULL STOCK UNIVERSE'!$B$4:$B$5000,MATCH($B36,'FULL STOCK UNIVERSE'!$C$4:$C$5000,0))=0,"NA",INDEX('FULL STOCK UNIVERSE'!$B$4:$B$5000,MATCH($B36,'FULL STOCK UNIVERSE'!$C$4:$C$5000,0)))</f>
        <v>PERDOCEO EDUCATION CORP</v>
      </c>
      <c r="D36" s="78">
        <f>IF(VLOOKUP($B36,'FULL STOCK UNIVERSE'!$C$4:$M$5000,2,FALSE)=0,"NA",VLOOKUP($B36,'FULL STOCK UNIVERSE'!$C$4:$M$5000,2,FALSE))</f>
        <v>1914</v>
      </c>
      <c r="E36" s="68">
        <f>VLOOKUP($B36,'FULL STOCK UNIVERSE'!$C$4:$M$5000,3,FALSE)</f>
        <v>0</v>
      </c>
      <c r="F36" s="67">
        <f>VLOOKUP($B36,'FULL STOCK UNIVERSE'!$C$4:$M$5000,4,FALSE)</f>
        <v>82</v>
      </c>
      <c r="G36" s="67">
        <f>VLOOKUP($B36,'FULL STOCK UNIVERSE'!$C$4:$M$5000,5,FALSE)</f>
        <v>0</v>
      </c>
      <c r="H36" s="76">
        <f>VLOOKUP($B36,'FULL STOCK UNIVERSE'!$C$4:$M$5000,6,FALSE)</f>
        <v>82</v>
      </c>
      <c r="I36" s="68">
        <f>VLOOKUP($B36,'FULL STOCK UNIVERSE'!$C$4:$M$5000,7,FALSE)</f>
        <v>0</v>
      </c>
      <c r="J36" s="82">
        <f>VLOOKUP($B36,'FULL STOCK UNIVERSE'!$C$4:$M$5000,8,FALSE)</f>
        <v>84</v>
      </c>
      <c r="K36" s="70">
        <f>VLOOKUP($B36,'FULL STOCK UNIVERSE'!$C$4:$M$5000,9,FALSE)</f>
        <v>52</v>
      </c>
      <c r="L36" s="67">
        <f>VLOOKUP($B36,'FULL STOCK UNIVERSE'!$C$4:$M$5000,10,FALSE)</f>
        <v>38</v>
      </c>
      <c r="M36" s="69">
        <f>VLOOKUP($B36,'FULL STOCK UNIVERSE'!$C$4:$M$5000,11,FALSE)</f>
        <v>64</v>
      </c>
      <c r="N36" s="114">
        <f>(IF(E36="",0,E36*E$7)+IF(F36="",0,F36*F$7)+IF(G36="",0,G36*G$7)+IF(H36="",0,H36*H$7)+IF(I36="",0,I36*I$7)+IF(K36="",0,K36*K$7)+IF(J36="",0,J36*J$7)+IF(L36="",0,L36*L$7)+IF(M36="",0,M36*M$7))</f>
        <v>0</v>
      </c>
      <c r="O36" s="72"/>
    </row>
    <row r="37" spans="2:18" ht="22.9" customHeight="1">
      <c r="B37" s="117" t="s">
        <v>4379</v>
      </c>
      <c r="C37" s="115" t="str">
        <f>IF(INDEX('FULL STOCK UNIVERSE'!$B$4:$B$5000,MATCH($B37,'FULL STOCK UNIVERSE'!$C$4:$C$5000,0))=0,"NA",INDEX('FULL STOCK UNIVERSE'!$B$4:$B$5000,MATCH($B37,'FULL STOCK UNIVERSE'!$C$4:$C$5000,0)))</f>
        <v>CLEAR SECURE INC</v>
      </c>
      <c r="D37" s="78">
        <f>IF(VLOOKUP($B37,'FULL STOCK UNIVERSE'!$C$4:$M$5000,2,FALSE)=0,"NA",VLOOKUP($B37,'FULL STOCK UNIVERSE'!$C$4:$M$5000,2,FALSE))</f>
        <v>3505</v>
      </c>
      <c r="E37" s="68">
        <f>VLOOKUP($B37,'FULL STOCK UNIVERSE'!$C$4:$M$5000,3,FALSE)</f>
        <v>93</v>
      </c>
      <c r="F37" s="67">
        <f>VLOOKUP($B37,'FULL STOCK UNIVERSE'!$C$4:$M$5000,4,FALSE)</f>
        <v>97</v>
      </c>
      <c r="G37" s="67">
        <f>VLOOKUP($B37,'FULL STOCK UNIVERSE'!$C$4:$M$5000,5,FALSE)</f>
        <v>81</v>
      </c>
      <c r="H37" s="76">
        <f>VLOOKUP($B37,'FULL STOCK UNIVERSE'!$C$4:$M$5000,6,FALSE)</f>
        <v>80</v>
      </c>
      <c r="I37" s="68">
        <f>VLOOKUP($B37,'FULL STOCK UNIVERSE'!$C$4:$M$5000,7,FALSE)</f>
        <v>94</v>
      </c>
      <c r="J37" s="82">
        <f>VLOOKUP($B37,'FULL STOCK UNIVERSE'!$C$4:$M$5000,8,FALSE)</f>
        <v>81</v>
      </c>
      <c r="K37" s="70">
        <f>VLOOKUP($B37,'FULL STOCK UNIVERSE'!$C$4:$M$5000,9,FALSE)</f>
        <v>60</v>
      </c>
      <c r="L37" s="67">
        <f>VLOOKUP($B37,'FULL STOCK UNIVERSE'!$C$4:$M$5000,10,FALSE)</f>
        <v>53</v>
      </c>
      <c r="M37" s="69">
        <f>VLOOKUP($B37,'FULL STOCK UNIVERSE'!$C$4:$M$5000,11,FALSE)</f>
        <v>72</v>
      </c>
      <c r="N37" s="114">
        <f>(IF(E37="",0,E37*E$7)+IF(F37="",0,F37*F$7)+IF(G37="",0,G37*G$7)+IF(H37="",0,H37*H$7)+IF(I37="",0,I37*I$7)+IF(K37="",0,K37*K$7)+IF(J37="",0,J37*J$7)+IF(L37="",0,L37*L$7)+IF(M37="",0,M37*M$7))</f>
        <v>0</v>
      </c>
      <c r="O37" s="72"/>
    </row>
    <row r="38" spans="2:18" ht="22.9" customHeight="1" thickBot="1">
      <c r="B38" s="119" t="s">
        <v>3629</v>
      </c>
      <c r="C38" s="118" t="str">
        <f>IF(INDEX('FULL STOCK UNIVERSE'!$B$4:$B$5000,MATCH($B38,'FULL STOCK UNIVERSE'!$C$4:$C$5000,0))=0,"NA",INDEX('FULL STOCK UNIVERSE'!$B$4:$B$5000,MATCH($B38,'FULL STOCK UNIVERSE'!$C$4:$C$5000,0)))</f>
        <v>SOUTH PLAINS FINANCIAL INC</v>
      </c>
      <c r="D38" s="109">
        <f>IF(VLOOKUP($B38,'FULL STOCK UNIVERSE'!$C$4:$M$5000,2,FALSE)=0,"NA",VLOOKUP($B38,'FULL STOCK UNIVERSE'!$C$4:$M$5000,2,FALSE))</f>
        <v>642</v>
      </c>
      <c r="E38" s="121">
        <f>VLOOKUP($B38,'FULL STOCK UNIVERSE'!$C$4:$M$5000,3,FALSE)</f>
        <v>79</v>
      </c>
      <c r="F38" s="110">
        <f>VLOOKUP($B38,'FULL STOCK UNIVERSE'!$C$4:$M$5000,4,FALSE)</f>
        <v>97</v>
      </c>
      <c r="G38" s="110">
        <f>VLOOKUP($B38,'FULL STOCK UNIVERSE'!$C$4:$M$5000,5,FALSE)</f>
        <v>61</v>
      </c>
      <c r="H38" s="113">
        <f>VLOOKUP($B38,'FULL STOCK UNIVERSE'!$C$4:$M$5000,6,FALSE)</f>
        <v>80</v>
      </c>
      <c r="I38" s="121">
        <f>VLOOKUP($B38,'FULL STOCK UNIVERSE'!$C$4:$M$5000,7,FALSE)</f>
        <v>74</v>
      </c>
      <c r="J38" s="127">
        <f>VLOOKUP($B38,'FULL STOCK UNIVERSE'!$C$4:$M$5000,8,FALSE)</f>
        <v>86</v>
      </c>
      <c r="K38" s="128">
        <f>VLOOKUP($B38,'FULL STOCK UNIVERSE'!$C$4:$M$5000,9,FALSE)</f>
        <v>8</v>
      </c>
      <c r="L38" s="110">
        <f>VLOOKUP($B38,'FULL STOCK UNIVERSE'!$C$4:$M$5000,10,FALSE)</f>
        <v>56</v>
      </c>
      <c r="M38" s="111">
        <f>VLOOKUP($B38,'FULL STOCK UNIVERSE'!$C$4:$M$5000,11,FALSE)</f>
        <v>58</v>
      </c>
      <c r="N38" s="112">
        <f>(IF(E38="",0,E38*E$7)+IF(F38="",0,F38*F$7)+IF(G38="",0,G38*G$7)+IF(H38="",0,H38*H$7)+IF(I38="",0,I38*I$7)+IF(K38="",0,K38*K$7)+IF(J38="",0,J38*J$7)+IF(L38="",0,L38*L$7)+IF(M38="",0,M38*M$7))</f>
        <v>0</v>
      </c>
      <c r="O38" s="72"/>
    </row>
    <row r="39" spans="2:18" ht="14.65" customHeight="1" thickTop="1">
      <c r="B39" s="122"/>
      <c r="D39" s="107"/>
      <c r="E39" s="72"/>
      <c r="I39" s="72"/>
      <c r="J39" s="72"/>
      <c r="K39" s="72"/>
      <c r="M39" s="72"/>
      <c r="N39" s="75"/>
      <c r="O39" s="72"/>
    </row>
    <row r="40" spans="2:18" ht="22.9" hidden="1" customHeight="1">
      <c r="B40" s="122"/>
      <c r="D40" s="107"/>
      <c r="E40" s="72"/>
      <c r="I40" s="72"/>
      <c r="J40" s="72"/>
      <c r="K40" s="72"/>
      <c r="M40" s="72"/>
      <c r="N40" s="75"/>
      <c r="O40" s="72"/>
    </row>
    <row r="41" spans="2:18" ht="22.9" hidden="1" customHeight="1">
      <c r="B41" s="122"/>
      <c r="D41" s="107"/>
      <c r="E41" s="72"/>
      <c r="I41" s="72"/>
      <c r="J41" s="72"/>
      <c r="K41" s="72"/>
      <c r="M41" s="72"/>
      <c r="N41" s="75"/>
      <c r="O41" s="72"/>
    </row>
    <row r="42" spans="2:18" ht="22.9" hidden="1" customHeight="1">
      <c r="B42" s="122"/>
      <c r="D42" s="107"/>
      <c r="E42" s="72"/>
      <c r="I42" s="72"/>
      <c r="J42" s="72"/>
      <c r="K42" s="72"/>
      <c r="M42" s="72"/>
      <c r="N42" s="75"/>
      <c r="O42" s="72"/>
    </row>
    <row r="43" spans="2:18" ht="22.9" hidden="1" customHeight="1">
      <c r="B43" s="122"/>
      <c r="D43" s="107"/>
      <c r="E43" s="72"/>
      <c r="I43" s="72"/>
      <c r="J43" s="72"/>
      <c r="K43" s="72"/>
      <c r="M43" s="72"/>
      <c r="N43" s="75"/>
      <c r="O43" s="72"/>
    </row>
    <row r="44" spans="2:18" ht="22.9" hidden="1" customHeight="1">
      <c r="B44" s="122"/>
      <c r="D44" s="107"/>
      <c r="E44" s="72"/>
      <c r="I44" s="72"/>
      <c r="J44" s="72"/>
      <c r="K44" s="72"/>
      <c r="M44" s="72"/>
      <c r="N44" s="75"/>
      <c r="O44" s="72"/>
    </row>
    <row r="45" spans="2:18" ht="22.9" hidden="1" customHeight="1">
      <c r="B45" s="122"/>
      <c r="D45" s="107"/>
      <c r="E45" s="72"/>
      <c r="I45" s="72"/>
      <c r="J45" s="72"/>
      <c r="K45" s="72"/>
      <c r="M45" s="72"/>
      <c r="N45" s="75"/>
      <c r="O45" s="72"/>
    </row>
    <row r="46" spans="2:18" ht="22.9" hidden="1" customHeight="1">
      <c r="B46" s="122"/>
      <c r="D46" s="107"/>
      <c r="E46" s="72"/>
      <c r="I46" s="72"/>
      <c r="J46" s="72"/>
      <c r="K46" s="72"/>
      <c r="M46" s="72"/>
      <c r="N46" s="75"/>
      <c r="O46" s="72"/>
    </row>
    <row r="47" spans="2:18" ht="22.9" hidden="1" customHeight="1">
      <c r="B47" s="122"/>
      <c r="D47" s="107"/>
      <c r="E47" s="72"/>
      <c r="I47" s="72"/>
      <c r="J47" s="72"/>
      <c r="K47" s="72"/>
      <c r="M47" s="72"/>
      <c r="N47" s="75"/>
      <c r="O47" s="72"/>
    </row>
    <row r="48" spans="2:18" ht="22.9" hidden="1" customHeight="1">
      <c r="B48" s="122"/>
      <c r="D48" s="107"/>
      <c r="E48" s="72"/>
      <c r="I48" s="72"/>
      <c r="J48" s="72"/>
      <c r="K48" s="72"/>
      <c r="M48" s="72"/>
      <c r="N48" s="75"/>
      <c r="O48" s="72"/>
    </row>
    <row r="49" spans="2:15" ht="22.9" hidden="1" customHeight="1">
      <c r="B49" s="122"/>
      <c r="D49" s="107"/>
      <c r="E49" s="72"/>
      <c r="I49" s="72"/>
      <c r="J49" s="72"/>
      <c r="K49" s="72"/>
      <c r="M49" s="72"/>
      <c r="N49" s="75"/>
      <c r="O49" s="72"/>
    </row>
    <row r="50" spans="2:15" ht="22.9" hidden="1" customHeight="1">
      <c r="B50" s="122"/>
      <c r="D50" s="107"/>
      <c r="E50" s="72"/>
      <c r="I50" s="72"/>
      <c r="J50" s="72"/>
      <c r="K50" s="72"/>
      <c r="M50" s="72"/>
      <c r="N50" s="75"/>
      <c r="O50" s="72"/>
    </row>
    <row r="51" spans="2:15" ht="22.9" hidden="1" customHeight="1">
      <c r="B51" s="122"/>
      <c r="D51" s="107"/>
      <c r="E51" s="72"/>
      <c r="I51" s="72"/>
      <c r="J51" s="72"/>
      <c r="K51" s="72"/>
      <c r="M51" s="72"/>
      <c r="N51" s="75"/>
      <c r="O51" s="72"/>
    </row>
    <row r="52" spans="2:15" ht="22.9" hidden="1" customHeight="1">
      <c r="B52" s="122"/>
      <c r="D52" s="107"/>
      <c r="E52" s="72"/>
      <c r="I52" s="72"/>
      <c r="J52" s="72"/>
      <c r="K52" s="72"/>
      <c r="M52" s="72"/>
      <c r="N52" s="75"/>
      <c r="O52" s="72"/>
    </row>
    <row r="53" spans="2:15" ht="22.9" hidden="1" customHeight="1">
      <c r="B53" s="122"/>
      <c r="D53" s="107"/>
      <c r="E53" s="72"/>
      <c r="I53" s="72"/>
      <c r="J53" s="72"/>
      <c r="K53" s="72"/>
      <c r="M53" s="72"/>
      <c r="N53" s="75"/>
      <c r="O53" s="72"/>
    </row>
    <row r="54" spans="2:15" ht="22.9" hidden="1" customHeight="1">
      <c r="B54" s="122"/>
      <c r="D54" s="107"/>
      <c r="E54" s="72"/>
      <c r="I54" s="72"/>
      <c r="J54" s="72"/>
      <c r="K54" s="72"/>
      <c r="M54" s="72"/>
      <c r="N54" s="75"/>
      <c r="O54" s="72"/>
    </row>
    <row r="55" spans="2:15" ht="22.9" hidden="1" customHeight="1">
      <c r="B55" s="122"/>
      <c r="D55" s="107"/>
      <c r="E55" s="72"/>
      <c r="I55" s="72"/>
      <c r="J55" s="72"/>
      <c r="K55" s="72"/>
      <c r="M55" s="72"/>
      <c r="N55" s="75"/>
      <c r="O55" s="72"/>
    </row>
    <row r="56" spans="2:15" ht="22.9" hidden="1" customHeight="1">
      <c r="B56" s="122"/>
      <c r="D56" s="107"/>
      <c r="E56" s="72"/>
      <c r="I56" s="72"/>
      <c r="J56" s="72"/>
      <c r="K56" s="72"/>
      <c r="M56" s="72"/>
      <c r="N56" s="75"/>
      <c r="O56" s="72"/>
    </row>
    <row r="57" spans="2:15" ht="22.9" hidden="1" customHeight="1">
      <c r="B57" s="122"/>
      <c r="D57" s="107"/>
      <c r="E57" s="72"/>
      <c r="I57" s="72"/>
      <c r="J57" s="72"/>
      <c r="K57" s="72"/>
      <c r="M57" s="72"/>
      <c r="N57" s="75"/>
      <c r="O57" s="72"/>
    </row>
    <row r="58" spans="2:15" ht="22.9" hidden="1" customHeight="1">
      <c r="B58" s="122"/>
      <c r="D58" s="107"/>
      <c r="E58" s="72"/>
      <c r="I58" s="72"/>
      <c r="J58" s="72"/>
      <c r="K58" s="72"/>
      <c r="M58" s="72"/>
      <c r="N58" s="75"/>
      <c r="O58" s="72"/>
    </row>
    <row r="59" spans="2:15" ht="22.9" hidden="1" customHeight="1">
      <c r="B59" s="122"/>
      <c r="D59" s="107"/>
      <c r="E59" s="72"/>
      <c r="I59" s="72"/>
      <c r="J59" s="72"/>
      <c r="K59" s="72"/>
      <c r="M59" s="72"/>
      <c r="N59" s="75"/>
      <c r="O59" s="72"/>
    </row>
    <row r="60" spans="2:15" ht="22.9" hidden="1" customHeight="1">
      <c r="B60" s="122"/>
      <c r="D60" s="107"/>
      <c r="E60" s="72"/>
      <c r="I60" s="72"/>
      <c r="J60" s="72"/>
      <c r="K60" s="72"/>
      <c r="M60" s="72"/>
      <c r="N60" s="75"/>
      <c r="O60" s="72"/>
    </row>
    <row r="61" spans="2:15" ht="22.9" hidden="1" customHeight="1">
      <c r="B61" s="122"/>
      <c r="D61" s="107"/>
      <c r="E61" s="72"/>
      <c r="I61" s="72"/>
      <c r="J61" s="72"/>
      <c r="K61" s="72"/>
      <c r="M61" s="72"/>
      <c r="N61" s="75"/>
      <c r="O61" s="72"/>
    </row>
    <row r="62" spans="2:15" ht="22.9" hidden="1" customHeight="1">
      <c r="B62" s="122"/>
      <c r="D62" s="107"/>
      <c r="E62" s="72"/>
      <c r="I62" s="72"/>
      <c r="J62" s="72"/>
      <c r="K62" s="72"/>
      <c r="M62" s="72"/>
      <c r="N62" s="75"/>
      <c r="O62" s="72"/>
    </row>
    <row r="63" spans="2:15" ht="22.9" hidden="1" customHeight="1">
      <c r="B63" s="122"/>
      <c r="D63" s="107"/>
      <c r="E63" s="72"/>
      <c r="I63" s="72"/>
      <c r="J63" s="72"/>
      <c r="K63" s="72"/>
      <c r="M63" s="72"/>
      <c r="N63" s="75"/>
      <c r="O63" s="72"/>
    </row>
    <row r="64" spans="2:15" ht="22.9" hidden="1" customHeight="1">
      <c r="B64" s="122"/>
      <c r="D64" s="107"/>
      <c r="E64" s="72"/>
      <c r="I64" s="72"/>
      <c r="J64" s="72"/>
      <c r="K64" s="72"/>
      <c r="M64" s="72"/>
      <c r="N64" s="75"/>
      <c r="O64" s="72"/>
    </row>
    <row r="65" spans="2:15" ht="22.9" hidden="1" customHeight="1">
      <c r="B65" s="122"/>
      <c r="D65" s="107"/>
      <c r="E65" s="72"/>
      <c r="I65" s="72"/>
      <c r="J65" s="72"/>
      <c r="K65" s="72"/>
      <c r="M65" s="72"/>
      <c r="N65" s="75"/>
      <c r="O65" s="72"/>
    </row>
    <row r="66" spans="2:15" ht="22.9" hidden="1" customHeight="1">
      <c r="B66" s="122"/>
      <c r="D66" s="107"/>
      <c r="E66" s="72"/>
      <c r="I66" s="72"/>
      <c r="J66" s="72"/>
      <c r="K66" s="72"/>
      <c r="M66" s="72"/>
      <c r="N66" s="75"/>
      <c r="O66" s="72"/>
    </row>
    <row r="67" spans="2:15" ht="22.9" hidden="1" customHeight="1">
      <c r="B67" s="122"/>
      <c r="D67" s="107"/>
      <c r="E67" s="72"/>
      <c r="I67" s="72"/>
      <c r="J67" s="72"/>
      <c r="K67" s="72"/>
      <c r="M67" s="72"/>
      <c r="N67" s="75"/>
      <c r="O67" s="72"/>
    </row>
    <row r="68" spans="2:15" ht="22.9" hidden="1" customHeight="1">
      <c r="B68" s="122"/>
      <c r="D68" s="107"/>
      <c r="E68" s="72"/>
      <c r="I68" s="72"/>
      <c r="J68" s="72"/>
      <c r="K68" s="72"/>
      <c r="M68" s="72"/>
      <c r="N68" s="75"/>
      <c r="O68" s="72"/>
    </row>
    <row r="69" spans="2:15" ht="22.9" hidden="1" customHeight="1">
      <c r="B69" s="122"/>
      <c r="D69" s="107"/>
      <c r="E69" s="72"/>
      <c r="I69" s="72"/>
      <c r="J69" s="72"/>
      <c r="K69" s="72"/>
      <c r="M69" s="72"/>
      <c r="N69" s="75"/>
      <c r="O69" s="72"/>
    </row>
    <row r="70" spans="2:15" ht="22.9" hidden="1" customHeight="1">
      <c r="B70" s="122"/>
      <c r="D70" s="107"/>
      <c r="E70" s="72"/>
      <c r="I70" s="72"/>
      <c r="J70" s="72"/>
      <c r="K70" s="72"/>
      <c r="M70" s="72"/>
      <c r="N70" s="75"/>
      <c r="O70" s="72"/>
    </row>
    <row r="71" spans="2:15" ht="22.9" hidden="1" customHeight="1">
      <c r="B71" s="122"/>
      <c r="D71" s="107"/>
      <c r="E71" s="72"/>
      <c r="I71" s="72"/>
      <c r="J71" s="72"/>
      <c r="K71" s="72"/>
      <c r="M71" s="72"/>
      <c r="N71" s="75"/>
      <c r="O71" s="72"/>
    </row>
    <row r="72" spans="2:15" ht="22.9" hidden="1" customHeight="1">
      <c r="B72" s="122"/>
      <c r="D72" s="107"/>
      <c r="E72" s="72"/>
      <c r="I72" s="72"/>
      <c r="J72" s="72"/>
      <c r="K72" s="72"/>
      <c r="M72" s="72"/>
      <c r="N72" s="75"/>
      <c r="O72" s="72"/>
    </row>
    <row r="73" spans="2:15" ht="22.9" hidden="1" customHeight="1">
      <c r="B73" s="122"/>
      <c r="D73" s="107"/>
      <c r="E73" s="72"/>
      <c r="I73" s="72"/>
      <c r="J73" s="72"/>
      <c r="K73" s="72"/>
      <c r="M73" s="72"/>
      <c r="N73" s="75"/>
      <c r="O73" s="72"/>
    </row>
    <row r="74" spans="2:15" ht="22.9" hidden="1" customHeight="1">
      <c r="B74" s="122"/>
      <c r="D74" s="107"/>
      <c r="E74" s="72"/>
      <c r="I74" s="72"/>
      <c r="J74" s="72"/>
      <c r="K74" s="72"/>
      <c r="M74" s="72"/>
      <c r="N74" s="75"/>
      <c r="O74" s="72"/>
    </row>
    <row r="75" spans="2:15" ht="22.9" hidden="1" customHeight="1">
      <c r="B75" s="122"/>
      <c r="D75" s="107"/>
      <c r="E75" s="72"/>
      <c r="I75" s="72"/>
      <c r="J75" s="72"/>
      <c r="K75" s="72"/>
      <c r="M75" s="72"/>
      <c r="N75" s="75"/>
      <c r="O75" s="72"/>
    </row>
    <row r="76" spans="2:15" ht="22.9" hidden="1" customHeight="1">
      <c r="B76" s="122"/>
      <c r="D76" s="107"/>
      <c r="E76" s="72"/>
      <c r="I76" s="72"/>
      <c r="J76" s="72"/>
      <c r="K76" s="72"/>
      <c r="M76" s="72"/>
      <c r="N76" s="75"/>
      <c r="O76" s="72"/>
    </row>
    <row r="77" spans="2:15" ht="22.9" hidden="1" customHeight="1">
      <c r="B77" s="122"/>
      <c r="D77" s="107"/>
      <c r="E77" s="72"/>
      <c r="I77" s="72"/>
      <c r="J77" s="72"/>
      <c r="K77" s="72"/>
      <c r="M77" s="72"/>
      <c r="N77" s="75"/>
      <c r="O77" s="72"/>
    </row>
    <row r="78" spans="2:15" ht="22.9" hidden="1" customHeight="1">
      <c r="B78" s="122"/>
      <c r="D78" s="107"/>
      <c r="E78" s="72"/>
      <c r="I78" s="72"/>
      <c r="J78" s="72"/>
      <c r="K78" s="72"/>
      <c r="M78" s="72"/>
      <c r="N78" s="75"/>
      <c r="O78" s="72"/>
    </row>
    <row r="79" spans="2:15" ht="22.9" hidden="1" customHeight="1">
      <c r="B79" s="122"/>
      <c r="D79" s="107"/>
      <c r="E79" s="72"/>
      <c r="I79" s="72"/>
      <c r="J79" s="72"/>
      <c r="K79" s="72"/>
      <c r="M79" s="72"/>
      <c r="N79" s="75"/>
      <c r="O79" s="72"/>
    </row>
    <row r="80" spans="2:15" ht="22.9" hidden="1" customHeight="1">
      <c r="B80" s="122"/>
      <c r="D80" s="107"/>
      <c r="E80" s="72"/>
      <c r="I80" s="72"/>
      <c r="J80" s="72"/>
      <c r="K80" s="72"/>
      <c r="M80" s="72"/>
      <c r="N80" s="75"/>
      <c r="O80" s="72"/>
    </row>
    <row r="81" spans="2:15" ht="22.9" hidden="1" customHeight="1">
      <c r="B81" s="122"/>
      <c r="D81" s="107"/>
      <c r="E81" s="72"/>
      <c r="I81" s="72"/>
      <c r="J81" s="72"/>
      <c r="K81" s="72"/>
      <c r="M81" s="72"/>
      <c r="N81" s="75"/>
      <c r="O81" s="72"/>
    </row>
    <row r="82" spans="2:15" ht="22.9" hidden="1" customHeight="1">
      <c r="B82" s="122"/>
      <c r="D82" s="107"/>
      <c r="E82" s="72"/>
      <c r="I82" s="72"/>
      <c r="J82" s="72"/>
      <c r="K82" s="72"/>
      <c r="M82" s="72"/>
      <c r="N82" s="75"/>
      <c r="O82" s="72"/>
    </row>
    <row r="83" spans="2:15" ht="22.9" hidden="1" customHeight="1">
      <c r="B83" s="122"/>
      <c r="D83" s="107"/>
      <c r="E83" s="72"/>
      <c r="I83" s="72"/>
      <c r="J83" s="72"/>
      <c r="K83" s="72"/>
      <c r="M83" s="72"/>
      <c r="N83" s="75"/>
      <c r="O83" s="72"/>
    </row>
    <row r="84" spans="2:15" ht="22.9" hidden="1" customHeight="1">
      <c r="B84" s="122"/>
      <c r="D84" s="107"/>
      <c r="E84" s="72"/>
      <c r="I84" s="72"/>
      <c r="J84" s="72"/>
      <c r="K84" s="72"/>
      <c r="M84" s="72"/>
      <c r="N84" s="75"/>
      <c r="O84" s="72"/>
    </row>
    <row r="85" spans="2:15" ht="22.9" hidden="1" customHeight="1">
      <c r="B85" s="122"/>
      <c r="D85" s="107"/>
      <c r="E85" s="72"/>
      <c r="I85" s="72"/>
      <c r="J85" s="72"/>
      <c r="K85" s="72"/>
      <c r="M85" s="72"/>
      <c r="N85" s="75"/>
      <c r="O85" s="72"/>
    </row>
    <row r="86" spans="2:15" ht="22.9" hidden="1" customHeight="1">
      <c r="B86" s="122"/>
      <c r="D86" s="107"/>
      <c r="E86" s="72"/>
      <c r="I86" s="72"/>
      <c r="J86" s="72"/>
      <c r="K86" s="72"/>
      <c r="M86" s="72"/>
      <c r="N86" s="75"/>
      <c r="O86" s="72"/>
    </row>
    <row r="87" spans="2:15" ht="22.9" hidden="1" customHeight="1">
      <c r="B87" s="122"/>
      <c r="D87" s="107"/>
      <c r="E87" s="72"/>
      <c r="I87" s="72"/>
      <c r="J87" s="72"/>
      <c r="K87" s="72"/>
      <c r="M87" s="72"/>
      <c r="N87" s="75"/>
      <c r="O87" s="72"/>
    </row>
    <row r="88" spans="2:15" ht="22.9" hidden="1" customHeight="1">
      <c r="B88" s="122"/>
      <c r="D88" s="107"/>
      <c r="E88" s="72"/>
      <c r="I88" s="72"/>
      <c r="J88" s="72"/>
      <c r="K88" s="72"/>
      <c r="M88" s="72"/>
      <c r="N88" s="75"/>
      <c r="O88" s="72"/>
    </row>
    <row r="89" spans="2:15" ht="22.9" hidden="1" customHeight="1">
      <c r="B89" s="122"/>
      <c r="D89" s="107"/>
      <c r="E89" s="72"/>
      <c r="I89" s="72"/>
      <c r="J89" s="72"/>
      <c r="K89" s="72"/>
      <c r="M89" s="72"/>
      <c r="N89" s="75"/>
      <c r="O89" s="72"/>
    </row>
    <row r="90" spans="2:15" ht="22.9" hidden="1" customHeight="1">
      <c r="B90" s="122"/>
      <c r="D90" s="107"/>
      <c r="E90" s="72"/>
      <c r="I90" s="72"/>
      <c r="J90" s="72"/>
      <c r="K90" s="72"/>
      <c r="M90" s="72"/>
      <c r="N90" s="75"/>
      <c r="O90" s="72"/>
    </row>
    <row r="91" spans="2:15" ht="22.9" hidden="1" customHeight="1">
      <c r="B91" s="122"/>
      <c r="D91" s="107"/>
      <c r="E91" s="72"/>
      <c r="I91" s="72"/>
      <c r="J91" s="72"/>
      <c r="K91" s="72"/>
      <c r="M91" s="72"/>
      <c r="N91" s="75"/>
      <c r="O91" s="72"/>
    </row>
    <row r="92" spans="2:15" ht="22.9" hidden="1" customHeight="1">
      <c r="B92" s="122"/>
      <c r="D92" s="107"/>
      <c r="E92" s="72"/>
      <c r="I92" s="72"/>
      <c r="J92" s="72"/>
      <c r="K92" s="72"/>
      <c r="M92" s="72"/>
      <c r="N92" s="75"/>
      <c r="O92" s="72"/>
    </row>
    <row r="93" spans="2:15" ht="22.9" hidden="1" customHeight="1">
      <c r="B93" s="122"/>
      <c r="D93" s="107"/>
      <c r="E93" s="72"/>
      <c r="I93" s="72"/>
      <c r="J93" s="72"/>
      <c r="K93" s="72"/>
      <c r="M93" s="72"/>
      <c r="N93" s="75"/>
      <c r="O93" s="72"/>
    </row>
    <row r="94" spans="2:15" ht="22.9" hidden="1" customHeight="1">
      <c r="B94" s="122"/>
      <c r="D94" s="107"/>
      <c r="E94" s="72"/>
      <c r="I94" s="72"/>
      <c r="J94" s="72"/>
      <c r="K94" s="72"/>
      <c r="M94" s="72"/>
      <c r="N94" s="75"/>
      <c r="O94" s="72"/>
    </row>
    <row r="95" spans="2:15" ht="22.9" hidden="1" customHeight="1">
      <c r="B95" s="122"/>
      <c r="D95" s="107"/>
      <c r="E95" s="72"/>
      <c r="I95" s="72"/>
      <c r="J95" s="72"/>
      <c r="K95" s="72"/>
      <c r="M95" s="72"/>
      <c r="N95" s="75"/>
      <c r="O95" s="72"/>
    </row>
    <row r="96" spans="2:15" ht="22.9" hidden="1" customHeight="1">
      <c r="B96" s="122"/>
      <c r="D96" s="107"/>
      <c r="E96" s="72"/>
      <c r="I96" s="72"/>
      <c r="J96" s="72"/>
      <c r="K96" s="72"/>
      <c r="M96" s="72"/>
      <c r="N96" s="75"/>
      <c r="O96" s="72"/>
    </row>
    <row r="97" spans="2:15" ht="22.9" hidden="1" customHeight="1">
      <c r="B97" s="122"/>
      <c r="D97" s="107"/>
      <c r="E97" s="72"/>
      <c r="I97" s="72"/>
      <c r="J97" s="72"/>
      <c r="K97" s="72"/>
      <c r="M97" s="72"/>
      <c r="N97" s="75"/>
      <c r="O97" s="72"/>
    </row>
    <row r="98" spans="2:15" ht="22.9" hidden="1" customHeight="1">
      <c r="B98" s="122"/>
      <c r="D98" s="107"/>
      <c r="E98" s="72"/>
      <c r="I98" s="72"/>
      <c r="J98" s="72"/>
      <c r="K98" s="72"/>
      <c r="M98" s="72"/>
      <c r="N98" s="75"/>
      <c r="O98" s="72"/>
    </row>
    <row r="99" spans="2:15" ht="22.9" hidden="1" customHeight="1">
      <c r="B99" s="122"/>
      <c r="D99" s="107"/>
      <c r="E99" s="72"/>
      <c r="I99" s="72"/>
      <c r="J99" s="72"/>
      <c r="K99" s="72"/>
      <c r="M99" s="72"/>
      <c r="N99" s="75"/>
      <c r="O99" s="72"/>
    </row>
    <row r="100" spans="2:15" ht="22.9" hidden="1" customHeight="1">
      <c r="B100" s="122"/>
      <c r="D100" s="107"/>
      <c r="E100" s="72"/>
      <c r="I100" s="72"/>
      <c r="J100" s="72"/>
      <c r="K100" s="72"/>
      <c r="M100" s="72"/>
      <c r="N100" s="75"/>
      <c r="O100" s="72"/>
    </row>
    <row r="101" spans="2:15" ht="22.9" hidden="1" customHeight="1">
      <c r="B101" s="122"/>
      <c r="D101" s="107"/>
      <c r="E101" s="72"/>
      <c r="I101" s="72"/>
      <c r="J101" s="72"/>
      <c r="K101" s="72"/>
      <c r="M101" s="72"/>
      <c r="N101" s="75"/>
      <c r="O101" s="72"/>
    </row>
    <row r="102" spans="2:15" ht="22.9" hidden="1" customHeight="1">
      <c r="B102" s="122"/>
      <c r="D102" s="107"/>
      <c r="E102" s="72"/>
      <c r="I102" s="72"/>
      <c r="J102" s="72"/>
      <c r="K102" s="72"/>
      <c r="M102" s="72"/>
      <c r="N102" s="75"/>
      <c r="O102" s="72"/>
    </row>
    <row r="103" spans="2:15" ht="22.9" hidden="1" customHeight="1">
      <c r="B103" s="122"/>
      <c r="D103" s="107"/>
      <c r="E103" s="72"/>
      <c r="I103" s="72"/>
      <c r="J103" s="72"/>
      <c r="K103" s="72"/>
      <c r="M103" s="72"/>
      <c r="N103" s="75"/>
      <c r="O103" s="72"/>
    </row>
    <row r="104" spans="2:15" ht="22.9" hidden="1" customHeight="1">
      <c r="B104" s="122"/>
      <c r="D104" s="107"/>
      <c r="E104" s="72"/>
      <c r="I104" s="72"/>
      <c r="J104" s="72"/>
      <c r="K104" s="72"/>
      <c r="M104" s="72"/>
      <c r="N104" s="75"/>
      <c r="O104" s="72"/>
    </row>
    <row r="105" spans="2:15" ht="22.9" hidden="1" customHeight="1">
      <c r="B105" s="122"/>
      <c r="D105" s="107"/>
      <c r="E105" s="72"/>
      <c r="I105" s="72"/>
      <c r="J105" s="72"/>
      <c r="K105" s="72"/>
      <c r="M105" s="72"/>
      <c r="N105" s="75"/>
      <c r="O105" s="72"/>
    </row>
    <row r="106" spans="2:15" ht="22.9" hidden="1" customHeight="1">
      <c r="B106" s="122"/>
      <c r="D106" s="107"/>
      <c r="E106" s="72"/>
      <c r="I106" s="72"/>
      <c r="J106" s="72"/>
      <c r="K106" s="72"/>
      <c r="M106" s="72"/>
      <c r="N106" s="75"/>
      <c r="O106" s="72"/>
    </row>
    <row r="107" spans="2:15" ht="22.9" hidden="1" customHeight="1">
      <c r="B107" s="122"/>
      <c r="D107" s="107"/>
      <c r="E107" s="72"/>
      <c r="I107" s="72"/>
      <c r="J107" s="72"/>
      <c r="K107" s="72"/>
      <c r="M107" s="72"/>
      <c r="N107" s="75"/>
      <c r="O107" s="72"/>
    </row>
    <row r="108" spans="2:15" ht="22.9" hidden="1" customHeight="1">
      <c r="B108" s="122"/>
      <c r="D108" s="107"/>
      <c r="E108" s="72"/>
      <c r="I108" s="72"/>
      <c r="J108" s="72"/>
      <c r="K108" s="72"/>
      <c r="M108" s="72"/>
      <c r="N108" s="75"/>
      <c r="O108" s="72"/>
    </row>
    <row r="109" spans="2:15" ht="22.9" hidden="1" customHeight="1">
      <c r="B109" s="122"/>
      <c r="D109" s="107"/>
      <c r="E109" s="72"/>
      <c r="I109" s="72"/>
      <c r="J109" s="72"/>
      <c r="K109" s="72"/>
      <c r="M109" s="72"/>
      <c r="N109" s="75"/>
      <c r="O109" s="72"/>
    </row>
    <row r="110" spans="2:15" ht="22.9" hidden="1" customHeight="1">
      <c r="B110" s="122"/>
      <c r="D110" s="107"/>
      <c r="E110" s="72"/>
      <c r="I110" s="72"/>
      <c r="J110" s="72"/>
      <c r="K110" s="72"/>
      <c r="M110" s="72"/>
      <c r="N110" s="75"/>
      <c r="O110" s="72"/>
    </row>
    <row r="111" spans="2:15" ht="22.9" hidden="1" customHeight="1">
      <c r="B111" s="122"/>
      <c r="D111" s="107"/>
      <c r="E111" s="72"/>
      <c r="I111" s="72"/>
      <c r="J111" s="72"/>
      <c r="K111" s="72"/>
      <c r="M111" s="72"/>
      <c r="N111" s="75"/>
      <c r="O111" s="72"/>
    </row>
    <row r="112" spans="2:15" ht="22.9" hidden="1" customHeight="1">
      <c r="B112" s="122"/>
      <c r="D112" s="107"/>
      <c r="E112" s="72"/>
      <c r="I112" s="72"/>
      <c r="J112" s="72"/>
      <c r="K112" s="72"/>
      <c r="M112" s="72"/>
      <c r="N112" s="75"/>
      <c r="O112" s="72"/>
    </row>
    <row r="113" spans="2:15" ht="22.9" hidden="1" customHeight="1">
      <c r="B113" s="122"/>
      <c r="D113" s="107"/>
      <c r="E113" s="72"/>
      <c r="I113" s="72"/>
      <c r="J113" s="72"/>
      <c r="K113" s="72"/>
      <c r="M113" s="72"/>
      <c r="N113" s="75"/>
      <c r="O113" s="72"/>
    </row>
    <row r="114" spans="2:15" ht="22.9" hidden="1" customHeight="1">
      <c r="B114" s="122"/>
      <c r="D114" s="107"/>
      <c r="E114" s="72"/>
      <c r="I114" s="72"/>
      <c r="J114" s="72"/>
      <c r="K114" s="72"/>
      <c r="M114" s="72"/>
      <c r="N114" s="75"/>
      <c r="O114" s="72"/>
    </row>
    <row r="115" spans="2:15" ht="22.9" hidden="1" customHeight="1">
      <c r="B115" s="122"/>
      <c r="D115" s="107"/>
      <c r="E115" s="72"/>
      <c r="I115" s="72"/>
      <c r="J115" s="72"/>
      <c r="K115" s="72"/>
      <c r="M115" s="72"/>
      <c r="N115" s="75"/>
      <c r="O115" s="72"/>
    </row>
    <row r="116" spans="2:15" ht="22.9" hidden="1" customHeight="1">
      <c r="B116" s="122"/>
      <c r="D116" s="107"/>
      <c r="E116" s="72"/>
      <c r="I116" s="72"/>
      <c r="J116" s="72"/>
      <c r="K116" s="72"/>
      <c r="M116" s="72"/>
      <c r="N116" s="75"/>
      <c r="O116" s="72"/>
    </row>
    <row r="117" spans="2:15" ht="22.9" hidden="1" customHeight="1">
      <c r="B117" s="122"/>
      <c r="D117" s="107"/>
      <c r="E117" s="72"/>
      <c r="I117" s="72"/>
      <c r="J117" s="72"/>
      <c r="K117" s="72"/>
      <c r="M117" s="72"/>
      <c r="N117" s="75"/>
      <c r="O117" s="72"/>
    </row>
    <row r="118" spans="2:15" ht="22.9" hidden="1" customHeight="1">
      <c r="B118" s="122"/>
      <c r="D118" s="107"/>
      <c r="E118" s="72"/>
      <c r="I118" s="72"/>
      <c r="J118" s="72"/>
      <c r="K118" s="72"/>
      <c r="M118" s="72"/>
      <c r="N118" s="75"/>
      <c r="O118" s="72"/>
    </row>
    <row r="119" spans="2:15" ht="22.9" hidden="1" customHeight="1">
      <c r="B119" s="122"/>
      <c r="D119" s="107"/>
      <c r="E119" s="72"/>
      <c r="I119" s="72"/>
      <c r="J119" s="72"/>
      <c r="K119" s="72"/>
      <c r="M119" s="72"/>
      <c r="N119" s="75"/>
      <c r="O119" s="72"/>
    </row>
    <row r="120" spans="2:15" ht="22.9" hidden="1" customHeight="1">
      <c r="B120" s="122"/>
      <c r="D120" s="107"/>
      <c r="E120" s="72"/>
      <c r="I120" s="72"/>
      <c r="J120" s="72"/>
      <c r="K120" s="72"/>
      <c r="M120" s="72"/>
      <c r="N120" s="75"/>
      <c r="O120" s="72"/>
    </row>
    <row r="121" spans="2:15" ht="22.9" hidden="1" customHeight="1">
      <c r="B121" s="122"/>
      <c r="D121" s="107"/>
      <c r="E121" s="72"/>
      <c r="I121" s="72"/>
      <c r="J121" s="72"/>
      <c r="K121" s="72"/>
      <c r="M121" s="72"/>
      <c r="N121" s="75"/>
      <c r="O121" s="72"/>
    </row>
    <row r="122" spans="2:15" ht="22.9" hidden="1" customHeight="1">
      <c r="B122" s="122"/>
      <c r="D122" s="107"/>
      <c r="E122" s="72"/>
      <c r="I122" s="72"/>
      <c r="J122" s="72"/>
      <c r="K122" s="72"/>
      <c r="M122" s="72"/>
      <c r="N122" s="75"/>
      <c r="O122" s="72"/>
    </row>
    <row r="123" spans="2:15" ht="22.9" hidden="1" customHeight="1">
      <c r="B123" s="122"/>
      <c r="D123" s="107"/>
      <c r="E123" s="72"/>
      <c r="I123" s="72"/>
      <c r="J123" s="72"/>
      <c r="K123" s="72"/>
      <c r="M123" s="72"/>
      <c r="N123" s="75"/>
      <c r="O123" s="72"/>
    </row>
    <row r="124" spans="2:15" ht="22.9" hidden="1" customHeight="1">
      <c r="B124" s="122"/>
      <c r="D124" s="107"/>
      <c r="E124" s="72"/>
      <c r="I124" s="72"/>
      <c r="J124" s="72"/>
      <c r="K124" s="72"/>
      <c r="M124" s="72"/>
      <c r="N124" s="75"/>
      <c r="O124" s="72"/>
    </row>
    <row r="125" spans="2:15" ht="22.9" hidden="1" customHeight="1">
      <c r="B125" s="122"/>
      <c r="D125" s="107"/>
      <c r="E125" s="72"/>
      <c r="I125" s="72"/>
      <c r="J125" s="72"/>
      <c r="K125" s="72"/>
      <c r="M125" s="72"/>
      <c r="N125" s="75"/>
      <c r="O125" s="72"/>
    </row>
    <row r="126" spans="2:15" ht="22.9" hidden="1" customHeight="1">
      <c r="B126" s="122"/>
      <c r="D126" s="107"/>
      <c r="E126" s="72"/>
      <c r="I126" s="72"/>
      <c r="J126" s="72"/>
      <c r="K126" s="72"/>
      <c r="M126" s="72"/>
      <c r="N126" s="75"/>
      <c r="O126" s="72"/>
    </row>
    <row r="127" spans="2:15" ht="22.9" hidden="1" customHeight="1">
      <c r="B127" s="122"/>
      <c r="D127" s="107"/>
      <c r="E127" s="72"/>
      <c r="I127" s="72"/>
      <c r="J127" s="72"/>
      <c r="K127" s="72"/>
      <c r="M127" s="72"/>
      <c r="N127" s="75"/>
      <c r="O127" s="72"/>
    </row>
    <row r="128" spans="2:15" ht="22.9" hidden="1" customHeight="1">
      <c r="B128" s="122"/>
      <c r="D128" s="107"/>
      <c r="E128" s="72"/>
      <c r="I128" s="72"/>
      <c r="J128" s="72"/>
      <c r="K128" s="72"/>
      <c r="M128" s="72"/>
      <c r="N128" s="75"/>
      <c r="O128" s="72"/>
    </row>
    <row r="129" spans="2:15" ht="22.9" hidden="1" customHeight="1">
      <c r="B129" s="122"/>
      <c r="D129" s="107"/>
      <c r="E129" s="72"/>
      <c r="I129" s="72"/>
      <c r="J129" s="72"/>
      <c r="K129" s="72"/>
      <c r="M129" s="72"/>
      <c r="N129" s="75"/>
      <c r="O129" s="72"/>
    </row>
    <row r="130" spans="2:15" ht="22.9" hidden="1" customHeight="1">
      <c r="B130" s="122"/>
      <c r="D130" s="107"/>
      <c r="E130" s="72"/>
      <c r="I130" s="72"/>
      <c r="J130" s="72"/>
      <c r="K130" s="72"/>
      <c r="M130" s="72"/>
      <c r="N130" s="75"/>
      <c r="O130" s="72"/>
    </row>
    <row r="131" spans="2:15" ht="22.9" hidden="1" customHeight="1">
      <c r="B131" s="122"/>
      <c r="D131" s="107"/>
      <c r="E131" s="72"/>
      <c r="I131" s="72"/>
      <c r="J131" s="72"/>
      <c r="K131" s="72"/>
      <c r="M131" s="72"/>
      <c r="N131" s="75"/>
      <c r="O131" s="72"/>
    </row>
    <row r="132" spans="2:15" ht="22.9" hidden="1" customHeight="1">
      <c r="B132" s="122"/>
      <c r="D132" s="107"/>
      <c r="E132" s="72"/>
      <c r="I132" s="72"/>
      <c r="J132" s="72"/>
      <c r="K132" s="72"/>
      <c r="M132" s="72"/>
      <c r="N132" s="75"/>
      <c r="O132" s="72"/>
    </row>
    <row r="133" spans="2:15" ht="22.9" hidden="1" customHeight="1">
      <c r="B133" s="122"/>
      <c r="D133" s="107"/>
      <c r="E133" s="72"/>
      <c r="I133" s="72"/>
      <c r="J133" s="72"/>
      <c r="K133" s="72"/>
      <c r="M133" s="72"/>
      <c r="N133" s="75"/>
      <c r="O133" s="72"/>
    </row>
    <row r="134" spans="2:15" ht="22.9" hidden="1" customHeight="1">
      <c r="B134" s="122"/>
      <c r="D134" s="107"/>
      <c r="E134" s="72"/>
      <c r="I134" s="72"/>
      <c r="J134" s="72"/>
      <c r="K134" s="72"/>
      <c r="M134" s="72"/>
      <c r="N134" s="75"/>
      <c r="O134" s="72"/>
    </row>
    <row r="135" spans="2:15" ht="22.9" hidden="1" customHeight="1">
      <c r="B135" s="122"/>
      <c r="D135" s="107"/>
      <c r="E135" s="72"/>
      <c r="I135" s="72"/>
      <c r="J135" s="72"/>
      <c r="K135" s="72"/>
      <c r="M135" s="72"/>
      <c r="N135" s="75"/>
      <c r="O135" s="72"/>
    </row>
    <row r="136" spans="2:15" ht="22.9" hidden="1" customHeight="1">
      <c r="B136" s="122"/>
      <c r="D136" s="107"/>
      <c r="E136" s="72"/>
      <c r="I136" s="72"/>
      <c r="J136" s="72"/>
      <c r="K136" s="72"/>
      <c r="M136" s="72"/>
      <c r="N136" s="75"/>
      <c r="O136" s="72"/>
    </row>
    <row r="137" spans="2:15" ht="22.9" hidden="1" customHeight="1">
      <c r="B137" s="122"/>
      <c r="D137" s="107"/>
      <c r="E137" s="72"/>
      <c r="I137" s="72"/>
      <c r="J137" s="72"/>
      <c r="K137" s="72"/>
      <c r="M137" s="72"/>
      <c r="N137" s="75"/>
      <c r="O137" s="72"/>
    </row>
    <row r="138" spans="2:15" ht="22.9" hidden="1" customHeight="1">
      <c r="B138" s="122"/>
      <c r="D138" s="107"/>
      <c r="E138" s="72"/>
      <c r="I138" s="72"/>
      <c r="J138" s="72"/>
      <c r="K138" s="72"/>
      <c r="M138" s="72"/>
      <c r="N138" s="75"/>
      <c r="O138" s="72"/>
    </row>
    <row r="139" spans="2:15" ht="22.9" hidden="1" customHeight="1">
      <c r="B139" s="122"/>
      <c r="D139" s="107"/>
      <c r="E139" s="72"/>
      <c r="I139" s="72"/>
      <c r="J139" s="72"/>
      <c r="K139" s="72"/>
      <c r="M139" s="72"/>
      <c r="N139" s="75"/>
      <c r="O139" s="72"/>
    </row>
    <row r="140" spans="2:15" ht="22.9" hidden="1" customHeight="1">
      <c r="B140" s="122"/>
      <c r="D140" s="107"/>
      <c r="E140" s="72"/>
      <c r="I140" s="72"/>
      <c r="J140" s="72"/>
      <c r="K140" s="72"/>
      <c r="M140" s="72"/>
      <c r="N140" s="75"/>
      <c r="O140" s="72"/>
    </row>
    <row r="141" spans="2:15" ht="22.9" hidden="1" customHeight="1">
      <c r="B141" s="122"/>
      <c r="D141" s="107"/>
      <c r="E141" s="72"/>
      <c r="I141" s="72"/>
      <c r="J141" s="72"/>
      <c r="K141" s="72"/>
      <c r="M141" s="72"/>
      <c r="N141" s="75"/>
      <c r="O141" s="72"/>
    </row>
    <row r="142" spans="2:15" ht="22.9" hidden="1" customHeight="1">
      <c r="B142" s="122"/>
      <c r="D142" s="107"/>
      <c r="E142" s="72"/>
      <c r="I142" s="72"/>
      <c r="J142" s="72"/>
      <c r="K142" s="72"/>
      <c r="M142" s="72"/>
      <c r="N142" s="75"/>
      <c r="O142" s="72"/>
    </row>
    <row r="143" spans="2:15" ht="22.9" hidden="1" customHeight="1">
      <c r="B143" s="122"/>
      <c r="D143" s="107"/>
      <c r="E143" s="72"/>
      <c r="I143" s="72"/>
      <c r="J143" s="72"/>
      <c r="K143" s="72"/>
      <c r="M143" s="72"/>
      <c r="N143" s="75"/>
      <c r="O143" s="72"/>
    </row>
    <row r="144" spans="2:15" ht="22.9" hidden="1" customHeight="1">
      <c r="B144" s="122"/>
      <c r="D144" s="107"/>
      <c r="E144" s="72"/>
      <c r="I144" s="72"/>
      <c r="J144" s="72"/>
      <c r="K144" s="72"/>
      <c r="M144" s="72"/>
      <c r="N144" s="75"/>
      <c r="O144" s="72"/>
    </row>
    <row r="145" spans="2:15" ht="22.9" hidden="1" customHeight="1">
      <c r="B145" s="122"/>
      <c r="D145" s="107"/>
      <c r="E145" s="72"/>
      <c r="I145" s="72"/>
      <c r="J145" s="72"/>
      <c r="K145" s="72"/>
      <c r="M145" s="72"/>
      <c r="N145" s="75"/>
      <c r="O145" s="72"/>
    </row>
    <row r="146" spans="2:15" ht="22.9" hidden="1" customHeight="1">
      <c r="B146" s="122"/>
      <c r="D146" s="107"/>
      <c r="E146" s="72"/>
      <c r="I146" s="72"/>
      <c r="J146" s="72"/>
      <c r="K146" s="72"/>
      <c r="M146" s="72"/>
      <c r="N146" s="75"/>
      <c r="O146" s="72"/>
    </row>
    <row r="147" spans="2:15" ht="22.9" hidden="1" customHeight="1">
      <c r="B147" s="122"/>
      <c r="D147" s="107"/>
      <c r="E147" s="72"/>
      <c r="I147" s="72"/>
      <c r="J147" s="72"/>
      <c r="K147" s="72"/>
      <c r="M147" s="72"/>
      <c r="N147" s="75"/>
      <c r="O147" s="72"/>
    </row>
    <row r="148" spans="2:15" ht="22.9" hidden="1" customHeight="1">
      <c r="B148" s="122"/>
      <c r="D148" s="107"/>
      <c r="E148" s="72"/>
      <c r="I148" s="72"/>
      <c r="J148" s="72"/>
      <c r="K148" s="72"/>
      <c r="M148" s="72"/>
      <c r="N148" s="75"/>
      <c r="O148" s="72"/>
    </row>
    <row r="149" spans="2:15" ht="22.9" hidden="1" customHeight="1">
      <c r="B149" s="122"/>
      <c r="D149" s="107"/>
      <c r="E149" s="72"/>
      <c r="I149" s="72"/>
      <c r="J149" s="72"/>
      <c r="K149" s="72"/>
      <c r="M149" s="72"/>
      <c r="N149" s="75"/>
      <c r="O149" s="72"/>
    </row>
    <row r="150" spans="2:15" ht="22.9" hidden="1" customHeight="1">
      <c r="B150" s="122"/>
      <c r="D150" s="107"/>
      <c r="E150" s="72"/>
      <c r="I150" s="72"/>
      <c r="J150" s="72"/>
      <c r="K150" s="72"/>
      <c r="M150" s="72"/>
      <c r="N150" s="75"/>
      <c r="O150" s="72"/>
    </row>
    <row r="151" spans="2:15" ht="22.9" hidden="1" customHeight="1">
      <c r="B151" s="122"/>
      <c r="D151" s="107"/>
      <c r="E151" s="72"/>
      <c r="I151" s="72"/>
      <c r="J151" s="72"/>
      <c r="K151" s="72"/>
      <c r="M151" s="72"/>
      <c r="N151" s="75"/>
      <c r="O151" s="72"/>
    </row>
    <row r="152" spans="2:15" ht="22.9" hidden="1" customHeight="1">
      <c r="B152" s="122"/>
      <c r="D152" s="107"/>
      <c r="E152" s="72"/>
      <c r="I152" s="72"/>
      <c r="J152" s="72"/>
      <c r="K152" s="72"/>
      <c r="M152" s="72"/>
      <c r="N152" s="75"/>
      <c r="O152" s="72"/>
    </row>
    <row r="153" spans="2:15" ht="22.9" hidden="1" customHeight="1">
      <c r="B153" s="122"/>
      <c r="D153" s="107"/>
      <c r="E153" s="72"/>
      <c r="I153" s="72"/>
      <c r="J153" s="72"/>
      <c r="K153" s="72"/>
      <c r="M153" s="72"/>
      <c r="N153" s="75"/>
      <c r="O153" s="72"/>
    </row>
    <row r="154" spans="2:15" ht="22.9" hidden="1" customHeight="1">
      <c r="B154" s="122"/>
      <c r="D154" s="107"/>
      <c r="E154" s="72"/>
      <c r="I154" s="72"/>
      <c r="J154" s="72"/>
      <c r="K154" s="72"/>
      <c r="M154" s="72"/>
      <c r="N154" s="75"/>
      <c r="O154" s="72"/>
    </row>
    <row r="155" spans="2:15" ht="22.9" hidden="1" customHeight="1">
      <c r="B155" s="122"/>
      <c r="D155" s="107"/>
      <c r="E155" s="72"/>
      <c r="I155" s="72"/>
      <c r="J155" s="72"/>
      <c r="K155" s="72"/>
      <c r="M155" s="72"/>
      <c r="N155" s="75"/>
      <c r="O155" s="72"/>
    </row>
    <row r="156" spans="2:15" ht="22.9" hidden="1" customHeight="1">
      <c r="B156" s="122"/>
      <c r="D156" s="107"/>
      <c r="E156" s="72"/>
      <c r="I156" s="72"/>
      <c r="J156" s="72"/>
      <c r="K156" s="72"/>
      <c r="M156" s="72"/>
      <c r="N156" s="75"/>
      <c r="O156" s="72"/>
    </row>
    <row r="157" spans="2:15" ht="22.9" hidden="1" customHeight="1">
      <c r="B157" s="122"/>
      <c r="D157" s="107"/>
      <c r="E157" s="72"/>
      <c r="I157" s="72"/>
      <c r="J157" s="72"/>
      <c r="K157" s="72"/>
      <c r="M157" s="72"/>
      <c r="N157" s="75"/>
      <c r="O157" s="72"/>
    </row>
    <row r="158" spans="2:15" ht="22.9" hidden="1" customHeight="1">
      <c r="B158" s="122"/>
      <c r="D158" s="107"/>
      <c r="E158" s="72"/>
      <c r="I158" s="72"/>
      <c r="J158" s="72"/>
      <c r="K158" s="72"/>
      <c r="M158" s="72"/>
      <c r="N158" s="75"/>
      <c r="O158" s="72"/>
    </row>
    <row r="159" spans="2:15" ht="22.9" hidden="1" customHeight="1">
      <c r="B159" s="122"/>
      <c r="D159" s="107"/>
      <c r="E159" s="72"/>
      <c r="I159" s="72"/>
      <c r="J159" s="72"/>
      <c r="K159" s="72"/>
      <c r="M159" s="72"/>
      <c r="N159" s="75"/>
      <c r="O159" s="72"/>
    </row>
    <row r="160" spans="2:15" ht="22.9" hidden="1" customHeight="1">
      <c r="B160" s="122"/>
      <c r="D160" s="107"/>
      <c r="E160" s="72"/>
      <c r="I160" s="72"/>
      <c r="J160" s="72"/>
      <c r="K160" s="72"/>
      <c r="M160" s="72"/>
      <c r="N160" s="75"/>
      <c r="O160" s="72"/>
    </row>
    <row r="161" spans="2:15" ht="22.9" hidden="1" customHeight="1">
      <c r="B161" s="122"/>
      <c r="D161" s="107"/>
      <c r="E161" s="72"/>
      <c r="I161" s="72"/>
      <c r="J161" s="72"/>
      <c r="K161" s="72"/>
      <c r="M161" s="72"/>
      <c r="N161" s="75"/>
      <c r="O161" s="72"/>
    </row>
    <row r="162" spans="2:15" ht="22.9" hidden="1" customHeight="1">
      <c r="B162" s="122"/>
      <c r="D162" s="107"/>
      <c r="E162" s="72"/>
      <c r="I162" s="72"/>
      <c r="J162" s="72"/>
      <c r="K162" s="72"/>
      <c r="M162" s="72"/>
      <c r="N162" s="75"/>
      <c r="O162" s="72"/>
    </row>
    <row r="163" spans="2:15" ht="22.9" hidden="1" customHeight="1">
      <c r="B163" s="122"/>
      <c r="D163" s="107"/>
      <c r="E163" s="72"/>
      <c r="I163" s="72"/>
      <c r="J163" s="72"/>
      <c r="K163" s="72"/>
      <c r="M163" s="72"/>
      <c r="N163" s="75"/>
      <c r="O163" s="72"/>
    </row>
    <row r="164" spans="2:15" ht="22.9" hidden="1" customHeight="1">
      <c r="B164" s="122"/>
      <c r="D164" s="107"/>
      <c r="E164" s="72"/>
      <c r="I164" s="72"/>
      <c r="J164" s="72"/>
      <c r="K164" s="72"/>
      <c r="M164" s="72"/>
      <c r="N164" s="75"/>
      <c r="O164" s="72"/>
    </row>
    <row r="165" spans="2:15" ht="22.9" hidden="1" customHeight="1">
      <c r="B165" s="122"/>
      <c r="D165" s="107"/>
      <c r="E165" s="72"/>
      <c r="I165" s="72"/>
      <c r="J165" s="72"/>
      <c r="K165" s="72"/>
      <c r="M165" s="72"/>
      <c r="N165" s="75"/>
      <c r="O165" s="72"/>
    </row>
    <row r="166" spans="2:15" ht="22.9" hidden="1" customHeight="1">
      <c r="B166" s="122"/>
      <c r="D166" s="107"/>
      <c r="E166" s="72"/>
      <c r="I166" s="72"/>
      <c r="J166" s="72"/>
      <c r="K166" s="72"/>
      <c r="M166" s="72"/>
      <c r="N166" s="75"/>
      <c r="O166" s="72"/>
    </row>
    <row r="167" spans="2:15" ht="22.9" hidden="1" customHeight="1">
      <c r="B167" s="122"/>
      <c r="D167" s="107"/>
      <c r="E167" s="72"/>
      <c r="I167" s="72"/>
      <c r="J167" s="72"/>
      <c r="K167" s="72"/>
      <c r="M167" s="72"/>
      <c r="N167" s="75"/>
      <c r="O167" s="72"/>
    </row>
    <row r="168" spans="2:15" ht="22.9" hidden="1" customHeight="1">
      <c r="B168" s="122"/>
      <c r="D168" s="107"/>
      <c r="E168" s="72"/>
      <c r="I168" s="72"/>
      <c r="J168" s="72"/>
      <c r="K168" s="72"/>
      <c r="M168" s="72"/>
      <c r="N168" s="75"/>
      <c r="O168" s="72"/>
    </row>
    <row r="169" spans="2:15" ht="22.9" hidden="1" customHeight="1">
      <c r="B169" s="122"/>
      <c r="D169" s="107"/>
      <c r="E169" s="72"/>
      <c r="I169" s="72"/>
      <c r="J169" s="72"/>
      <c r="K169" s="72"/>
      <c r="M169" s="72"/>
      <c r="N169" s="75"/>
      <c r="O169" s="72"/>
    </row>
    <row r="170" spans="2:15" ht="22.9" hidden="1" customHeight="1">
      <c r="B170" s="122"/>
      <c r="D170" s="107"/>
      <c r="E170" s="72"/>
      <c r="I170" s="72"/>
      <c r="J170" s="72"/>
      <c r="K170" s="72"/>
      <c r="M170" s="72"/>
      <c r="N170" s="75"/>
      <c r="O170" s="72"/>
    </row>
    <row r="171" spans="2:15" ht="22.9" hidden="1" customHeight="1">
      <c r="B171" s="122"/>
      <c r="D171" s="107"/>
      <c r="E171" s="72"/>
      <c r="I171" s="72"/>
      <c r="J171" s="72"/>
      <c r="K171" s="72"/>
      <c r="M171" s="72"/>
      <c r="N171" s="75"/>
      <c r="O171" s="72"/>
    </row>
    <row r="172" spans="2:15" ht="22.9" hidden="1" customHeight="1">
      <c r="B172" s="122"/>
      <c r="D172" s="107"/>
      <c r="E172" s="72"/>
      <c r="I172" s="72"/>
      <c r="J172" s="72"/>
      <c r="K172" s="72"/>
      <c r="M172" s="72"/>
      <c r="N172" s="75"/>
      <c r="O172" s="72"/>
    </row>
    <row r="173" spans="2:15" ht="22.9" hidden="1" customHeight="1">
      <c r="B173" s="122"/>
      <c r="D173" s="107"/>
      <c r="E173" s="72"/>
      <c r="I173" s="72"/>
      <c r="J173" s="72"/>
      <c r="K173" s="72"/>
      <c r="M173" s="72"/>
      <c r="N173" s="75"/>
      <c r="O173" s="72"/>
    </row>
    <row r="174" spans="2:15" ht="22.9" hidden="1" customHeight="1">
      <c r="B174" s="122"/>
      <c r="D174" s="107"/>
      <c r="E174" s="72"/>
      <c r="I174" s="72"/>
      <c r="J174" s="72"/>
      <c r="K174" s="72"/>
      <c r="M174" s="72"/>
      <c r="N174" s="75"/>
      <c r="O174" s="72"/>
    </row>
    <row r="175" spans="2:15" ht="22.9" hidden="1" customHeight="1">
      <c r="B175" s="122"/>
      <c r="D175" s="107"/>
      <c r="E175" s="72"/>
      <c r="I175" s="72"/>
      <c r="J175" s="72"/>
      <c r="K175" s="72"/>
      <c r="M175" s="72"/>
      <c r="N175" s="75"/>
      <c r="O175" s="72"/>
    </row>
    <row r="176" spans="2:15" ht="22.9" hidden="1" customHeight="1">
      <c r="B176" s="122"/>
      <c r="D176" s="107"/>
      <c r="E176" s="72"/>
      <c r="I176" s="72"/>
      <c r="J176" s="72"/>
      <c r="K176" s="72"/>
      <c r="M176" s="72"/>
      <c r="N176" s="75"/>
      <c r="O176" s="72"/>
    </row>
    <row r="177" spans="2:15" ht="22.9" hidden="1" customHeight="1">
      <c r="B177" s="122"/>
      <c r="D177" s="107"/>
      <c r="E177" s="72"/>
      <c r="I177" s="72"/>
      <c r="J177" s="72"/>
      <c r="K177" s="72"/>
      <c r="M177" s="72"/>
      <c r="N177" s="75"/>
      <c r="O177" s="72"/>
    </row>
    <row r="178" spans="2:15" ht="22.9" hidden="1" customHeight="1">
      <c r="B178" s="122"/>
      <c r="D178" s="107"/>
      <c r="E178" s="72"/>
      <c r="I178" s="72"/>
      <c r="J178" s="72"/>
      <c r="K178" s="72"/>
      <c r="M178" s="72"/>
      <c r="N178" s="75"/>
      <c r="O178" s="72"/>
    </row>
    <row r="179" spans="2:15" ht="22.9" hidden="1" customHeight="1">
      <c r="B179" s="122"/>
      <c r="D179" s="107"/>
      <c r="E179" s="72"/>
      <c r="I179" s="72"/>
      <c r="J179" s="72"/>
      <c r="K179" s="72"/>
      <c r="M179" s="72"/>
      <c r="N179" s="75"/>
      <c r="O179" s="72"/>
    </row>
    <row r="180" spans="2:15" ht="22.9" hidden="1" customHeight="1">
      <c r="B180" s="122"/>
      <c r="D180" s="107"/>
      <c r="E180" s="72"/>
      <c r="I180" s="72"/>
      <c r="J180" s="72"/>
      <c r="K180" s="72"/>
      <c r="M180" s="72"/>
      <c r="N180" s="75"/>
      <c r="O180" s="72"/>
    </row>
    <row r="181" spans="2:15" ht="22.9" hidden="1" customHeight="1">
      <c r="B181" s="122"/>
      <c r="D181" s="107"/>
      <c r="E181" s="72"/>
      <c r="I181" s="72"/>
      <c r="J181" s="72"/>
      <c r="K181" s="72"/>
      <c r="M181" s="72"/>
      <c r="N181" s="75"/>
      <c r="O181" s="72"/>
    </row>
    <row r="182" spans="2:15" ht="22.9" hidden="1" customHeight="1">
      <c r="B182" s="122"/>
      <c r="D182" s="107"/>
      <c r="E182" s="72"/>
      <c r="I182" s="72"/>
      <c r="J182" s="72"/>
      <c r="K182" s="72"/>
      <c r="M182" s="72"/>
      <c r="N182" s="75"/>
      <c r="O182" s="72"/>
    </row>
    <row r="183" spans="2:15" ht="22.9" hidden="1" customHeight="1">
      <c r="B183" s="122"/>
      <c r="D183" s="107"/>
      <c r="E183" s="72"/>
      <c r="I183" s="72"/>
      <c r="J183" s="72"/>
      <c r="K183" s="72"/>
      <c r="M183" s="72"/>
      <c r="N183" s="75"/>
      <c r="O183" s="72"/>
    </row>
    <row r="184" spans="2:15" ht="22.9" hidden="1" customHeight="1">
      <c r="B184" s="122"/>
      <c r="D184" s="107"/>
      <c r="E184" s="72"/>
      <c r="I184" s="72"/>
      <c r="J184" s="72"/>
      <c r="K184" s="72"/>
      <c r="M184" s="72"/>
      <c r="N184" s="75"/>
      <c r="O184" s="72"/>
    </row>
    <row r="185" spans="2:15" ht="22.9" hidden="1" customHeight="1">
      <c r="B185" s="122"/>
      <c r="D185" s="107"/>
      <c r="E185" s="72"/>
      <c r="I185" s="72"/>
      <c r="J185" s="72"/>
      <c r="K185" s="72"/>
      <c r="M185" s="72"/>
      <c r="N185" s="75"/>
      <c r="O185" s="72"/>
    </row>
    <row r="186" spans="2:15" ht="22.9" hidden="1" customHeight="1">
      <c r="B186" s="122"/>
      <c r="D186" s="107"/>
      <c r="E186" s="72"/>
      <c r="I186" s="72"/>
      <c r="J186" s="72"/>
      <c r="K186" s="72"/>
      <c r="M186" s="72"/>
      <c r="N186" s="75"/>
      <c r="O186" s="72"/>
    </row>
    <row r="187" spans="2:15" ht="22.9" hidden="1" customHeight="1">
      <c r="B187" s="122"/>
      <c r="D187" s="107"/>
      <c r="E187" s="72"/>
      <c r="I187" s="72"/>
      <c r="J187" s="72"/>
      <c r="K187" s="72"/>
      <c r="M187" s="72"/>
      <c r="N187" s="75"/>
      <c r="O187" s="72"/>
    </row>
    <row r="188" spans="2:15" ht="22.9" hidden="1" customHeight="1">
      <c r="B188" s="122"/>
      <c r="D188" s="107"/>
      <c r="E188" s="72"/>
      <c r="I188" s="72"/>
      <c r="J188" s="72"/>
      <c r="K188" s="72"/>
      <c r="M188" s="72"/>
      <c r="N188" s="75"/>
      <c r="O188" s="72"/>
    </row>
    <row r="189" spans="2:15" ht="22.9" hidden="1" customHeight="1">
      <c r="B189" s="122"/>
      <c r="D189" s="107"/>
      <c r="E189" s="72"/>
      <c r="I189" s="72"/>
      <c r="J189" s="72"/>
      <c r="K189" s="72"/>
      <c r="M189" s="72"/>
      <c r="N189" s="75"/>
      <c r="O189" s="72"/>
    </row>
    <row r="190" spans="2:15" ht="22.9" hidden="1" customHeight="1">
      <c r="B190" s="122"/>
      <c r="D190" s="107"/>
      <c r="E190" s="72"/>
      <c r="I190" s="72"/>
      <c r="J190" s="72"/>
      <c r="K190" s="72"/>
      <c r="M190" s="72"/>
      <c r="N190" s="75"/>
      <c r="O190" s="72"/>
    </row>
    <row r="191" spans="2:15" ht="22.9" hidden="1" customHeight="1">
      <c r="B191" s="122"/>
      <c r="D191" s="107"/>
      <c r="E191" s="72"/>
      <c r="I191" s="72"/>
      <c r="J191" s="72"/>
      <c r="K191" s="72"/>
      <c r="M191" s="72"/>
      <c r="N191" s="75"/>
      <c r="O191" s="72"/>
    </row>
    <row r="192" spans="2:15" ht="22.9" hidden="1" customHeight="1">
      <c r="B192" s="122"/>
      <c r="D192" s="107"/>
      <c r="E192" s="72"/>
      <c r="I192" s="72"/>
      <c r="J192" s="72"/>
      <c r="K192" s="72"/>
      <c r="M192" s="72"/>
      <c r="N192" s="75"/>
      <c r="O192" s="72"/>
    </row>
    <row r="193" spans="2:15" ht="22.9" hidden="1" customHeight="1">
      <c r="B193" s="122"/>
      <c r="D193" s="107"/>
      <c r="E193" s="72"/>
      <c r="I193" s="72"/>
      <c r="J193" s="72"/>
      <c r="K193" s="72"/>
      <c r="M193" s="72"/>
      <c r="N193" s="75"/>
      <c r="O193" s="72"/>
    </row>
    <row r="194" spans="2:15" ht="22.9" hidden="1" customHeight="1">
      <c r="B194" s="122"/>
      <c r="D194" s="107"/>
      <c r="E194" s="72"/>
      <c r="I194" s="72"/>
      <c r="J194" s="72"/>
      <c r="K194" s="72"/>
      <c r="M194" s="72"/>
      <c r="N194" s="75"/>
      <c r="O194" s="72"/>
    </row>
    <row r="195" spans="2:15" ht="22.9" hidden="1" customHeight="1">
      <c r="B195" s="122"/>
      <c r="D195" s="107"/>
      <c r="E195" s="72"/>
      <c r="I195" s="72"/>
      <c r="J195" s="72"/>
      <c r="K195" s="72"/>
      <c r="M195" s="72"/>
      <c r="N195" s="75"/>
      <c r="O195" s="72"/>
    </row>
    <row r="196" spans="2:15" ht="22.9" hidden="1" customHeight="1">
      <c r="B196" s="122"/>
      <c r="D196" s="107"/>
      <c r="E196" s="72"/>
      <c r="I196" s="72"/>
      <c r="J196" s="72"/>
      <c r="K196" s="72"/>
      <c r="M196" s="72"/>
      <c r="N196" s="75"/>
      <c r="O196" s="72"/>
    </row>
    <row r="197" spans="2:15" ht="22.9" hidden="1" customHeight="1">
      <c r="B197" s="122"/>
      <c r="D197" s="107"/>
      <c r="E197" s="72"/>
      <c r="I197" s="72"/>
      <c r="J197" s="72"/>
      <c r="K197" s="72"/>
      <c r="M197" s="72"/>
      <c r="N197" s="75"/>
      <c r="O197" s="72"/>
    </row>
    <row r="198" spans="2:15" ht="22.9" hidden="1" customHeight="1">
      <c r="B198" s="122"/>
      <c r="D198" s="107"/>
      <c r="E198" s="72"/>
      <c r="I198" s="72"/>
      <c r="J198" s="72"/>
      <c r="K198" s="72"/>
      <c r="M198" s="72"/>
      <c r="N198" s="75"/>
      <c r="O198" s="72"/>
    </row>
    <row r="199" spans="2:15" ht="22.9" hidden="1" customHeight="1">
      <c r="B199" s="122"/>
      <c r="D199" s="107"/>
      <c r="E199" s="72"/>
      <c r="I199" s="72"/>
      <c r="J199" s="72"/>
      <c r="K199" s="72"/>
      <c r="M199" s="72"/>
      <c r="N199" s="75"/>
      <c r="O199" s="72"/>
    </row>
    <row r="200" spans="2:15" ht="22.9" hidden="1" customHeight="1">
      <c r="B200" s="122"/>
      <c r="D200" s="107"/>
      <c r="E200" s="72"/>
      <c r="I200" s="72"/>
      <c r="J200" s="72"/>
      <c r="K200" s="72"/>
      <c r="M200" s="72"/>
      <c r="N200" s="75"/>
      <c r="O200" s="72"/>
    </row>
    <row r="201" spans="2:15" ht="22.9" hidden="1" customHeight="1">
      <c r="B201" s="122"/>
      <c r="D201" s="107"/>
      <c r="E201" s="72"/>
      <c r="I201" s="72"/>
      <c r="J201" s="72"/>
      <c r="K201" s="72"/>
      <c r="M201" s="72"/>
      <c r="N201" s="75"/>
      <c r="O201" s="72"/>
    </row>
    <row r="202" spans="2:15" ht="22.9" hidden="1" customHeight="1">
      <c r="B202" s="122"/>
      <c r="D202" s="107"/>
      <c r="E202" s="72"/>
      <c r="I202" s="72"/>
      <c r="J202" s="72"/>
      <c r="K202" s="72"/>
      <c r="M202" s="72"/>
      <c r="N202" s="75"/>
      <c r="O202" s="72"/>
    </row>
    <row r="203" spans="2:15" ht="22.9" hidden="1" customHeight="1">
      <c r="B203" s="122"/>
      <c r="D203" s="107"/>
      <c r="E203" s="72"/>
      <c r="I203" s="72"/>
      <c r="J203" s="72"/>
      <c r="K203" s="72"/>
      <c r="M203" s="72"/>
      <c r="N203" s="75"/>
      <c r="O203" s="72"/>
    </row>
    <row r="204" spans="2:15" ht="22.9" hidden="1" customHeight="1">
      <c r="B204" s="122"/>
      <c r="D204" s="107"/>
      <c r="E204" s="72"/>
      <c r="I204" s="72"/>
      <c r="J204" s="72"/>
      <c r="K204" s="72"/>
      <c r="M204" s="72"/>
      <c r="N204" s="75"/>
      <c r="O204" s="72"/>
    </row>
    <row r="205" spans="2:15" ht="22.9" hidden="1" customHeight="1">
      <c r="B205" s="122"/>
      <c r="D205" s="107"/>
      <c r="E205" s="72"/>
      <c r="I205" s="72"/>
      <c r="J205" s="72"/>
      <c r="K205" s="72"/>
      <c r="M205" s="72"/>
      <c r="N205" s="75"/>
      <c r="O205" s="72"/>
    </row>
    <row r="206" spans="2:15" ht="22.9" hidden="1" customHeight="1">
      <c r="B206" s="122"/>
      <c r="D206" s="107"/>
      <c r="E206" s="72"/>
      <c r="I206" s="72"/>
      <c r="J206" s="72"/>
      <c r="K206" s="72"/>
      <c r="M206" s="72"/>
      <c r="N206" s="75"/>
      <c r="O206" s="72"/>
    </row>
    <row r="207" spans="2:15" ht="22.9" hidden="1" customHeight="1">
      <c r="B207" s="122"/>
      <c r="D207" s="107"/>
      <c r="E207" s="72"/>
      <c r="I207" s="72"/>
      <c r="J207" s="72"/>
      <c r="K207" s="72"/>
      <c r="M207" s="72"/>
      <c r="N207" s="75"/>
      <c r="O207" s="72"/>
    </row>
    <row r="208" spans="2:15" ht="22.9" hidden="1" customHeight="1">
      <c r="B208" s="122"/>
      <c r="D208" s="107"/>
      <c r="E208" s="72"/>
      <c r="I208" s="72"/>
      <c r="J208" s="72"/>
      <c r="K208" s="72"/>
      <c r="M208" s="72"/>
      <c r="N208" s="75"/>
      <c r="O208" s="72"/>
    </row>
    <row r="209" spans="2:15" ht="22.9" hidden="1" customHeight="1">
      <c r="B209" s="122"/>
      <c r="D209" s="107"/>
      <c r="E209" s="72"/>
      <c r="I209" s="72"/>
      <c r="J209" s="72"/>
      <c r="K209" s="72"/>
      <c r="M209" s="72"/>
      <c r="N209" s="75"/>
      <c r="O209" s="72"/>
    </row>
    <row r="210" spans="2:15" ht="22.9" hidden="1" customHeight="1">
      <c r="B210" s="122"/>
      <c r="D210" s="107"/>
      <c r="E210" s="72"/>
      <c r="I210" s="72"/>
      <c r="J210" s="72"/>
      <c r="K210" s="72"/>
      <c r="M210" s="72"/>
      <c r="N210" s="75"/>
      <c r="O210" s="72"/>
    </row>
    <row r="211" spans="2:15" ht="22.9" hidden="1" customHeight="1">
      <c r="B211" s="122"/>
      <c r="D211" s="107"/>
      <c r="E211" s="72"/>
      <c r="I211" s="72"/>
      <c r="J211" s="72"/>
      <c r="K211" s="72"/>
      <c r="M211" s="72"/>
      <c r="N211" s="75"/>
      <c r="O211" s="72"/>
    </row>
    <row r="212" spans="2:15" ht="22.9" hidden="1" customHeight="1">
      <c r="B212" s="122"/>
      <c r="D212" s="107"/>
      <c r="E212" s="72"/>
      <c r="I212" s="72"/>
      <c r="J212" s="72"/>
      <c r="K212" s="72"/>
      <c r="M212" s="72"/>
      <c r="N212" s="75"/>
      <c r="O212" s="72"/>
    </row>
    <row r="213" spans="2:15" ht="22.9" hidden="1" customHeight="1">
      <c r="B213" s="122"/>
      <c r="D213" s="107"/>
      <c r="E213" s="72"/>
      <c r="I213" s="72"/>
      <c r="J213" s="72"/>
      <c r="K213" s="72"/>
      <c r="M213" s="72"/>
      <c r="N213" s="75"/>
      <c r="O213" s="72"/>
    </row>
    <row r="214" spans="2:15" ht="22.9" hidden="1" customHeight="1">
      <c r="B214" s="122"/>
      <c r="D214" s="107"/>
      <c r="E214" s="72"/>
      <c r="I214" s="72"/>
      <c r="J214" s="72"/>
      <c r="K214" s="72"/>
      <c r="M214" s="72"/>
      <c r="N214" s="75"/>
      <c r="O214" s="72"/>
    </row>
    <row r="215" spans="2:15" ht="22.9" hidden="1" customHeight="1">
      <c r="B215" s="122"/>
      <c r="D215" s="107"/>
      <c r="E215" s="72"/>
      <c r="I215" s="72"/>
      <c r="J215" s="72"/>
      <c r="K215" s="72"/>
      <c r="M215" s="72"/>
      <c r="N215" s="75"/>
      <c r="O215" s="72"/>
    </row>
    <row r="216" spans="2:15" ht="22.9" hidden="1" customHeight="1">
      <c r="B216" s="122"/>
      <c r="D216" s="107"/>
      <c r="E216" s="72"/>
      <c r="I216" s="72"/>
      <c r="J216" s="72"/>
      <c r="K216" s="72"/>
      <c r="M216" s="72"/>
      <c r="N216" s="75"/>
      <c r="O216" s="72"/>
    </row>
    <row r="217" spans="2:15" ht="22.9" hidden="1" customHeight="1">
      <c r="B217" s="122"/>
      <c r="D217" s="107"/>
      <c r="E217" s="72"/>
      <c r="I217" s="72"/>
      <c r="J217" s="72"/>
      <c r="K217" s="72"/>
      <c r="M217" s="72"/>
      <c r="N217" s="75"/>
      <c r="O217" s="72"/>
    </row>
    <row r="218" spans="2:15" ht="22.9" hidden="1" customHeight="1">
      <c r="B218" s="122"/>
      <c r="D218" s="107"/>
      <c r="E218" s="72"/>
      <c r="I218" s="72"/>
      <c r="J218" s="72"/>
      <c r="K218" s="72"/>
      <c r="M218" s="72"/>
      <c r="N218" s="75"/>
      <c r="O218" s="72"/>
    </row>
    <row r="219" spans="2:15" ht="22.9" hidden="1" customHeight="1">
      <c r="B219" s="122"/>
      <c r="D219" s="107"/>
      <c r="E219" s="72"/>
      <c r="I219" s="72"/>
      <c r="J219" s="72"/>
      <c r="K219" s="72"/>
      <c r="M219" s="72"/>
      <c r="N219" s="75"/>
      <c r="O219" s="72"/>
    </row>
    <row r="220" spans="2:15" ht="22.9" hidden="1" customHeight="1">
      <c r="B220" s="122"/>
      <c r="D220" s="107"/>
      <c r="E220" s="72"/>
      <c r="I220" s="72"/>
      <c r="J220" s="72"/>
      <c r="K220" s="72"/>
      <c r="M220" s="72"/>
      <c r="N220" s="75"/>
      <c r="O220" s="72"/>
    </row>
    <row r="221" spans="2:15" ht="22.9" hidden="1" customHeight="1">
      <c r="B221" s="122"/>
      <c r="D221" s="107"/>
      <c r="E221" s="72"/>
      <c r="I221" s="72"/>
      <c r="J221" s="72"/>
      <c r="K221" s="72"/>
      <c r="M221" s="72"/>
      <c r="N221" s="75"/>
      <c r="O221" s="72"/>
    </row>
    <row r="222" spans="2:15" ht="22.9" hidden="1" customHeight="1">
      <c r="B222" s="122"/>
      <c r="D222" s="107"/>
      <c r="E222" s="72"/>
      <c r="I222" s="72"/>
      <c r="J222" s="72"/>
      <c r="K222" s="72"/>
      <c r="M222" s="72"/>
      <c r="N222" s="75"/>
      <c r="O222" s="72"/>
    </row>
    <row r="223" spans="2:15" ht="22.9" hidden="1" customHeight="1">
      <c r="B223" s="122"/>
      <c r="D223" s="107"/>
      <c r="E223" s="72"/>
      <c r="I223" s="72"/>
      <c r="J223" s="72"/>
      <c r="K223" s="72"/>
      <c r="M223" s="72"/>
      <c r="N223" s="75"/>
      <c r="O223" s="72"/>
    </row>
    <row r="224" spans="2:15" ht="22.9" hidden="1" customHeight="1">
      <c r="B224" s="122"/>
      <c r="D224" s="107"/>
      <c r="E224" s="72"/>
      <c r="I224" s="72"/>
      <c r="J224" s="72"/>
      <c r="K224" s="72"/>
      <c r="M224" s="72"/>
      <c r="N224" s="75"/>
      <c r="O224" s="72"/>
    </row>
    <row r="225" spans="2:15" ht="22.9" hidden="1" customHeight="1">
      <c r="B225" s="122"/>
      <c r="D225" s="107"/>
      <c r="E225" s="72"/>
      <c r="I225" s="72"/>
      <c r="J225" s="72"/>
      <c r="K225" s="72"/>
      <c r="M225" s="72"/>
      <c r="N225" s="75"/>
      <c r="O225" s="72"/>
    </row>
    <row r="226" spans="2:15" ht="22.9" hidden="1" customHeight="1">
      <c r="B226" s="122"/>
      <c r="D226" s="107"/>
      <c r="E226" s="72"/>
      <c r="I226" s="72"/>
      <c r="J226" s="72"/>
      <c r="K226" s="72"/>
      <c r="M226" s="72"/>
      <c r="N226" s="75"/>
      <c r="O226" s="72"/>
    </row>
    <row r="227" spans="2:15" ht="22.9" hidden="1" customHeight="1">
      <c r="B227" s="122"/>
      <c r="D227" s="107"/>
      <c r="E227" s="72"/>
      <c r="I227" s="72"/>
      <c r="J227" s="72"/>
      <c r="K227" s="72"/>
      <c r="M227" s="72"/>
      <c r="N227" s="75"/>
      <c r="O227" s="72"/>
    </row>
    <row r="228" spans="2:15" ht="22.9" hidden="1" customHeight="1">
      <c r="B228" s="122"/>
      <c r="D228" s="107"/>
      <c r="E228" s="72"/>
      <c r="I228" s="72"/>
      <c r="J228" s="72"/>
      <c r="K228" s="72"/>
      <c r="M228" s="72"/>
      <c r="N228" s="75"/>
      <c r="O228" s="72"/>
    </row>
    <row r="229" spans="2:15" ht="22.9" hidden="1" customHeight="1">
      <c r="B229" s="122"/>
      <c r="D229" s="107"/>
      <c r="E229" s="72"/>
      <c r="I229" s="72"/>
      <c r="J229" s="72"/>
      <c r="K229" s="72"/>
      <c r="M229" s="72"/>
      <c r="N229" s="75"/>
      <c r="O229" s="72"/>
    </row>
    <row r="230" spans="2:15" ht="22.9" hidden="1" customHeight="1">
      <c r="B230" s="122"/>
      <c r="D230" s="107"/>
      <c r="E230" s="72"/>
      <c r="I230" s="72"/>
      <c r="J230" s="72"/>
      <c r="K230" s="72"/>
      <c r="M230" s="72"/>
      <c r="N230" s="75"/>
      <c r="O230" s="72"/>
    </row>
    <row r="231" spans="2:15" ht="22.9" hidden="1" customHeight="1">
      <c r="B231" s="122"/>
      <c r="D231" s="107"/>
      <c r="E231" s="72"/>
      <c r="I231" s="72"/>
      <c r="J231" s="72"/>
      <c r="K231" s="72"/>
      <c r="M231" s="72"/>
      <c r="N231" s="75"/>
      <c r="O231" s="72"/>
    </row>
    <row r="232" spans="2:15" ht="22.9" hidden="1" customHeight="1">
      <c r="B232" s="122"/>
      <c r="D232" s="107"/>
      <c r="E232" s="72"/>
      <c r="I232" s="72"/>
      <c r="J232" s="72"/>
      <c r="K232" s="72"/>
      <c r="M232" s="72"/>
      <c r="N232" s="75"/>
      <c r="O232" s="72"/>
    </row>
    <row r="233" spans="2:15" ht="22.9" hidden="1" customHeight="1">
      <c r="B233" s="122"/>
      <c r="D233" s="107"/>
      <c r="E233" s="72"/>
      <c r="I233" s="72"/>
      <c r="J233" s="72"/>
      <c r="K233" s="72"/>
      <c r="M233" s="72"/>
      <c r="N233" s="75"/>
      <c r="O233" s="72"/>
    </row>
    <row r="234" spans="2:15" ht="22.9" hidden="1" customHeight="1">
      <c r="B234" s="122"/>
      <c r="D234" s="107"/>
      <c r="E234" s="72"/>
      <c r="I234" s="72"/>
      <c r="J234" s="72"/>
      <c r="K234" s="72"/>
      <c r="M234" s="72"/>
      <c r="N234" s="75"/>
      <c r="O234" s="72"/>
    </row>
    <row r="235" spans="2:15" ht="22.9" hidden="1" customHeight="1">
      <c r="B235" s="122"/>
      <c r="D235" s="107"/>
      <c r="E235" s="72"/>
      <c r="I235" s="72"/>
      <c r="J235" s="72"/>
      <c r="K235" s="72"/>
      <c r="M235" s="72"/>
      <c r="N235" s="75"/>
      <c r="O235" s="72"/>
    </row>
    <row r="236" spans="2:15" ht="22.9" hidden="1" customHeight="1">
      <c r="B236" s="122"/>
      <c r="D236" s="107"/>
      <c r="E236" s="72"/>
      <c r="I236" s="72"/>
      <c r="J236" s="72"/>
      <c r="K236" s="72"/>
      <c r="M236" s="72"/>
      <c r="N236" s="75"/>
      <c r="O236" s="72"/>
    </row>
    <row r="237" spans="2:15" ht="22.9" hidden="1" customHeight="1">
      <c r="B237" s="122"/>
      <c r="D237" s="107"/>
      <c r="E237" s="72"/>
      <c r="I237" s="72"/>
      <c r="J237" s="72"/>
      <c r="K237" s="72"/>
      <c r="M237" s="72"/>
      <c r="N237" s="75"/>
      <c r="O237" s="72"/>
    </row>
    <row r="238" spans="2:15" ht="22.9" hidden="1" customHeight="1">
      <c r="B238" s="122"/>
      <c r="D238" s="107"/>
      <c r="E238" s="72"/>
      <c r="I238" s="72"/>
      <c r="J238" s="72"/>
      <c r="K238" s="72"/>
      <c r="M238" s="72"/>
      <c r="N238" s="75"/>
      <c r="O238" s="72"/>
    </row>
    <row r="239" spans="2:15" ht="22.9" hidden="1" customHeight="1">
      <c r="B239" s="122"/>
      <c r="D239" s="107"/>
      <c r="E239" s="72"/>
      <c r="I239" s="72"/>
      <c r="J239" s="72"/>
      <c r="K239" s="72"/>
      <c r="M239" s="72"/>
      <c r="N239" s="75"/>
      <c r="O239" s="72"/>
    </row>
    <row r="240" spans="2:15" ht="22.9" hidden="1" customHeight="1">
      <c r="B240" s="122"/>
      <c r="D240" s="107"/>
      <c r="E240" s="72"/>
      <c r="I240" s="72"/>
      <c r="J240" s="72"/>
      <c r="K240" s="72"/>
      <c r="M240" s="72"/>
      <c r="N240" s="75"/>
      <c r="O240" s="72"/>
    </row>
    <row r="241" spans="2:15" ht="22.9" hidden="1" customHeight="1">
      <c r="B241" s="122"/>
      <c r="D241" s="107"/>
      <c r="E241" s="72"/>
      <c r="I241" s="72"/>
      <c r="J241" s="72"/>
      <c r="K241" s="72"/>
      <c r="M241" s="72"/>
      <c r="N241" s="75"/>
      <c r="O241" s="72"/>
    </row>
    <row r="242" spans="2:15" ht="22.9" hidden="1" customHeight="1">
      <c r="B242" s="122"/>
      <c r="D242" s="107"/>
      <c r="E242" s="72"/>
      <c r="I242" s="72"/>
      <c r="J242" s="72"/>
      <c r="K242" s="72"/>
      <c r="M242" s="72"/>
      <c r="N242" s="75"/>
      <c r="O242" s="72"/>
    </row>
    <row r="243" spans="2:15" ht="22.9" hidden="1" customHeight="1">
      <c r="B243" s="122"/>
      <c r="D243" s="107"/>
      <c r="E243" s="72"/>
      <c r="I243" s="72"/>
      <c r="J243" s="72"/>
      <c r="K243" s="72"/>
      <c r="M243" s="72"/>
      <c r="N243" s="75"/>
      <c r="O243" s="72"/>
    </row>
    <row r="244" spans="2:15" ht="22.9" hidden="1" customHeight="1">
      <c r="B244" s="122"/>
      <c r="D244" s="107"/>
      <c r="E244" s="72"/>
      <c r="I244" s="72"/>
      <c r="J244" s="72"/>
      <c r="K244" s="72"/>
      <c r="M244" s="72"/>
      <c r="N244" s="75"/>
      <c r="O244" s="72"/>
    </row>
    <row r="245" spans="2:15" ht="22.9" hidden="1" customHeight="1">
      <c r="B245" s="122"/>
      <c r="D245" s="107"/>
      <c r="E245" s="72"/>
      <c r="I245" s="72"/>
      <c r="J245" s="72"/>
      <c r="K245" s="72"/>
      <c r="M245" s="72"/>
      <c r="N245" s="75"/>
      <c r="O245" s="72"/>
    </row>
    <row r="246" spans="2:15" ht="22.9" hidden="1" customHeight="1">
      <c r="B246" s="122"/>
      <c r="D246" s="107"/>
      <c r="E246" s="72"/>
      <c r="I246" s="72"/>
      <c r="J246" s="72"/>
      <c r="K246" s="72"/>
      <c r="M246" s="72"/>
      <c r="N246" s="75"/>
      <c r="O246" s="72"/>
    </row>
    <row r="247" spans="2:15" ht="22.9" hidden="1" customHeight="1">
      <c r="B247" s="122"/>
      <c r="D247" s="107"/>
      <c r="E247" s="72"/>
      <c r="I247" s="72"/>
      <c r="J247" s="72"/>
      <c r="K247" s="72"/>
      <c r="M247" s="72"/>
      <c r="N247" s="75"/>
      <c r="O247" s="72"/>
    </row>
    <row r="248" spans="2:15" ht="22.9" hidden="1" customHeight="1">
      <c r="B248" s="122"/>
      <c r="D248" s="107"/>
      <c r="E248" s="72"/>
      <c r="I248" s="72"/>
      <c r="J248" s="72"/>
      <c r="K248" s="72"/>
      <c r="M248" s="72"/>
      <c r="N248" s="75"/>
      <c r="O248" s="72"/>
    </row>
    <row r="249" spans="2:15" ht="22.9" hidden="1" customHeight="1">
      <c r="B249" s="122"/>
      <c r="D249" s="107"/>
      <c r="E249" s="72"/>
      <c r="I249" s="72"/>
      <c r="J249" s="72"/>
      <c r="K249" s="72"/>
      <c r="M249" s="72"/>
      <c r="N249" s="75"/>
      <c r="O249" s="72"/>
    </row>
    <row r="250" spans="2:15" ht="22.9" hidden="1" customHeight="1">
      <c r="B250" s="122"/>
      <c r="D250" s="107"/>
      <c r="E250" s="72"/>
      <c r="I250" s="72"/>
      <c r="J250" s="72"/>
      <c r="K250" s="72"/>
      <c r="M250" s="72"/>
      <c r="N250" s="75"/>
      <c r="O250" s="72"/>
    </row>
    <row r="251" spans="2:15" ht="22.9" hidden="1" customHeight="1">
      <c r="B251" s="122"/>
      <c r="D251" s="107"/>
      <c r="E251" s="72"/>
      <c r="I251" s="72"/>
      <c r="J251" s="72"/>
      <c r="K251" s="72"/>
      <c r="M251" s="72"/>
      <c r="N251" s="75"/>
      <c r="O251" s="72"/>
    </row>
    <row r="252" spans="2:15" ht="22.9" hidden="1" customHeight="1">
      <c r="B252" s="122"/>
      <c r="D252" s="107"/>
      <c r="E252" s="72"/>
      <c r="I252" s="72"/>
      <c r="J252" s="72"/>
      <c r="K252" s="72"/>
      <c r="M252" s="72"/>
      <c r="N252" s="75"/>
      <c r="O252" s="72"/>
    </row>
    <row r="253" spans="2:15" ht="22.9" hidden="1" customHeight="1">
      <c r="B253" s="122"/>
      <c r="D253" s="107"/>
      <c r="E253" s="72"/>
      <c r="I253" s="72"/>
      <c r="J253" s="72"/>
      <c r="K253" s="72"/>
      <c r="M253" s="72"/>
      <c r="N253" s="75"/>
      <c r="O253" s="72"/>
    </row>
    <row r="254" spans="2:15" ht="22.9" hidden="1" customHeight="1">
      <c r="B254" s="122"/>
      <c r="D254" s="107"/>
      <c r="E254" s="72"/>
      <c r="I254" s="72"/>
      <c r="J254" s="72"/>
      <c r="K254" s="72"/>
      <c r="M254" s="72"/>
      <c r="N254" s="75"/>
      <c r="O254" s="72"/>
    </row>
    <row r="255" spans="2:15" ht="22.9" hidden="1" customHeight="1">
      <c r="B255" s="122"/>
      <c r="D255" s="107"/>
      <c r="E255" s="72"/>
      <c r="I255" s="72"/>
      <c r="J255" s="72"/>
      <c r="K255" s="72"/>
      <c r="M255" s="72"/>
      <c r="N255" s="75"/>
      <c r="O255" s="72"/>
    </row>
    <row r="256" spans="2:15" ht="22.9" hidden="1" customHeight="1">
      <c r="B256" s="122"/>
      <c r="D256" s="107"/>
      <c r="E256" s="72"/>
      <c r="I256" s="72"/>
      <c r="J256" s="72"/>
      <c r="K256" s="72"/>
      <c r="M256" s="72"/>
      <c r="N256" s="75"/>
      <c r="O256" s="72"/>
    </row>
    <row r="257" spans="2:15" ht="22.9" hidden="1" customHeight="1">
      <c r="B257" s="122"/>
      <c r="D257" s="107"/>
      <c r="E257" s="72"/>
      <c r="I257" s="72"/>
      <c r="J257" s="72"/>
      <c r="K257" s="72"/>
      <c r="M257" s="72"/>
      <c r="N257" s="75"/>
      <c r="O257" s="72"/>
    </row>
    <row r="258" spans="2:15" ht="22.9" hidden="1" customHeight="1">
      <c r="B258" s="122"/>
      <c r="D258" s="107"/>
      <c r="E258" s="72"/>
      <c r="I258" s="72"/>
      <c r="J258" s="72"/>
      <c r="K258" s="72"/>
      <c r="M258" s="72"/>
      <c r="N258" s="75"/>
      <c r="O258" s="72"/>
    </row>
    <row r="259" spans="2:15" ht="22.9" hidden="1" customHeight="1">
      <c r="B259" s="122"/>
      <c r="D259" s="107"/>
      <c r="E259" s="72"/>
      <c r="I259" s="72"/>
      <c r="J259" s="72"/>
      <c r="K259" s="72"/>
      <c r="M259" s="72"/>
      <c r="N259" s="75"/>
      <c r="O259" s="72"/>
    </row>
    <row r="260" spans="2:15" ht="22.9" hidden="1" customHeight="1">
      <c r="B260" s="122"/>
      <c r="D260" s="107"/>
      <c r="E260" s="72"/>
      <c r="I260" s="72"/>
      <c r="J260" s="72"/>
      <c r="K260" s="72"/>
      <c r="M260" s="72"/>
      <c r="N260" s="75"/>
      <c r="O260" s="72"/>
    </row>
    <row r="261" spans="2:15" ht="22.9" hidden="1" customHeight="1">
      <c r="B261" s="122"/>
      <c r="D261" s="107"/>
      <c r="E261" s="72"/>
      <c r="I261" s="72"/>
      <c r="J261" s="72"/>
      <c r="K261" s="72"/>
      <c r="M261" s="72"/>
      <c r="N261" s="75"/>
      <c r="O261" s="72"/>
    </row>
    <row r="262" spans="2:15" ht="22.9" hidden="1" customHeight="1">
      <c r="B262" s="122"/>
      <c r="D262" s="107"/>
      <c r="E262" s="72"/>
      <c r="I262" s="72"/>
      <c r="J262" s="72"/>
      <c r="K262" s="72"/>
      <c r="M262" s="72"/>
      <c r="N262" s="75"/>
      <c r="O262" s="72"/>
    </row>
    <row r="263" spans="2:15" ht="22.9" hidden="1" customHeight="1">
      <c r="B263" s="122"/>
      <c r="D263" s="107"/>
      <c r="E263" s="72"/>
      <c r="I263" s="72"/>
      <c r="J263" s="72"/>
      <c r="K263" s="72"/>
      <c r="M263" s="72"/>
      <c r="N263" s="75"/>
      <c r="O263" s="72"/>
    </row>
    <row r="264" spans="2:15" ht="22.9" hidden="1" customHeight="1">
      <c r="B264" s="122"/>
      <c r="D264" s="107"/>
      <c r="E264" s="72"/>
      <c r="I264" s="72"/>
      <c r="J264" s="72"/>
      <c r="K264" s="72"/>
      <c r="M264" s="72"/>
      <c r="N264" s="75"/>
      <c r="O264" s="72"/>
    </row>
    <row r="265" spans="2:15" ht="22.9" hidden="1" customHeight="1">
      <c r="B265" s="122"/>
      <c r="D265" s="107"/>
      <c r="E265" s="72"/>
      <c r="I265" s="72"/>
      <c r="J265" s="72"/>
      <c r="K265" s="72"/>
      <c r="M265" s="72"/>
      <c r="N265" s="75"/>
      <c r="O265" s="72"/>
    </row>
    <row r="266" spans="2:15" ht="22.9" hidden="1" customHeight="1">
      <c r="B266" s="122"/>
      <c r="D266" s="107"/>
      <c r="E266" s="72"/>
      <c r="I266" s="72"/>
      <c r="J266" s="72"/>
      <c r="K266" s="72"/>
      <c r="M266" s="72"/>
      <c r="N266" s="75"/>
      <c r="O266" s="72"/>
    </row>
    <row r="267" spans="2:15" ht="22.9" hidden="1" customHeight="1">
      <c r="B267" s="122"/>
      <c r="D267" s="107"/>
      <c r="E267" s="72"/>
      <c r="I267" s="72"/>
      <c r="J267" s="72"/>
      <c r="K267" s="72"/>
      <c r="M267" s="72"/>
      <c r="N267" s="75"/>
      <c r="O267" s="72"/>
    </row>
    <row r="268" spans="2:15" ht="22.9" hidden="1" customHeight="1">
      <c r="B268" s="122"/>
      <c r="D268" s="107"/>
      <c r="E268" s="72"/>
      <c r="I268" s="72"/>
      <c r="J268" s="72"/>
      <c r="K268" s="72"/>
      <c r="M268" s="72"/>
      <c r="N268" s="75"/>
      <c r="O268" s="72"/>
    </row>
    <row r="269" spans="2:15" ht="22.9" hidden="1" customHeight="1">
      <c r="B269" s="122"/>
      <c r="D269" s="107"/>
      <c r="E269" s="72"/>
      <c r="I269" s="72"/>
      <c r="J269" s="72"/>
      <c r="K269" s="72"/>
      <c r="M269" s="72"/>
      <c r="N269" s="75"/>
      <c r="O269" s="72"/>
    </row>
    <row r="270" spans="2:15" ht="22.9" hidden="1" customHeight="1">
      <c r="B270" s="122"/>
      <c r="D270" s="107"/>
      <c r="E270" s="72"/>
      <c r="I270" s="72"/>
      <c r="J270" s="72"/>
      <c r="K270" s="72"/>
      <c r="M270" s="72"/>
      <c r="N270" s="75"/>
      <c r="O270" s="72"/>
    </row>
    <row r="271" spans="2:15" ht="22.9" hidden="1" customHeight="1">
      <c r="B271" s="122"/>
      <c r="D271" s="107"/>
      <c r="E271" s="72"/>
      <c r="I271" s="72"/>
      <c r="J271" s="72"/>
      <c r="K271" s="72"/>
      <c r="M271" s="72"/>
      <c r="N271" s="75"/>
      <c r="O271" s="72"/>
    </row>
    <row r="272" spans="2:15" ht="22.9" hidden="1" customHeight="1">
      <c r="B272" s="122"/>
      <c r="D272" s="107"/>
      <c r="E272" s="72"/>
      <c r="I272" s="72"/>
      <c r="J272" s="72"/>
      <c r="K272" s="72"/>
      <c r="M272" s="72"/>
      <c r="N272" s="75"/>
      <c r="O272" s="72"/>
    </row>
    <row r="273" spans="2:15" ht="22.9" hidden="1" customHeight="1">
      <c r="B273" s="122"/>
      <c r="D273" s="107"/>
      <c r="E273" s="72"/>
      <c r="I273" s="72"/>
      <c r="J273" s="72"/>
      <c r="K273" s="72"/>
      <c r="M273" s="72"/>
      <c r="N273" s="75"/>
      <c r="O273" s="72"/>
    </row>
    <row r="274" spans="2:15" ht="22.9" hidden="1" customHeight="1">
      <c r="B274" s="122"/>
      <c r="D274" s="107"/>
      <c r="E274" s="72"/>
      <c r="I274" s="72"/>
      <c r="J274" s="72"/>
      <c r="K274" s="72"/>
      <c r="M274" s="72"/>
      <c r="N274" s="75"/>
      <c r="O274" s="72"/>
    </row>
    <row r="275" spans="2:15" ht="22.9" hidden="1" customHeight="1">
      <c r="B275" s="122"/>
      <c r="D275" s="107"/>
      <c r="E275" s="72"/>
      <c r="I275" s="72"/>
      <c r="J275" s="72"/>
      <c r="K275" s="72"/>
      <c r="M275" s="72"/>
      <c r="N275" s="75"/>
      <c r="O275" s="72"/>
    </row>
    <row r="276" spans="2:15" ht="22.9" hidden="1" customHeight="1">
      <c r="B276" s="122"/>
      <c r="D276" s="107"/>
      <c r="E276" s="72"/>
      <c r="I276" s="72"/>
      <c r="J276" s="72"/>
      <c r="K276" s="72"/>
      <c r="M276" s="72"/>
      <c r="N276" s="75"/>
      <c r="O276" s="72"/>
    </row>
    <row r="277" spans="2:15" ht="22.9" hidden="1" customHeight="1">
      <c r="B277" s="122"/>
      <c r="D277" s="107"/>
      <c r="E277" s="72"/>
      <c r="I277" s="72"/>
      <c r="J277" s="72"/>
      <c r="K277" s="72"/>
      <c r="M277" s="72"/>
      <c r="N277" s="75"/>
      <c r="O277" s="72"/>
    </row>
    <row r="278" spans="2:15" ht="22.9" hidden="1" customHeight="1">
      <c r="B278" s="122"/>
      <c r="D278" s="107"/>
      <c r="E278" s="72"/>
      <c r="I278" s="72"/>
      <c r="J278" s="72"/>
      <c r="K278" s="72"/>
      <c r="M278" s="72"/>
      <c r="N278" s="75"/>
      <c r="O278" s="72"/>
    </row>
    <row r="279" spans="2:15" ht="22.9" hidden="1" customHeight="1">
      <c r="B279" s="122"/>
      <c r="D279" s="107"/>
      <c r="E279" s="72"/>
      <c r="I279" s="72"/>
      <c r="J279" s="72"/>
      <c r="K279" s="72"/>
      <c r="M279" s="72"/>
      <c r="N279" s="75"/>
      <c r="O279" s="72"/>
    </row>
    <row r="280" spans="2:15" ht="22.9" hidden="1" customHeight="1">
      <c r="B280" s="122"/>
      <c r="D280" s="107"/>
      <c r="E280" s="72"/>
      <c r="I280" s="72"/>
      <c r="J280" s="72"/>
      <c r="K280" s="72"/>
      <c r="M280" s="72"/>
      <c r="N280" s="75"/>
      <c r="O280" s="72"/>
    </row>
    <row r="281" spans="2:15" ht="22.9" hidden="1" customHeight="1">
      <c r="B281" s="122"/>
      <c r="D281" s="107"/>
      <c r="E281" s="72"/>
      <c r="I281" s="72"/>
      <c r="J281" s="72"/>
      <c r="K281" s="72"/>
      <c r="M281" s="72"/>
      <c r="N281" s="75"/>
      <c r="O281" s="72"/>
    </row>
    <row r="282" spans="2:15" ht="22.9" hidden="1" customHeight="1">
      <c r="B282" s="122"/>
      <c r="D282" s="107"/>
      <c r="E282" s="72"/>
      <c r="I282" s="72"/>
      <c r="J282" s="72"/>
      <c r="K282" s="72"/>
      <c r="M282" s="72"/>
      <c r="N282" s="75"/>
      <c r="O282" s="72"/>
    </row>
    <row r="283" spans="2:15" ht="22.9" hidden="1" customHeight="1">
      <c r="B283" s="122"/>
      <c r="D283" s="107"/>
      <c r="E283" s="72"/>
      <c r="I283" s="72"/>
      <c r="J283" s="72"/>
      <c r="K283" s="72"/>
      <c r="M283" s="72"/>
      <c r="N283" s="75"/>
      <c r="O283" s="72"/>
    </row>
    <row r="284" spans="2:15" ht="22.9" hidden="1" customHeight="1">
      <c r="B284" s="122"/>
      <c r="D284" s="107"/>
      <c r="E284" s="72"/>
      <c r="I284" s="72"/>
      <c r="J284" s="72"/>
      <c r="K284" s="72"/>
      <c r="M284" s="72"/>
      <c r="N284" s="75"/>
      <c r="O284" s="72"/>
    </row>
    <row r="285" spans="2:15" ht="22.9" hidden="1" customHeight="1">
      <c r="B285" s="122"/>
      <c r="D285" s="107"/>
      <c r="E285" s="72"/>
      <c r="I285" s="72"/>
      <c r="J285" s="72"/>
      <c r="K285" s="72"/>
      <c r="M285" s="72"/>
      <c r="N285" s="75"/>
      <c r="O285" s="72"/>
    </row>
    <row r="286" spans="2:15" ht="22.9" hidden="1" customHeight="1">
      <c r="B286" s="122"/>
      <c r="D286" s="107"/>
      <c r="E286" s="72"/>
      <c r="I286" s="72"/>
      <c r="J286" s="72"/>
      <c r="K286" s="72"/>
      <c r="M286" s="72"/>
      <c r="N286" s="75"/>
      <c r="O286" s="72"/>
    </row>
    <row r="287" spans="2:15" ht="22.9" hidden="1" customHeight="1">
      <c r="B287" s="122"/>
      <c r="D287" s="107"/>
      <c r="E287" s="72"/>
      <c r="I287" s="72"/>
      <c r="J287" s="72"/>
      <c r="K287" s="72"/>
      <c r="M287" s="72"/>
      <c r="N287" s="75"/>
      <c r="O287" s="72"/>
    </row>
    <row r="288" spans="2:15" ht="22.9" hidden="1" customHeight="1">
      <c r="B288" s="122"/>
      <c r="D288" s="107"/>
      <c r="E288" s="72"/>
      <c r="I288" s="72"/>
      <c r="J288" s="72"/>
      <c r="K288" s="72"/>
      <c r="M288" s="72"/>
      <c r="N288" s="75"/>
      <c r="O288" s="72"/>
    </row>
    <row r="289" spans="2:15" ht="22.9" hidden="1" customHeight="1">
      <c r="B289" s="122"/>
      <c r="D289" s="107"/>
      <c r="E289" s="72"/>
      <c r="I289" s="72"/>
      <c r="J289" s="72"/>
      <c r="K289" s="72"/>
      <c r="M289" s="72"/>
      <c r="N289" s="75"/>
      <c r="O289" s="72"/>
    </row>
    <row r="290" spans="2:15" ht="22.9" hidden="1" customHeight="1">
      <c r="B290" s="122"/>
      <c r="D290" s="107"/>
      <c r="E290" s="72"/>
      <c r="I290" s="72"/>
      <c r="J290" s="72"/>
      <c r="K290" s="72"/>
      <c r="M290" s="72"/>
      <c r="N290" s="75"/>
      <c r="O290" s="72"/>
    </row>
    <row r="291" spans="2:15" ht="22.9" hidden="1" customHeight="1">
      <c r="B291" s="122"/>
      <c r="D291" s="107"/>
      <c r="E291" s="72"/>
      <c r="I291" s="72"/>
      <c r="J291" s="72"/>
      <c r="K291" s="72"/>
      <c r="M291" s="72"/>
      <c r="N291" s="75"/>
      <c r="O291" s="72"/>
    </row>
    <row r="292" spans="2:15" ht="22.9" hidden="1" customHeight="1">
      <c r="B292" s="122"/>
      <c r="D292" s="107"/>
      <c r="E292" s="72"/>
      <c r="I292" s="72"/>
      <c r="J292" s="72"/>
      <c r="K292" s="72"/>
      <c r="M292" s="72"/>
      <c r="N292" s="75"/>
      <c r="O292" s="72"/>
    </row>
    <row r="293" spans="2:15" ht="22.9" hidden="1" customHeight="1">
      <c r="B293" s="122"/>
      <c r="D293" s="107"/>
      <c r="E293" s="72"/>
      <c r="I293" s="72"/>
      <c r="J293" s="72"/>
      <c r="K293" s="72"/>
      <c r="M293" s="72"/>
      <c r="N293" s="75"/>
      <c r="O293" s="72"/>
    </row>
    <row r="294" spans="2:15" ht="22.9" hidden="1" customHeight="1">
      <c r="B294" s="122"/>
      <c r="D294" s="107"/>
      <c r="E294" s="72"/>
      <c r="I294" s="72"/>
      <c r="J294" s="72"/>
      <c r="K294" s="72"/>
      <c r="M294" s="72"/>
      <c r="N294" s="75"/>
      <c r="O294" s="72"/>
    </row>
    <row r="295" spans="2:15" ht="22.9" hidden="1" customHeight="1">
      <c r="B295" s="122"/>
      <c r="D295" s="107"/>
      <c r="E295" s="72"/>
      <c r="I295" s="72"/>
      <c r="J295" s="72"/>
      <c r="K295" s="72"/>
      <c r="M295" s="72"/>
      <c r="N295" s="75"/>
      <c r="O295" s="72"/>
    </row>
    <row r="296" spans="2:15" ht="22.9" hidden="1" customHeight="1">
      <c r="B296" s="122"/>
      <c r="D296" s="107"/>
      <c r="E296" s="72"/>
      <c r="I296" s="72"/>
      <c r="J296" s="72"/>
      <c r="K296" s="72"/>
      <c r="M296" s="72"/>
      <c r="N296" s="75"/>
      <c r="O296" s="72"/>
    </row>
    <row r="297" spans="2:15" ht="22.9" hidden="1" customHeight="1">
      <c r="B297" s="122"/>
      <c r="D297" s="107"/>
      <c r="E297" s="72"/>
      <c r="I297" s="72"/>
      <c r="J297" s="72"/>
      <c r="K297" s="72"/>
      <c r="M297" s="72"/>
      <c r="N297" s="75"/>
      <c r="O297" s="72"/>
    </row>
    <row r="298" spans="2:15" ht="22.9" hidden="1" customHeight="1">
      <c r="B298" s="122"/>
      <c r="D298" s="107"/>
      <c r="E298" s="72"/>
      <c r="I298" s="72"/>
      <c r="J298" s="72"/>
      <c r="K298" s="72"/>
      <c r="M298" s="72"/>
      <c r="N298" s="75"/>
      <c r="O298" s="72"/>
    </row>
    <row r="299" spans="2:15" ht="22.9" hidden="1" customHeight="1">
      <c r="B299" s="122"/>
      <c r="D299" s="107"/>
      <c r="E299" s="72"/>
      <c r="I299" s="72"/>
      <c r="J299" s="72"/>
      <c r="K299" s="72"/>
      <c r="M299" s="72"/>
      <c r="N299" s="75"/>
      <c r="O299" s="72"/>
    </row>
    <row r="300" spans="2:15" ht="22.9" hidden="1" customHeight="1">
      <c r="B300" s="122"/>
      <c r="D300" s="107"/>
      <c r="E300" s="72"/>
      <c r="I300" s="72"/>
      <c r="J300" s="72"/>
      <c r="K300" s="72"/>
      <c r="M300" s="72"/>
      <c r="N300" s="75"/>
      <c r="O300" s="72"/>
    </row>
    <row r="301" spans="2:15" ht="22.9" hidden="1" customHeight="1">
      <c r="B301" s="122"/>
      <c r="D301" s="107"/>
      <c r="E301" s="72"/>
      <c r="I301" s="72"/>
      <c r="J301" s="72"/>
      <c r="K301" s="72"/>
      <c r="M301" s="72"/>
      <c r="N301" s="75"/>
      <c r="O301" s="72"/>
    </row>
    <row r="302" spans="2:15" ht="22.9" hidden="1" customHeight="1">
      <c r="B302" s="122"/>
      <c r="D302" s="107"/>
      <c r="E302" s="72"/>
      <c r="I302" s="72"/>
      <c r="J302" s="72"/>
      <c r="K302" s="72"/>
      <c r="M302" s="72"/>
      <c r="N302" s="75"/>
      <c r="O302" s="72"/>
    </row>
    <row r="303" spans="2:15" ht="22.9" hidden="1" customHeight="1">
      <c r="B303" s="122"/>
      <c r="D303" s="107"/>
      <c r="E303" s="72"/>
      <c r="I303" s="72"/>
      <c r="J303" s="72"/>
      <c r="K303" s="72"/>
      <c r="M303" s="72"/>
      <c r="N303" s="75"/>
      <c r="O303" s="72"/>
    </row>
    <row r="304" spans="2:15" ht="22.9" hidden="1" customHeight="1">
      <c r="B304" s="122"/>
      <c r="D304" s="107"/>
      <c r="E304" s="72"/>
      <c r="I304" s="72"/>
      <c r="J304" s="72"/>
      <c r="K304" s="72"/>
      <c r="M304" s="72"/>
      <c r="N304" s="75"/>
      <c r="O304" s="72"/>
    </row>
    <row r="305" spans="2:15" ht="22.9" hidden="1" customHeight="1">
      <c r="B305" s="122"/>
      <c r="D305" s="107"/>
      <c r="E305" s="72"/>
      <c r="I305" s="72"/>
      <c r="J305" s="72"/>
      <c r="K305" s="72"/>
      <c r="M305" s="72"/>
      <c r="N305" s="75"/>
      <c r="O305" s="72"/>
    </row>
    <row r="306" spans="2:15" ht="22.9" hidden="1" customHeight="1">
      <c r="B306" s="122"/>
      <c r="D306" s="107"/>
      <c r="E306" s="72"/>
      <c r="I306" s="72"/>
      <c r="J306" s="72"/>
      <c r="K306" s="72"/>
      <c r="M306" s="72"/>
      <c r="N306" s="75"/>
      <c r="O306" s="72"/>
    </row>
    <row r="307" spans="2:15" ht="22.9" hidden="1" customHeight="1">
      <c r="B307" s="122"/>
      <c r="D307" s="107"/>
      <c r="E307" s="72"/>
      <c r="I307" s="72"/>
      <c r="J307" s="72"/>
      <c r="K307" s="72"/>
      <c r="M307" s="72"/>
      <c r="N307" s="75"/>
      <c r="O307" s="72"/>
    </row>
    <row r="308" spans="2:15" ht="22.9" hidden="1" customHeight="1">
      <c r="B308" s="122"/>
      <c r="D308" s="107"/>
      <c r="E308" s="72"/>
      <c r="I308" s="72"/>
      <c r="J308" s="72"/>
      <c r="K308" s="72"/>
      <c r="M308" s="72"/>
      <c r="N308" s="75"/>
      <c r="O308" s="72"/>
    </row>
    <row r="309" spans="2:15" ht="22.9" hidden="1" customHeight="1">
      <c r="B309" s="122"/>
      <c r="D309" s="107"/>
      <c r="E309" s="72"/>
      <c r="I309" s="72"/>
      <c r="J309" s="72"/>
      <c r="K309" s="72"/>
      <c r="M309" s="72"/>
      <c r="N309" s="75"/>
      <c r="O309" s="72"/>
    </row>
    <row r="310" spans="2:15" ht="22.9" hidden="1" customHeight="1">
      <c r="B310" s="122"/>
      <c r="D310" s="107"/>
      <c r="E310" s="72"/>
      <c r="I310" s="72"/>
      <c r="J310" s="72"/>
      <c r="K310" s="72"/>
      <c r="M310" s="72"/>
      <c r="N310" s="75"/>
      <c r="O310" s="72"/>
    </row>
    <row r="311" spans="2:15" ht="22.9" hidden="1" customHeight="1">
      <c r="B311" s="122"/>
      <c r="D311" s="107"/>
      <c r="E311" s="72"/>
      <c r="I311" s="72"/>
      <c r="J311" s="72"/>
      <c r="K311" s="72"/>
      <c r="M311" s="72"/>
      <c r="N311" s="75"/>
      <c r="O311" s="72"/>
    </row>
    <row r="312" spans="2:15" ht="22.9" hidden="1" customHeight="1">
      <c r="B312" s="122"/>
      <c r="D312" s="107"/>
      <c r="E312" s="72"/>
      <c r="I312" s="72"/>
      <c r="J312" s="72"/>
      <c r="K312" s="72"/>
      <c r="M312" s="72"/>
      <c r="N312" s="75"/>
      <c r="O312" s="72"/>
    </row>
    <row r="313" spans="2:15" ht="22.9" hidden="1" customHeight="1">
      <c r="B313" s="122"/>
      <c r="D313" s="107"/>
      <c r="E313" s="72"/>
      <c r="I313" s="72"/>
      <c r="J313" s="72"/>
      <c r="K313" s="72"/>
      <c r="M313" s="72"/>
      <c r="N313" s="75"/>
      <c r="O313" s="72"/>
    </row>
    <row r="314" spans="2:15" ht="22.9" hidden="1" customHeight="1">
      <c r="B314" s="122"/>
      <c r="D314" s="107"/>
      <c r="E314" s="72"/>
      <c r="I314" s="72"/>
      <c r="J314" s="72"/>
      <c r="K314" s="72"/>
      <c r="M314" s="72"/>
      <c r="N314" s="75"/>
      <c r="O314" s="72"/>
    </row>
    <row r="315" spans="2:15" ht="22.9" hidden="1" customHeight="1">
      <c r="B315" s="122"/>
      <c r="D315" s="107"/>
      <c r="E315" s="72"/>
      <c r="I315" s="72"/>
      <c r="J315" s="72"/>
      <c r="K315" s="72"/>
      <c r="M315" s="72"/>
      <c r="N315" s="75"/>
      <c r="O315" s="72"/>
    </row>
    <row r="316" spans="2:15" ht="22.9" hidden="1" customHeight="1">
      <c r="B316" s="122"/>
      <c r="D316" s="107"/>
      <c r="E316" s="72"/>
      <c r="I316" s="72"/>
      <c r="J316" s="72"/>
      <c r="K316" s="72"/>
      <c r="M316" s="72"/>
      <c r="N316" s="75"/>
      <c r="O316" s="72"/>
    </row>
    <row r="317" spans="2:15" ht="22.9" hidden="1" customHeight="1">
      <c r="B317" s="122"/>
      <c r="D317" s="107"/>
      <c r="E317" s="72"/>
      <c r="I317" s="72"/>
      <c r="J317" s="72"/>
      <c r="K317" s="72"/>
      <c r="M317" s="72"/>
      <c r="N317" s="75"/>
      <c r="O317" s="72"/>
    </row>
    <row r="318" spans="2:15" ht="22.9" hidden="1" customHeight="1">
      <c r="B318" s="122"/>
      <c r="D318" s="107"/>
      <c r="E318" s="72"/>
      <c r="I318" s="72"/>
      <c r="J318" s="72"/>
      <c r="K318" s="72"/>
      <c r="M318" s="72"/>
      <c r="N318" s="75"/>
      <c r="O318" s="72"/>
    </row>
    <row r="319" spans="2:15" ht="22.9" hidden="1" customHeight="1">
      <c r="B319" s="122"/>
      <c r="D319" s="107"/>
      <c r="E319" s="72"/>
      <c r="I319" s="72"/>
      <c r="J319" s="72"/>
      <c r="K319" s="72"/>
      <c r="M319" s="72"/>
      <c r="N319" s="75"/>
      <c r="O319" s="72"/>
    </row>
    <row r="320" spans="2:15" ht="22.9" hidden="1" customHeight="1">
      <c r="B320" s="122"/>
      <c r="D320" s="107"/>
      <c r="E320" s="72"/>
      <c r="I320" s="72"/>
      <c r="J320" s="72"/>
      <c r="K320" s="72"/>
      <c r="M320" s="72"/>
      <c r="N320" s="75"/>
      <c r="O320" s="72"/>
    </row>
    <row r="321" spans="2:15" ht="22.9" hidden="1" customHeight="1">
      <c r="B321" s="122"/>
      <c r="D321" s="107"/>
      <c r="E321" s="72"/>
      <c r="I321" s="72"/>
      <c r="J321" s="72"/>
      <c r="K321" s="72"/>
      <c r="M321" s="72"/>
      <c r="N321" s="75"/>
      <c r="O321" s="72"/>
    </row>
    <row r="322" spans="2:15" ht="22.9" hidden="1" customHeight="1">
      <c r="B322" s="122"/>
      <c r="D322" s="107"/>
      <c r="E322" s="72"/>
      <c r="I322" s="72"/>
      <c r="J322" s="72"/>
      <c r="K322" s="72"/>
      <c r="M322" s="72"/>
      <c r="N322" s="75"/>
      <c r="O322" s="72"/>
    </row>
    <row r="323" spans="2:15" ht="22.9" hidden="1" customHeight="1">
      <c r="B323" s="122"/>
      <c r="D323" s="107"/>
      <c r="E323" s="72"/>
      <c r="I323" s="72"/>
      <c r="J323" s="72"/>
      <c r="K323" s="72"/>
      <c r="M323" s="72"/>
      <c r="N323" s="75"/>
      <c r="O323" s="72"/>
    </row>
    <row r="324" spans="2:15" ht="22.9" hidden="1" customHeight="1">
      <c r="B324" s="122"/>
      <c r="D324" s="107"/>
      <c r="E324" s="72"/>
      <c r="I324" s="72"/>
      <c r="J324" s="72"/>
      <c r="K324" s="72"/>
      <c r="M324" s="72"/>
      <c r="N324" s="75"/>
      <c r="O324" s="72"/>
    </row>
    <row r="325" spans="2:15" ht="22.9" hidden="1" customHeight="1">
      <c r="B325" s="122"/>
      <c r="D325" s="107"/>
      <c r="E325" s="72"/>
      <c r="I325" s="72"/>
      <c r="J325" s="72"/>
      <c r="K325" s="72"/>
      <c r="M325" s="72"/>
      <c r="N325" s="75"/>
      <c r="O325" s="72"/>
    </row>
    <row r="326" spans="2:15" ht="22.9" hidden="1" customHeight="1">
      <c r="B326" s="122"/>
      <c r="D326" s="107"/>
      <c r="E326" s="72"/>
      <c r="I326" s="72"/>
      <c r="J326" s="72"/>
      <c r="K326" s="72"/>
      <c r="M326" s="72"/>
      <c r="N326" s="75"/>
      <c r="O326" s="72"/>
    </row>
    <row r="327" spans="2:15" ht="22.9" hidden="1" customHeight="1">
      <c r="B327" s="122"/>
      <c r="D327" s="107"/>
      <c r="E327" s="72"/>
      <c r="I327" s="72"/>
      <c r="J327" s="72"/>
      <c r="K327" s="72"/>
      <c r="M327" s="72"/>
      <c r="N327" s="75"/>
      <c r="O327" s="72"/>
    </row>
    <row r="328" spans="2:15" ht="22.9" hidden="1" customHeight="1">
      <c r="B328" s="122"/>
      <c r="D328" s="107"/>
      <c r="E328" s="72"/>
      <c r="I328" s="72"/>
      <c r="J328" s="72"/>
      <c r="K328" s="72"/>
      <c r="M328" s="72"/>
      <c r="N328" s="75"/>
      <c r="O328" s="72"/>
    </row>
    <row r="329" spans="2:15" ht="22.9" hidden="1" customHeight="1">
      <c r="B329" s="122"/>
      <c r="D329" s="107"/>
      <c r="E329" s="72"/>
      <c r="I329" s="72"/>
      <c r="J329" s="72"/>
      <c r="K329" s="72"/>
      <c r="M329" s="72"/>
      <c r="N329" s="75"/>
      <c r="O329" s="72"/>
    </row>
    <row r="330" spans="2:15" ht="22.9" hidden="1" customHeight="1">
      <c r="B330" s="122"/>
      <c r="D330" s="107"/>
      <c r="E330" s="72"/>
      <c r="I330" s="72"/>
      <c r="J330" s="72"/>
      <c r="K330" s="72"/>
      <c r="M330" s="72"/>
      <c r="N330" s="75"/>
      <c r="O330" s="72"/>
    </row>
    <row r="331" spans="2:15" ht="22.9" hidden="1" customHeight="1">
      <c r="B331" s="122"/>
      <c r="D331" s="107"/>
      <c r="E331" s="72"/>
      <c r="I331" s="72"/>
      <c r="J331" s="72"/>
      <c r="K331" s="72"/>
      <c r="M331" s="72"/>
      <c r="N331" s="75"/>
      <c r="O331" s="72"/>
    </row>
    <row r="332" spans="2:15" ht="22.9" hidden="1" customHeight="1">
      <c r="B332" s="122"/>
      <c r="D332" s="107"/>
      <c r="E332" s="72"/>
      <c r="I332" s="72"/>
      <c r="J332" s="72"/>
      <c r="K332" s="72"/>
      <c r="M332" s="72"/>
      <c r="N332" s="75"/>
      <c r="O332" s="72"/>
    </row>
    <row r="333" spans="2:15" ht="22.9" hidden="1" customHeight="1">
      <c r="B333" s="122"/>
      <c r="D333" s="107"/>
      <c r="E333" s="72"/>
      <c r="I333" s="72"/>
      <c r="J333" s="72"/>
      <c r="K333" s="72"/>
      <c r="M333" s="72"/>
      <c r="N333" s="75"/>
      <c r="O333" s="72"/>
    </row>
    <row r="334" spans="2:15" ht="22.9" hidden="1" customHeight="1">
      <c r="B334" s="122"/>
      <c r="D334" s="107"/>
      <c r="E334" s="72"/>
      <c r="I334" s="72"/>
      <c r="J334" s="72"/>
      <c r="K334" s="72"/>
      <c r="M334" s="72"/>
      <c r="N334" s="75"/>
      <c r="O334" s="72"/>
    </row>
    <row r="335" spans="2:15" ht="22.9" hidden="1" customHeight="1">
      <c r="B335" s="122"/>
      <c r="D335" s="107"/>
      <c r="E335" s="72"/>
      <c r="I335" s="72"/>
      <c r="J335" s="72"/>
      <c r="K335" s="72"/>
      <c r="M335" s="72"/>
      <c r="N335" s="75"/>
      <c r="O335" s="72"/>
    </row>
    <row r="336" spans="2:15" ht="22.9" hidden="1" customHeight="1">
      <c r="B336" s="122"/>
      <c r="D336" s="107"/>
      <c r="E336" s="72"/>
      <c r="I336" s="72"/>
      <c r="J336" s="72"/>
      <c r="K336" s="72"/>
      <c r="M336" s="72"/>
      <c r="N336" s="75"/>
      <c r="O336" s="72"/>
    </row>
    <row r="337" spans="2:15" ht="22.9" hidden="1" customHeight="1">
      <c r="B337" s="122"/>
      <c r="D337" s="107"/>
      <c r="E337" s="72"/>
      <c r="I337" s="72"/>
      <c r="J337" s="72"/>
      <c r="K337" s="72"/>
      <c r="M337" s="72"/>
      <c r="N337" s="75"/>
      <c r="O337" s="72"/>
    </row>
    <row r="338" spans="2:15" ht="22.9" hidden="1" customHeight="1">
      <c r="B338" s="122"/>
      <c r="D338" s="107"/>
      <c r="E338" s="72"/>
      <c r="I338" s="72"/>
      <c r="J338" s="72"/>
      <c r="K338" s="72"/>
      <c r="M338" s="72"/>
      <c r="N338" s="75"/>
      <c r="O338" s="72"/>
    </row>
    <row r="339" spans="2:15" ht="22.9" hidden="1" customHeight="1">
      <c r="B339" s="122"/>
      <c r="D339" s="107"/>
      <c r="E339" s="72"/>
      <c r="I339" s="72"/>
      <c r="J339" s="72"/>
      <c r="K339" s="72"/>
      <c r="M339" s="72"/>
      <c r="N339" s="75"/>
      <c r="O339" s="72"/>
    </row>
    <row r="340" spans="2:15" ht="22.9" hidden="1" customHeight="1">
      <c r="B340" s="122"/>
      <c r="D340" s="107"/>
      <c r="E340" s="72"/>
      <c r="I340" s="72"/>
      <c r="J340" s="72"/>
      <c r="K340" s="72"/>
      <c r="M340" s="72"/>
      <c r="N340" s="75"/>
      <c r="O340" s="72"/>
    </row>
    <row r="341" spans="2:15" ht="22.9" hidden="1" customHeight="1">
      <c r="B341" s="122"/>
      <c r="D341" s="107"/>
      <c r="E341" s="72"/>
      <c r="I341" s="72"/>
      <c r="J341" s="72"/>
      <c r="K341" s="72"/>
      <c r="M341" s="72"/>
      <c r="N341" s="75"/>
      <c r="O341" s="72"/>
    </row>
    <row r="342" spans="2:15" ht="22.9" hidden="1" customHeight="1">
      <c r="B342" s="122"/>
      <c r="D342" s="107"/>
      <c r="E342" s="72"/>
      <c r="I342" s="72"/>
      <c r="J342" s="72"/>
      <c r="K342" s="72"/>
      <c r="M342" s="72"/>
      <c r="N342" s="75"/>
      <c r="O342" s="72"/>
    </row>
    <row r="343" spans="2:15" ht="22.9" hidden="1" customHeight="1">
      <c r="B343" s="122"/>
      <c r="D343" s="107"/>
      <c r="E343" s="72"/>
      <c r="I343" s="72"/>
      <c r="J343" s="72"/>
      <c r="K343" s="72"/>
      <c r="M343" s="72"/>
      <c r="N343" s="75"/>
      <c r="O343" s="72"/>
    </row>
    <row r="344" spans="2:15" ht="22.9" hidden="1" customHeight="1">
      <c r="D344" s="107"/>
      <c r="I344" s="72"/>
      <c r="J344" s="72"/>
      <c r="K344" s="72"/>
      <c r="M344" s="72"/>
      <c r="N344" s="75"/>
      <c r="O344" s="72"/>
    </row>
    <row r="345" spans="2:15" ht="22.9" hidden="1" customHeight="1">
      <c r="D345" s="107"/>
      <c r="I345" s="72"/>
      <c r="J345" s="72"/>
      <c r="K345" s="72"/>
      <c r="M345" s="72"/>
      <c r="N345" s="75"/>
      <c r="O345" s="72"/>
    </row>
    <row r="346" spans="2:15" ht="22.9" hidden="1" customHeight="1">
      <c r="D346" s="107"/>
      <c r="I346" s="72"/>
      <c r="J346" s="72"/>
      <c r="K346" s="72"/>
      <c r="M346" s="72"/>
      <c r="N346" s="75"/>
      <c r="O346" s="72"/>
    </row>
    <row r="347" spans="2:15" ht="22.9" hidden="1" customHeight="1">
      <c r="D347" s="107"/>
      <c r="I347" s="72"/>
      <c r="J347" s="72"/>
      <c r="K347" s="72"/>
      <c r="M347" s="72"/>
      <c r="N347" s="75"/>
      <c r="O347" s="72"/>
    </row>
    <row r="348" spans="2:15" ht="22.9" hidden="1" customHeight="1">
      <c r="D348" s="107"/>
      <c r="I348" s="72"/>
      <c r="J348" s="72"/>
      <c r="K348" s="72"/>
      <c r="M348" s="72"/>
      <c r="N348" s="75"/>
      <c r="O348" s="72"/>
    </row>
    <row r="349" spans="2:15" ht="22.9" hidden="1" customHeight="1">
      <c r="D349" s="107"/>
      <c r="I349" s="72"/>
      <c r="J349" s="72"/>
      <c r="K349" s="72"/>
      <c r="M349" s="72"/>
      <c r="N349" s="75"/>
      <c r="O349" s="72"/>
    </row>
    <row r="350" spans="2:15" ht="22.9" hidden="1" customHeight="1">
      <c r="D350" s="107"/>
      <c r="I350" s="72"/>
      <c r="J350" s="72"/>
      <c r="K350" s="72"/>
      <c r="M350" s="72"/>
      <c r="N350" s="75"/>
      <c r="O350" s="72"/>
    </row>
    <row r="351" spans="2:15" ht="22.9" hidden="1" customHeight="1">
      <c r="D351" s="107"/>
      <c r="I351" s="72"/>
      <c r="J351" s="72"/>
      <c r="K351" s="72"/>
      <c r="M351" s="72"/>
      <c r="N351" s="75"/>
      <c r="O351" s="72"/>
    </row>
    <row r="352" spans="2:15" ht="22.9" hidden="1" customHeight="1">
      <c r="D352" s="107"/>
      <c r="I352" s="72"/>
      <c r="J352" s="72"/>
      <c r="K352" s="72"/>
      <c r="M352" s="72"/>
      <c r="N352" s="75"/>
      <c r="O352" s="72"/>
    </row>
    <row r="353" spans="4:15" ht="22.9" hidden="1" customHeight="1">
      <c r="D353" s="107"/>
      <c r="I353" s="72"/>
      <c r="J353" s="72"/>
      <c r="K353" s="72"/>
      <c r="M353" s="72"/>
      <c r="N353" s="75"/>
      <c r="O353" s="72"/>
    </row>
    <row r="354" spans="4:15" ht="22.9" hidden="1" customHeight="1">
      <c r="D354" s="107"/>
      <c r="I354" s="72"/>
      <c r="J354" s="72"/>
      <c r="K354" s="72"/>
      <c r="M354" s="72"/>
      <c r="N354" s="75"/>
      <c r="O354" s="72"/>
    </row>
    <row r="355" spans="4:15" ht="22.9" hidden="1" customHeight="1">
      <c r="D355" s="107"/>
      <c r="I355" s="72"/>
      <c r="J355" s="72"/>
      <c r="K355" s="72"/>
      <c r="M355" s="72"/>
      <c r="N355" s="75"/>
      <c r="O355" s="72"/>
    </row>
    <row r="356" spans="4:15" ht="22.9" hidden="1" customHeight="1">
      <c r="D356" s="107"/>
      <c r="I356" s="72"/>
      <c r="J356" s="72"/>
      <c r="K356" s="72"/>
      <c r="M356" s="72"/>
      <c r="N356" s="75"/>
      <c r="O356" s="72"/>
    </row>
    <row r="357" spans="4:15" ht="22.9" hidden="1" customHeight="1">
      <c r="D357" s="107"/>
      <c r="I357" s="72"/>
      <c r="J357" s="72"/>
      <c r="K357" s="72"/>
      <c r="M357" s="72"/>
      <c r="N357" s="75"/>
      <c r="O357" s="72"/>
    </row>
    <row r="358" spans="4:15" ht="22.9" hidden="1" customHeight="1">
      <c r="D358" s="107"/>
      <c r="I358" s="72"/>
      <c r="J358" s="72"/>
      <c r="K358" s="72"/>
      <c r="M358" s="72"/>
      <c r="N358" s="75"/>
      <c r="O358" s="72"/>
    </row>
    <row r="359" spans="4:15" ht="22.9" hidden="1" customHeight="1">
      <c r="D359" s="107"/>
      <c r="I359" s="72"/>
      <c r="J359" s="72"/>
      <c r="K359" s="72"/>
      <c r="M359" s="72"/>
      <c r="N359" s="75"/>
      <c r="O359" s="72"/>
    </row>
    <row r="360" spans="4:15" ht="22.9" hidden="1" customHeight="1">
      <c r="D360" s="107"/>
      <c r="I360" s="72"/>
      <c r="J360" s="72"/>
      <c r="K360" s="72"/>
      <c r="M360" s="72"/>
      <c r="N360" s="75"/>
      <c r="O360" s="72"/>
    </row>
    <row r="361" spans="4:15" ht="22.9" hidden="1" customHeight="1">
      <c r="D361" s="107"/>
      <c r="I361" s="72"/>
      <c r="J361" s="72"/>
      <c r="K361" s="72"/>
      <c r="M361" s="72"/>
      <c r="N361" s="75"/>
      <c r="O361" s="72"/>
    </row>
    <row r="362" spans="4:15" ht="22.9" hidden="1" customHeight="1">
      <c r="D362" s="107"/>
      <c r="I362" s="72"/>
      <c r="J362" s="72"/>
      <c r="K362" s="72"/>
      <c r="M362" s="72"/>
      <c r="N362" s="75"/>
      <c r="O362" s="72"/>
    </row>
    <row r="363" spans="4:15" ht="22.9" hidden="1" customHeight="1">
      <c r="D363" s="107"/>
      <c r="I363" s="72"/>
      <c r="J363" s="72"/>
      <c r="K363" s="72"/>
      <c r="M363" s="72"/>
      <c r="N363" s="75"/>
      <c r="O363" s="72"/>
    </row>
    <row r="364" spans="4:15" ht="22.9" hidden="1" customHeight="1">
      <c r="D364" s="107"/>
      <c r="I364" s="72"/>
      <c r="J364" s="72"/>
      <c r="K364" s="72"/>
      <c r="M364" s="72"/>
      <c r="N364" s="75"/>
      <c r="O364" s="72"/>
    </row>
    <row r="365" spans="4:15" ht="22.9" hidden="1" customHeight="1">
      <c r="D365" s="107"/>
      <c r="I365" s="72"/>
      <c r="J365" s="72"/>
      <c r="K365" s="72"/>
      <c r="M365" s="72"/>
      <c r="N365" s="75"/>
      <c r="O365" s="72"/>
    </row>
    <row r="366" spans="4:15" ht="22.9" hidden="1" customHeight="1">
      <c r="D366" s="107"/>
      <c r="I366" s="72"/>
      <c r="J366" s="72"/>
      <c r="K366" s="72"/>
      <c r="M366" s="72"/>
      <c r="N366" s="75"/>
      <c r="O366" s="72"/>
    </row>
    <row r="367" spans="4:15" ht="22.9" hidden="1" customHeight="1">
      <c r="D367" s="107"/>
      <c r="I367" s="72"/>
      <c r="J367" s="72"/>
      <c r="K367" s="72"/>
      <c r="M367" s="72"/>
      <c r="N367" s="75"/>
      <c r="O367" s="72"/>
    </row>
    <row r="368" spans="4:15" ht="22.9" hidden="1" customHeight="1">
      <c r="D368" s="107"/>
      <c r="I368" s="72"/>
      <c r="J368" s="72"/>
      <c r="K368" s="72"/>
      <c r="M368" s="72"/>
      <c r="N368" s="75"/>
      <c r="O368" s="72"/>
    </row>
    <row r="369" spans="4:15" ht="22.9" hidden="1" customHeight="1">
      <c r="D369" s="107"/>
      <c r="I369" s="72"/>
      <c r="J369" s="72"/>
      <c r="K369" s="72"/>
      <c r="M369" s="72"/>
      <c r="N369" s="75"/>
      <c r="O369" s="72"/>
    </row>
    <row r="370" spans="4:15" ht="22.9" hidden="1" customHeight="1">
      <c r="D370" s="107"/>
      <c r="I370" s="72"/>
      <c r="J370" s="72"/>
      <c r="K370" s="72"/>
      <c r="M370" s="72"/>
      <c r="N370" s="75"/>
      <c r="O370" s="72"/>
    </row>
    <row r="371" spans="4:15" ht="22.9" hidden="1" customHeight="1">
      <c r="D371" s="107"/>
      <c r="I371" s="72"/>
      <c r="J371" s="72"/>
      <c r="K371" s="72"/>
      <c r="M371" s="72"/>
      <c r="N371" s="75"/>
      <c r="O371" s="72"/>
    </row>
    <row r="372" spans="4:15" ht="22.9" hidden="1" customHeight="1">
      <c r="D372" s="107"/>
      <c r="I372" s="72"/>
      <c r="J372" s="72"/>
      <c r="K372" s="72"/>
      <c r="M372" s="72"/>
      <c r="N372" s="75"/>
      <c r="O372" s="72"/>
    </row>
    <row r="373" spans="4:15" ht="22.9" hidden="1" customHeight="1">
      <c r="D373" s="107"/>
      <c r="I373" s="72"/>
      <c r="J373" s="72"/>
      <c r="K373" s="72"/>
      <c r="M373" s="72"/>
      <c r="N373" s="75"/>
      <c r="O373" s="72"/>
    </row>
    <row r="374" spans="4:15" ht="22.9" hidden="1" customHeight="1">
      <c r="D374" s="107"/>
      <c r="I374" s="72"/>
      <c r="J374" s="72"/>
      <c r="K374" s="72"/>
      <c r="M374" s="72"/>
      <c r="N374" s="75"/>
      <c r="O374" s="72"/>
    </row>
    <row r="375" spans="4:15" ht="22.9" hidden="1" customHeight="1">
      <c r="D375" s="107"/>
      <c r="I375" s="72"/>
      <c r="J375" s="72"/>
      <c r="K375" s="72"/>
      <c r="M375" s="72"/>
      <c r="N375" s="75"/>
      <c r="O375" s="72"/>
    </row>
    <row r="376" spans="4:15" ht="22.9" hidden="1" customHeight="1">
      <c r="D376" s="107"/>
      <c r="I376" s="72"/>
      <c r="J376" s="72"/>
      <c r="K376" s="72"/>
      <c r="M376" s="72"/>
      <c r="N376" s="75"/>
      <c r="O376" s="72"/>
    </row>
    <row r="377" spans="4:15" ht="22.9" hidden="1" customHeight="1">
      <c r="D377" s="107"/>
      <c r="I377" s="72"/>
      <c r="J377" s="72"/>
      <c r="K377" s="72"/>
      <c r="M377" s="72"/>
      <c r="N377" s="75"/>
      <c r="O377" s="72"/>
    </row>
    <row r="378" spans="4:15" ht="22.9" hidden="1" customHeight="1">
      <c r="D378" s="107"/>
      <c r="I378" s="72"/>
      <c r="J378" s="72"/>
      <c r="K378" s="72"/>
      <c r="M378" s="72"/>
      <c r="N378" s="75"/>
      <c r="O378" s="72"/>
    </row>
    <row r="379" spans="4:15" ht="22.9" hidden="1" customHeight="1">
      <c r="D379" s="107"/>
      <c r="I379" s="72"/>
      <c r="J379" s="72"/>
      <c r="K379" s="72"/>
      <c r="M379" s="72"/>
      <c r="N379" s="75"/>
      <c r="O379" s="72"/>
    </row>
    <row r="380" spans="4:15" ht="22.9" hidden="1" customHeight="1">
      <c r="D380" s="107"/>
      <c r="I380" s="72"/>
      <c r="J380" s="72"/>
      <c r="K380" s="72"/>
      <c r="M380" s="72"/>
      <c r="N380" s="75"/>
      <c r="O380" s="72"/>
    </row>
    <row r="381" spans="4:15" ht="22.9" hidden="1" customHeight="1">
      <c r="D381" s="107"/>
      <c r="I381" s="72"/>
      <c r="J381" s="72"/>
      <c r="K381" s="72"/>
      <c r="M381" s="72"/>
      <c r="N381" s="75"/>
      <c r="O381" s="72"/>
    </row>
    <row r="382" spans="4:15" ht="22.9" hidden="1" customHeight="1">
      <c r="D382" s="107"/>
      <c r="I382" s="72"/>
      <c r="J382" s="72"/>
      <c r="K382" s="72"/>
      <c r="M382" s="72"/>
      <c r="N382" s="75"/>
      <c r="O382" s="72"/>
    </row>
    <row r="383" spans="4:15" ht="22.9" hidden="1" customHeight="1">
      <c r="D383" s="107"/>
      <c r="I383" s="72"/>
      <c r="J383" s="72"/>
      <c r="K383" s="72"/>
      <c r="M383" s="72"/>
      <c r="N383" s="75"/>
      <c r="O383" s="72"/>
    </row>
    <row r="384" spans="4:15" ht="22.9" hidden="1" customHeight="1">
      <c r="D384" s="107"/>
      <c r="I384" s="72"/>
      <c r="J384" s="72"/>
      <c r="K384" s="72"/>
      <c r="M384" s="72"/>
      <c r="N384" s="75"/>
      <c r="O384" s="72"/>
    </row>
    <row r="385" spans="4:15" ht="22.9" hidden="1" customHeight="1">
      <c r="D385" s="107"/>
      <c r="I385" s="72"/>
      <c r="J385" s="72"/>
      <c r="K385" s="72"/>
      <c r="M385" s="72"/>
      <c r="N385" s="75"/>
      <c r="O385" s="72"/>
    </row>
    <row r="386" spans="4:15" ht="22.9" hidden="1" customHeight="1">
      <c r="D386" s="107"/>
      <c r="I386" s="72"/>
      <c r="J386" s="72"/>
      <c r="K386" s="72"/>
      <c r="M386" s="72"/>
      <c r="N386" s="75"/>
      <c r="O386" s="72"/>
    </row>
    <row r="387" spans="4:15" ht="22.9" hidden="1" customHeight="1">
      <c r="D387" s="107"/>
      <c r="I387" s="72"/>
      <c r="J387" s="72"/>
      <c r="K387" s="72"/>
      <c r="M387" s="72"/>
      <c r="N387" s="75"/>
      <c r="O387" s="72"/>
    </row>
    <row r="388" spans="4:15" ht="22.9" hidden="1" customHeight="1">
      <c r="D388" s="107"/>
      <c r="I388" s="72"/>
      <c r="J388" s="72"/>
      <c r="K388" s="72"/>
      <c r="M388" s="72"/>
      <c r="N388" s="75"/>
      <c r="O388" s="72"/>
    </row>
    <row r="389" spans="4:15" ht="22.9" hidden="1" customHeight="1">
      <c r="D389" s="107"/>
      <c r="I389" s="72"/>
      <c r="J389" s="72"/>
      <c r="K389" s="72"/>
      <c r="M389" s="72"/>
      <c r="N389" s="75"/>
      <c r="O389" s="72"/>
    </row>
    <row r="390" spans="4:15" ht="22.9" hidden="1" customHeight="1">
      <c r="D390" s="107"/>
      <c r="I390" s="72"/>
      <c r="J390" s="72"/>
      <c r="K390" s="72"/>
      <c r="M390" s="72"/>
      <c r="N390" s="75"/>
      <c r="O390" s="72"/>
    </row>
    <row r="391" spans="4:15" ht="22.9" hidden="1" customHeight="1">
      <c r="D391" s="107"/>
      <c r="I391" s="72"/>
      <c r="J391" s="72"/>
      <c r="K391" s="72"/>
      <c r="M391" s="72"/>
      <c r="N391" s="75"/>
      <c r="O391" s="72"/>
    </row>
    <row r="392" spans="4:15" ht="22.9" hidden="1" customHeight="1">
      <c r="D392" s="107"/>
      <c r="I392" s="72"/>
      <c r="J392" s="72"/>
      <c r="K392" s="72"/>
      <c r="M392" s="72"/>
      <c r="N392" s="75"/>
      <c r="O392" s="72"/>
    </row>
    <row r="393" spans="4:15" ht="22.9" hidden="1" customHeight="1">
      <c r="D393" s="107"/>
      <c r="I393" s="72"/>
      <c r="J393" s="72"/>
      <c r="K393" s="72"/>
      <c r="M393" s="72"/>
      <c r="N393" s="75"/>
      <c r="O393" s="72"/>
    </row>
    <row r="394" spans="4:15" ht="22.9" hidden="1" customHeight="1">
      <c r="D394" s="107"/>
      <c r="I394" s="72"/>
      <c r="J394" s="72"/>
      <c r="K394" s="72"/>
      <c r="M394" s="72"/>
      <c r="N394" s="75"/>
      <c r="O394" s="72"/>
    </row>
    <row r="395" spans="4:15" ht="22.9" hidden="1" customHeight="1">
      <c r="D395" s="107"/>
      <c r="I395" s="72"/>
      <c r="J395" s="72"/>
      <c r="K395" s="72"/>
      <c r="M395" s="72"/>
      <c r="N395" s="75"/>
      <c r="O395" s="72"/>
    </row>
    <row r="396" spans="4:15" ht="22.9" hidden="1" customHeight="1">
      <c r="D396" s="107"/>
      <c r="I396" s="72"/>
      <c r="J396" s="72"/>
      <c r="K396" s="72"/>
      <c r="M396" s="72"/>
      <c r="N396" s="75"/>
      <c r="O396" s="72"/>
    </row>
    <row r="397" spans="4:15" ht="22.9" hidden="1" customHeight="1">
      <c r="D397" s="107"/>
      <c r="I397" s="72"/>
      <c r="J397" s="72"/>
      <c r="K397" s="72"/>
      <c r="M397" s="72"/>
      <c r="N397" s="75"/>
      <c r="O397" s="72"/>
    </row>
    <row r="398" spans="4:15" ht="22.9" hidden="1" customHeight="1">
      <c r="D398" s="107"/>
      <c r="I398" s="72"/>
      <c r="J398" s="72"/>
      <c r="K398" s="72"/>
      <c r="M398" s="72"/>
      <c r="N398" s="75"/>
      <c r="O398" s="72"/>
    </row>
    <row r="399" spans="4:15" ht="22.9" hidden="1" customHeight="1">
      <c r="D399" s="107"/>
      <c r="I399" s="72"/>
      <c r="J399" s="72"/>
      <c r="K399" s="72"/>
      <c r="M399" s="72"/>
      <c r="N399" s="75"/>
      <c r="O399" s="72"/>
    </row>
    <row r="400" spans="4:15" ht="22.9" hidden="1" customHeight="1">
      <c r="D400" s="107"/>
      <c r="I400" s="72"/>
      <c r="J400" s="72"/>
      <c r="K400" s="72"/>
      <c r="M400" s="72"/>
      <c r="N400" s="75"/>
      <c r="O400" s="72"/>
    </row>
    <row r="401" spans="4:15" ht="22.9" hidden="1" customHeight="1">
      <c r="D401" s="107"/>
      <c r="I401" s="72"/>
      <c r="J401" s="72"/>
      <c r="K401" s="72"/>
      <c r="M401" s="72"/>
      <c r="N401" s="75"/>
      <c r="O401" s="72"/>
    </row>
    <row r="402" spans="4:15" ht="22.9" hidden="1" customHeight="1">
      <c r="D402" s="107"/>
      <c r="I402" s="72"/>
      <c r="J402" s="72"/>
      <c r="K402" s="72"/>
      <c r="M402" s="72"/>
      <c r="N402" s="75"/>
      <c r="O402" s="72"/>
    </row>
    <row r="403" spans="4:15" ht="22.9" hidden="1" customHeight="1">
      <c r="D403" s="107"/>
      <c r="I403" s="72"/>
      <c r="J403" s="72"/>
      <c r="K403" s="72"/>
      <c r="M403" s="72"/>
      <c r="N403" s="75"/>
      <c r="O403" s="72"/>
    </row>
    <row r="404" spans="4:15" ht="22.9" hidden="1" customHeight="1">
      <c r="D404" s="107"/>
      <c r="I404" s="72"/>
      <c r="J404" s="72"/>
      <c r="K404" s="72"/>
      <c r="M404" s="72"/>
      <c r="N404" s="75"/>
      <c r="O404" s="72"/>
    </row>
    <row r="405" spans="4:15" ht="22.9" hidden="1" customHeight="1">
      <c r="D405" s="107"/>
      <c r="I405" s="72"/>
      <c r="J405" s="72"/>
      <c r="K405" s="72"/>
      <c r="M405" s="72"/>
      <c r="N405" s="75"/>
      <c r="O405" s="72"/>
    </row>
    <row r="406" spans="4:15" ht="22.9" hidden="1" customHeight="1">
      <c r="D406" s="107"/>
      <c r="I406" s="72"/>
      <c r="J406" s="72"/>
      <c r="K406" s="72"/>
      <c r="M406" s="72"/>
      <c r="N406" s="75"/>
      <c r="O406" s="72"/>
    </row>
    <row r="407" spans="4:15" ht="22.9" hidden="1" customHeight="1">
      <c r="D407" s="107"/>
      <c r="I407" s="72"/>
      <c r="J407" s="72"/>
      <c r="K407" s="72"/>
      <c r="M407" s="72"/>
      <c r="N407" s="75"/>
      <c r="O407" s="72"/>
    </row>
    <row r="408" spans="4:15" ht="22.9" hidden="1" customHeight="1">
      <c r="D408" s="107"/>
      <c r="I408" s="72"/>
      <c r="J408" s="72"/>
      <c r="K408" s="72"/>
      <c r="M408" s="72"/>
      <c r="N408" s="75"/>
      <c r="O408" s="72"/>
    </row>
    <row r="409" spans="4:15" ht="22.9" hidden="1" customHeight="1">
      <c r="D409" s="107"/>
      <c r="I409" s="72"/>
      <c r="J409" s="72"/>
      <c r="K409" s="72"/>
      <c r="M409" s="72"/>
      <c r="N409" s="75"/>
      <c r="O409" s="72"/>
    </row>
    <row r="410" spans="4:15" ht="22.9" hidden="1" customHeight="1">
      <c r="D410" s="107"/>
      <c r="I410" s="72"/>
      <c r="J410" s="72"/>
      <c r="K410" s="72"/>
      <c r="M410" s="72"/>
      <c r="N410" s="75"/>
      <c r="O410" s="72"/>
    </row>
    <row r="411" spans="4:15" ht="22.9" hidden="1" customHeight="1">
      <c r="D411" s="107"/>
      <c r="I411" s="72"/>
      <c r="J411" s="72"/>
      <c r="K411" s="72"/>
      <c r="M411" s="72"/>
      <c r="N411" s="75"/>
      <c r="O411" s="72"/>
    </row>
    <row r="412" spans="4:15" ht="22.9" hidden="1" customHeight="1">
      <c r="D412" s="107"/>
      <c r="I412" s="72"/>
      <c r="J412" s="72"/>
      <c r="K412" s="72"/>
      <c r="M412" s="72"/>
      <c r="N412" s="75"/>
      <c r="O412" s="72"/>
    </row>
    <row r="413" spans="4:15" ht="22.9" hidden="1" customHeight="1">
      <c r="D413" s="107"/>
      <c r="I413" s="72"/>
      <c r="J413" s="72"/>
      <c r="K413" s="72"/>
      <c r="M413" s="72"/>
      <c r="N413" s="75"/>
      <c r="O413" s="72"/>
    </row>
    <row r="414" spans="4:15" ht="22.9" hidden="1" customHeight="1">
      <c r="D414" s="107"/>
      <c r="I414" s="72"/>
      <c r="J414" s="72"/>
      <c r="K414" s="72"/>
      <c r="M414" s="72"/>
      <c r="N414" s="75"/>
      <c r="O414" s="72"/>
    </row>
    <row r="415" spans="4:15" ht="22.9" hidden="1" customHeight="1">
      <c r="D415" s="107"/>
      <c r="I415" s="72"/>
      <c r="J415" s="72"/>
      <c r="K415" s="72"/>
      <c r="M415" s="72"/>
      <c r="N415" s="75"/>
      <c r="O415" s="72"/>
    </row>
    <row r="416" spans="4:15" ht="22.9" hidden="1" customHeight="1">
      <c r="D416" s="107"/>
      <c r="I416" s="72"/>
      <c r="J416" s="72"/>
      <c r="K416" s="72"/>
      <c r="M416" s="72"/>
      <c r="N416" s="75"/>
      <c r="O416" s="72"/>
    </row>
    <row r="417" spans="4:15" ht="22.9" hidden="1" customHeight="1">
      <c r="D417" s="107"/>
      <c r="I417" s="72"/>
      <c r="J417" s="72"/>
      <c r="K417" s="72"/>
      <c r="M417" s="72"/>
      <c r="N417" s="75"/>
      <c r="O417" s="72"/>
    </row>
    <row r="418" spans="4:15" ht="22.9" hidden="1" customHeight="1">
      <c r="D418" s="107"/>
      <c r="I418" s="72"/>
      <c r="J418" s="72"/>
      <c r="K418" s="72"/>
      <c r="M418" s="72"/>
      <c r="N418" s="75"/>
      <c r="O418" s="72"/>
    </row>
    <row r="419" spans="4:15" ht="22.9" hidden="1" customHeight="1">
      <c r="D419" s="107"/>
      <c r="I419" s="72"/>
      <c r="J419" s="72"/>
      <c r="K419" s="72"/>
      <c r="M419" s="72"/>
      <c r="N419" s="75"/>
      <c r="O419" s="72"/>
    </row>
    <row r="420" spans="4:15" ht="22.9" hidden="1" customHeight="1">
      <c r="D420" s="107"/>
      <c r="I420" s="72"/>
      <c r="J420" s="72"/>
      <c r="K420" s="72"/>
      <c r="M420" s="72"/>
      <c r="N420" s="75"/>
      <c r="O420" s="72"/>
    </row>
    <row r="421" spans="4:15" ht="22.9" hidden="1" customHeight="1">
      <c r="D421" s="107"/>
      <c r="I421" s="72"/>
      <c r="J421" s="72"/>
      <c r="K421" s="72"/>
      <c r="M421" s="72"/>
      <c r="N421" s="75"/>
      <c r="O421" s="72"/>
    </row>
    <row r="422" spans="4:15" ht="22.9" hidden="1" customHeight="1">
      <c r="D422" s="107"/>
      <c r="I422" s="72"/>
      <c r="J422" s="72"/>
      <c r="K422" s="72"/>
      <c r="M422" s="72"/>
      <c r="N422" s="75"/>
      <c r="O422" s="72"/>
    </row>
    <row r="423" spans="4:15" ht="22.9" hidden="1" customHeight="1">
      <c r="D423" s="107"/>
      <c r="I423" s="72"/>
      <c r="J423" s="72"/>
      <c r="K423" s="72"/>
      <c r="M423" s="72"/>
      <c r="N423" s="75"/>
      <c r="O423" s="72"/>
    </row>
    <row r="424" spans="4:15" ht="22.9" hidden="1" customHeight="1">
      <c r="D424" s="107"/>
      <c r="I424" s="72"/>
      <c r="J424" s="72"/>
      <c r="K424" s="72"/>
      <c r="M424" s="72"/>
      <c r="N424" s="75"/>
      <c r="O424" s="72"/>
    </row>
    <row r="425" spans="4:15" ht="22.9" hidden="1" customHeight="1">
      <c r="D425" s="107"/>
      <c r="I425" s="72"/>
      <c r="J425" s="72"/>
      <c r="K425" s="72"/>
      <c r="M425" s="72"/>
      <c r="N425" s="75"/>
      <c r="O425" s="72"/>
    </row>
    <row r="426" spans="4:15" ht="22.9" hidden="1" customHeight="1">
      <c r="D426" s="107"/>
      <c r="I426" s="72"/>
      <c r="J426" s="72"/>
      <c r="K426" s="72"/>
      <c r="M426" s="72"/>
      <c r="N426" s="75"/>
      <c r="O426" s="72"/>
    </row>
    <row r="427" spans="4:15" ht="22.9" hidden="1" customHeight="1">
      <c r="D427" s="107"/>
      <c r="I427" s="72"/>
      <c r="J427" s="72"/>
      <c r="K427" s="72"/>
      <c r="M427" s="72"/>
      <c r="N427" s="75"/>
      <c r="O427" s="72"/>
    </row>
    <row r="428" spans="4:15" ht="22.9" hidden="1" customHeight="1">
      <c r="D428" s="107"/>
      <c r="I428" s="72"/>
      <c r="J428" s="72"/>
      <c r="K428" s="72"/>
      <c r="M428" s="72"/>
      <c r="N428" s="75"/>
      <c r="O428" s="72"/>
    </row>
    <row r="429" spans="4:15" ht="22.9" hidden="1" customHeight="1">
      <c r="D429" s="107"/>
      <c r="I429" s="72"/>
      <c r="J429" s="72"/>
      <c r="K429" s="72"/>
      <c r="M429" s="72"/>
      <c r="N429" s="75"/>
      <c r="O429" s="72"/>
    </row>
    <row r="430" spans="4:15" ht="22.9" hidden="1" customHeight="1">
      <c r="D430" s="107"/>
      <c r="I430" s="72"/>
      <c r="J430" s="72"/>
      <c r="K430" s="72"/>
      <c r="M430" s="72"/>
      <c r="N430" s="75"/>
      <c r="O430" s="72"/>
    </row>
    <row r="431" spans="4:15" ht="22.9" hidden="1" customHeight="1">
      <c r="D431" s="107"/>
      <c r="I431" s="72"/>
      <c r="J431" s="72"/>
      <c r="K431" s="72"/>
      <c r="M431" s="72"/>
      <c r="N431" s="75"/>
      <c r="O431" s="72"/>
    </row>
    <row r="432" spans="4:15" ht="22.9" hidden="1" customHeight="1">
      <c r="D432" s="107"/>
      <c r="I432" s="72"/>
      <c r="J432" s="72"/>
      <c r="K432" s="72"/>
      <c r="M432" s="72"/>
      <c r="N432" s="75"/>
      <c r="O432" s="72"/>
    </row>
    <row r="433" spans="4:15" ht="22.9" hidden="1" customHeight="1">
      <c r="D433" s="107"/>
      <c r="I433" s="72"/>
      <c r="J433" s="72"/>
      <c r="K433" s="72"/>
      <c r="M433" s="72"/>
      <c r="N433" s="75"/>
      <c r="O433" s="72"/>
    </row>
    <row r="434" spans="4:15" ht="22.9" hidden="1" customHeight="1">
      <c r="D434" s="107"/>
      <c r="I434" s="72"/>
      <c r="J434" s="72"/>
      <c r="K434" s="72"/>
      <c r="M434" s="72"/>
      <c r="N434" s="75"/>
      <c r="O434" s="72"/>
    </row>
    <row r="435" spans="4:15" ht="22.9" hidden="1" customHeight="1">
      <c r="D435" s="107"/>
      <c r="I435" s="72"/>
      <c r="J435" s="72"/>
      <c r="K435" s="72"/>
      <c r="M435" s="72"/>
      <c r="N435" s="75"/>
      <c r="O435" s="72"/>
    </row>
    <row r="436" spans="4:15" ht="22.9" hidden="1" customHeight="1">
      <c r="D436" s="107"/>
      <c r="I436" s="72"/>
      <c r="J436" s="72"/>
      <c r="K436" s="72"/>
      <c r="M436" s="72"/>
      <c r="N436" s="75"/>
      <c r="O436" s="72"/>
    </row>
    <row r="437" spans="4:15" ht="22.9" hidden="1" customHeight="1">
      <c r="D437" s="107"/>
      <c r="I437" s="72"/>
      <c r="J437" s="72"/>
      <c r="K437" s="72"/>
      <c r="M437" s="72"/>
      <c r="N437" s="75"/>
      <c r="O437" s="72"/>
    </row>
    <row r="438" spans="4:15" ht="22.9" hidden="1" customHeight="1">
      <c r="D438" s="107"/>
      <c r="I438" s="72"/>
      <c r="J438" s="72"/>
      <c r="K438" s="72"/>
      <c r="M438" s="72"/>
      <c r="N438" s="75"/>
      <c r="O438" s="72"/>
    </row>
    <row r="439" spans="4:15" ht="22.9" hidden="1" customHeight="1">
      <c r="D439" s="107"/>
      <c r="I439" s="72"/>
      <c r="J439" s="72"/>
      <c r="K439" s="72"/>
      <c r="M439" s="72"/>
      <c r="N439" s="75"/>
      <c r="O439" s="72"/>
    </row>
    <row r="440" spans="4:15" ht="22.9" hidden="1" customHeight="1">
      <c r="D440" s="107"/>
      <c r="I440" s="72"/>
      <c r="J440" s="72"/>
      <c r="K440" s="72"/>
      <c r="M440" s="72"/>
      <c r="N440" s="75"/>
      <c r="O440" s="72"/>
    </row>
    <row r="441" spans="4:15" ht="22.9" hidden="1" customHeight="1">
      <c r="D441" s="107"/>
      <c r="I441" s="72"/>
      <c r="J441" s="72"/>
      <c r="K441" s="72"/>
      <c r="M441" s="72"/>
      <c r="N441" s="75"/>
      <c r="O441" s="72"/>
    </row>
    <row r="442" spans="4:15" ht="22.9" hidden="1" customHeight="1">
      <c r="D442" s="107"/>
      <c r="I442" s="72"/>
      <c r="J442" s="72"/>
      <c r="K442" s="72"/>
      <c r="M442" s="72"/>
      <c r="N442" s="75"/>
      <c r="O442" s="72"/>
    </row>
    <row r="443" spans="4:15" ht="22.9" hidden="1" customHeight="1">
      <c r="D443" s="107"/>
      <c r="I443" s="72"/>
      <c r="J443" s="72"/>
      <c r="K443" s="72"/>
      <c r="M443" s="72"/>
      <c r="N443" s="75"/>
      <c r="O443" s="72"/>
    </row>
    <row r="444" spans="4:15" ht="22.9" hidden="1" customHeight="1">
      <c r="D444" s="107"/>
      <c r="I444" s="72"/>
      <c r="J444" s="72"/>
      <c r="K444" s="72"/>
      <c r="M444" s="72"/>
      <c r="N444" s="75"/>
      <c r="O444" s="72"/>
    </row>
    <row r="445" spans="4:15" ht="22.9" hidden="1" customHeight="1">
      <c r="D445" s="107"/>
      <c r="I445" s="72"/>
      <c r="J445" s="72"/>
      <c r="K445" s="72"/>
      <c r="M445" s="72"/>
      <c r="N445" s="75"/>
      <c r="O445" s="72"/>
    </row>
    <row r="446" spans="4:15" ht="22.9" hidden="1" customHeight="1">
      <c r="D446" s="107"/>
      <c r="I446" s="72"/>
      <c r="J446" s="72"/>
      <c r="K446" s="72"/>
      <c r="M446" s="72"/>
      <c r="N446" s="75"/>
      <c r="O446" s="72"/>
    </row>
    <row r="447" spans="4:15" ht="22.9" hidden="1" customHeight="1">
      <c r="D447" s="107"/>
      <c r="I447" s="72"/>
      <c r="J447" s="72"/>
      <c r="K447" s="72"/>
      <c r="M447" s="72"/>
      <c r="N447" s="75"/>
      <c r="O447" s="72"/>
    </row>
    <row r="448" spans="4:15" ht="22.9" hidden="1" customHeight="1">
      <c r="D448" s="107"/>
      <c r="I448" s="72"/>
      <c r="J448" s="72"/>
      <c r="K448" s="72"/>
      <c r="M448" s="72"/>
      <c r="N448" s="75"/>
      <c r="O448" s="72"/>
    </row>
    <row r="449" spans="4:15" ht="22.9" hidden="1" customHeight="1">
      <c r="D449" s="107"/>
      <c r="I449" s="72"/>
      <c r="J449" s="72"/>
      <c r="K449" s="72"/>
      <c r="M449" s="72"/>
      <c r="N449" s="75"/>
      <c r="O449" s="72"/>
    </row>
    <row r="450" spans="4:15" ht="22.9" hidden="1" customHeight="1">
      <c r="D450" s="107"/>
      <c r="I450" s="72"/>
      <c r="J450" s="72"/>
      <c r="K450" s="72"/>
      <c r="M450" s="72"/>
      <c r="N450" s="75"/>
      <c r="O450" s="72"/>
    </row>
    <row r="451" spans="4:15" ht="22.9" hidden="1" customHeight="1">
      <c r="D451" s="107"/>
      <c r="I451" s="72"/>
      <c r="J451" s="72"/>
      <c r="K451" s="72"/>
      <c r="M451" s="72"/>
      <c r="N451" s="75"/>
      <c r="O451" s="72"/>
    </row>
    <row r="452" spans="4:15" ht="22.9" hidden="1" customHeight="1">
      <c r="D452" s="107"/>
      <c r="I452" s="72"/>
      <c r="J452" s="72"/>
      <c r="K452" s="72"/>
      <c r="M452" s="72"/>
      <c r="N452" s="75"/>
      <c r="O452" s="72"/>
    </row>
    <row r="453" spans="4:15" ht="22.9" hidden="1" customHeight="1">
      <c r="D453" s="107"/>
      <c r="I453" s="72"/>
      <c r="J453" s="72"/>
      <c r="K453" s="72"/>
      <c r="M453" s="72"/>
      <c r="N453" s="75"/>
      <c r="O453" s="72"/>
    </row>
    <row r="454" spans="4:15" ht="22.9" hidden="1" customHeight="1">
      <c r="D454" s="107"/>
      <c r="I454" s="72"/>
      <c r="J454" s="72"/>
      <c r="K454" s="72"/>
      <c r="M454" s="72"/>
      <c r="N454" s="75"/>
      <c r="O454" s="72"/>
    </row>
    <row r="455" spans="4:15" ht="22.9" hidden="1" customHeight="1">
      <c r="D455" s="107"/>
      <c r="I455" s="72"/>
      <c r="J455" s="72"/>
      <c r="K455" s="72"/>
      <c r="M455" s="72"/>
      <c r="N455" s="75"/>
      <c r="O455" s="72"/>
    </row>
    <row r="456" spans="4:15" ht="22.9" hidden="1" customHeight="1">
      <c r="D456" s="107"/>
      <c r="I456" s="72"/>
      <c r="J456" s="72"/>
      <c r="K456" s="72"/>
      <c r="M456" s="72"/>
      <c r="N456" s="75"/>
      <c r="O456" s="72"/>
    </row>
    <row r="457" spans="4:15" ht="22.9" hidden="1" customHeight="1">
      <c r="D457" s="107"/>
      <c r="I457" s="72"/>
      <c r="J457" s="72"/>
      <c r="K457" s="72"/>
      <c r="M457" s="72"/>
      <c r="N457" s="75"/>
      <c r="O457" s="72"/>
    </row>
    <row r="458" spans="4:15" ht="22.9" hidden="1" customHeight="1">
      <c r="D458" s="107"/>
      <c r="I458" s="72"/>
      <c r="J458" s="72"/>
      <c r="K458" s="72"/>
      <c r="M458" s="72"/>
      <c r="N458" s="75"/>
      <c r="O458" s="72"/>
    </row>
    <row r="459" spans="4:15" ht="22.9" hidden="1" customHeight="1">
      <c r="D459" s="107"/>
      <c r="I459" s="72"/>
      <c r="J459" s="72"/>
      <c r="K459" s="72"/>
      <c r="M459" s="72"/>
      <c r="N459" s="75"/>
      <c r="O459" s="72"/>
    </row>
    <row r="460" spans="4:15" ht="22.9" hidden="1" customHeight="1">
      <c r="D460" s="107"/>
      <c r="I460" s="72"/>
      <c r="J460" s="72"/>
      <c r="K460" s="72"/>
      <c r="M460" s="72"/>
      <c r="N460" s="75"/>
      <c r="O460" s="72"/>
    </row>
    <row r="461" spans="4:15" ht="22.9" hidden="1" customHeight="1">
      <c r="D461" s="107"/>
      <c r="I461" s="72"/>
      <c r="J461" s="72"/>
      <c r="K461" s="72"/>
      <c r="M461" s="72"/>
      <c r="N461" s="75"/>
      <c r="O461" s="72"/>
    </row>
    <row r="462" spans="4:15" ht="22.9" hidden="1" customHeight="1">
      <c r="D462" s="107"/>
      <c r="I462" s="72"/>
      <c r="J462" s="72"/>
      <c r="K462" s="72"/>
      <c r="M462" s="72"/>
      <c r="N462" s="75"/>
      <c r="O462" s="72"/>
    </row>
    <row r="463" spans="4:15" ht="22.9" hidden="1" customHeight="1">
      <c r="D463" s="107"/>
      <c r="I463" s="72"/>
      <c r="J463" s="72"/>
      <c r="K463" s="72"/>
      <c r="M463" s="72"/>
      <c r="N463" s="75"/>
      <c r="O463" s="72"/>
    </row>
    <row r="464" spans="4:15" ht="22.9" hidden="1" customHeight="1">
      <c r="D464" s="107"/>
      <c r="I464" s="72"/>
      <c r="J464" s="72"/>
      <c r="K464" s="72"/>
      <c r="M464" s="72"/>
      <c r="N464" s="75"/>
      <c r="O464" s="72"/>
    </row>
    <row r="465" spans="4:15" ht="22.9" hidden="1" customHeight="1">
      <c r="D465" s="107"/>
      <c r="I465" s="72"/>
      <c r="J465" s="72"/>
      <c r="K465" s="72"/>
      <c r="M465" s="72"/>
      <c r="N465" s="75"/>
      <c r="O465" s="72"/>
    </row>
    <row r="466" spans="4:15" ht="22.9" hidden="1" customHeight="1">
      <c r="D466" s="107"/>
      <c r="I466" s="72"/>
      <c r="J466" s="72"/>
      <c r="K466" s="72"/>
      <c r="M466" s="72"/>
      <c r="N466" s="75"/>
      <c r="O466" s="72"/>
    </row>
    <row r="467" spans="4:15" ht="22.9" hidden="1" customHeight="1">
      <c r="D467" s="107"/>
      <c r="I467" s="72"/>
      <c r="J467" s="72"/>
      <c r="K467" s="72"/>
      <c r="M467" s="72"/>
      <c r="N467" s="75"/>
      <c r="O467" s="72"/>
    </row>
    <row r="468" spans="4:15" ht="22.9" hidden="1" customHeight="1">
      <c r="D468" s="107"/>
      <c r="I468" s="72"/>
      <c r="J468" s="72"/>
      <c r="K468" s="72"/>
      <c r="M468" s="72"/>
      <c r="N468" s="75"/>
      <c r="O468" s="72"/>
    </row>
    <row r="469" spans="4:15" ht="22.9" hidden="1" customHeight="1">
      <c r="D469" s="107"/>
      <c r="I469" s="72"/>
      <c r="J469" s="72"/>
      <c r="K469" s="72"/>
      <c r="M469" s="72"/>
      <c r="N469" s="75"/>
      <c r="O469" s="72"/>
    </row>
    <row r="470" spans="4:15" ht="22.9" hidden="1" customHeight="1">
      <c r="D470" s="107"/>
      <c r="I470" s="72"/>
      <c r="J470" s="72"/>
      <c r="K470" s="72"/>
      <c r="M470" s="72"/>
      <c r="N470" s="75"/>
      <c r="O470" s="72"/>
    </row>
    <row r="471" spans="4:15" ht="22.9" hidden="1" customHeight="1">
      <c r="D471" s="107"/>
      <c r="I471" s="72"/>
      <c r="J471" s="72"/>
      <c r="K471" s="72"/>
      <c r="M471" s="72"/>
      <c r="N471" s="75"/>
      <c r="O471" s="72"/>
    </row>
    <row r="472" spans="4:15" ht="22.9" hidden="1" customHeight="1">
      <c r="D472" s="107"/>
      <c r="I472" s="72"/>
      <c r="J472" s="72"/>
      <c r="K472" s="72"/>
      <c r="M472" s="72"/>
      <c r="N472" s="75"/>
      <c r="O472" s="72"/>
    </row>
    <row r="473" spans="4:15" ht="22.9" hidden="1" customHeight="1">
      <c r="D473" s="107"/>
      <c r="I473" s="72"/>
      <c r="J473" s="72"/>
      <c r="K473" s="72"/>
      <c r="M473" s="72"/>
      <c r="N473" s="75"/>
      <c r="O473" s="72"/>
    </row>
    <row r="474" spans="4:15" ht="22.9" hidden="1" customHeight="1">
      <c r="D474" s="107"/>
      <c r="I474" s="72"/>
      <c r="J474" s="72"/>
      <c r="K474" s="72"/>
      <c r="M474" s="72"/>
      <c r="N474" s="75"/>
      <c r="O474" s="72"/>
    </row>
    <row r="475" spans="4:15" ht="22.9" hidden="1" customHeight="1">
      <c r="D475" s="107"/>
      <c r="I475" s="72"/>
      <c r="J475" s="72"/>
      <c r="K475" s="72"/>
      <c r="M475" s="72"/>
      <c r="N475" s="75"/>
      <c r="O475" s="72"/>
    </row>
    <row r="476" spans="4:15" ht="22.9" hidden="1" customHeight="1">
      <c r="D476" s="107"/>
      <c r="I476" s="72"/>
      <c r="J476" s="72"/>
      <c r="K476" s="72"/>
      <c r="M476" s="72"/>
      <c r="N476" s="75"/>
      <c r="O476" s="72"/>
    </row>
    <row r="477" spans="4:15" ht="22.9" hidden="1" customHeight="1">
      <c r="D477" s="107"/>
      <c r="I477" s="72"/>
      <c r="J477" s="72"/>
      <c r="K477" s="72"/>
      <c r="M477" s="72"/>
      <c r="N477" s="75"/>
      <c r="O477" s="72"/>
    </row>
    <row r="478" spans="4:15" ht="22.9" hidden="1" customHeight="1">
      <c r="D478" s="107"/>
      <c r="I478" s="72"/>
      <c r="J478" s="72"/>
      <c r="K478" s="72"/>
      <c r="M478" s="72"/>
      <c r="N478" s="75"/>
      <c r="O478" s="72"/>
    </row>
    <row r="479" spans="4:15" ht="22.9" hidden="1" customHeight="1">
      <c r="D479" s="107"/>
      <c r="I479" s="72"/>
      <c r="J479" s="72"/>
      <c r="K479" s="72"/>
      <c r="M479" s="72"/>
      <c r="N479" s="75"/>
      <c r="O479" s="72"/>
    </row>
    <row r="480" spans="4:15" ht="22.9" hidden="1" customHeight="1">
      <c r="D480" s="107"/>
      <c r="I480" s="72"/>
      <c r="J480" s="72"/>
      <c r="K480" s="72"/>
      <c r="M480" s="72"/>
      <c r="N480" s="75"/>
      <c r="O480" s="72"/>
    </row>
    <row r="481" spans="4:15" ht="22.9" hidden="1" customHeight="1">
      <c r="D481" s="107"/>
      <c r="I481" s="72"/>
      <c r="J481" s="72"/>
      <c r="K481" s="72"/>
      <c r="M481" s="72"/>
      <c r="N481" s="75"/>
      <c r="O481" s="72"/>
    </row>
    <row r="482" spans="4:15" ht="22.9" hidden="1" customHeight="1">
      <c r="D482" s="107"/>
      <c r="I482" s="72"/>
      <c r="J482" s="72"/>
      <c r="K482" s="72"/>
      <c r="M482" s="72"/>
      <c r="N482" s="75"/>
      <c r="O482" s="72"/>
    </row>
    <row r="483" spans="4:15" ht="22.9" hidden="1" customHeight="1">
      <c r="D483" s="107"/>
      <c r="I483" s="72"/>
      <c r="J483" s="72"/>
      <c r="K483" s="72"/>
      <c r="M483" s="72"/>
      <c r="N483" s="75"/>
      <c r="O483" s="72"/>
    </row>
    <row r="484" spans="4:15" ht="22.9" hidden="1" customHeight="1">
      <c r="D484" s="107"/>
      <c r="I484" s="72"/>
      <c r="J484" s="72"/>
      <c r="K484" s="72"/>
      <c r="M484" s="72"/>
      <c r="N484" s="75"/>
      <c r="O484" s="72"/>
    </row>
    <row r="485" spans="4:15" ht="22.9" hidden="1" customHeight="1">
      <c r="D485" s="107"/>
      <c r="I485" s="72"/>
      <c r="J485" s="72"/>
      <c r="K485" s="72"/>
      <c r="M485" s="72"/>
      <c r="N485" s="75"/>
      <c r="O485" s="72"/>
    </row>
    <row r="486" spans="4:15" ht="22.9" hidden="1" customHeight="1">
      <c r="D486" s="107"/>
      <c r="I486" s="72"/>
      <c r="J486" s="72"/>
      <c r="K486" s="72"/>
      <c r="M486" s="72"/>
      <c r="N486" s="75"/>
      <c r="O486" s="72"/>
    </row>
    <row r="487" spans="4:15" ht="22.9" hidden="1" customHeight="1">
      <c r="D487" s="107"/>
      <c r="I487" s="72"/>
      <c r="J487" s="72"/>
      <c r="K487" s="72"/>
      <c r="M487" s="72"/>
      <c r="N487" s="75"/>
      <c r="O487" s="72"/>
    </row>
    <row r="488" spans="4:15" ht="22.9" hidden="1" customHeight="1">
      <c r="D488" s="107"/>
      <c r="I488" s="72"/>
      <c r="J488" s="72"/>
      <c r="K488" s="72"/>
      <c r="M488" s="72"/>
      <c r="N488" s="75"/>
      <c r="O488" s="72"/>
    </row>
    <row r="489" spans="4:15" ht="22.9" hidden="1" customHeight="1">
      <c r="D489" s="107"/>
      <c r="I489" s="72"/>
      <c r="J489" s="72"/>
      <c r="K489" s="72"/>
      <c r="M489" s="72"/>
      <c r="N489" s="75"/>
      <c r="O489" s="72"/>
    </row>
    <row r="490" spans="4:15" ht="22.9" hidden="1" customHeight="1">
      <c r="D490" s="107"/>
      <c r="I490" s="72"/>
      <c r="J490" s="72"/>
      <c r="K490" s="72"/>
      <c r="M490" s="72"/>
      <c r="N490" s="75"/>
      <c r="O490" s="72"/>
    </row>
    <row r="491" spans="4:15" ht="22.9" hidden="1" customHeight="1">
      <c r="D491" s="107"/>
      <c r="I491" s="72"/>
      <c r="J491" s="72"/>
      <c r="K491" s="72"/>
      <c r="M491" s="72"/>
      <c r="N491" s="75"/>
      <c r="O491" s="72"/>
    </row>
    <row r="492" spans="4:15" ht="22.9" hidden="1" customHeight="1">
      <c r="D492" s="107"/>
      <c r="I492" s="72"/>
      <c r="J492" s="72"/>
      <c r="K492" s="72"/>
      <c r="M492" s="72"/>
      <c r="N492" s="75"/>
      <c r="O492" s="72"/>
    </row>
    <row r="493" spans="4:15" ht="22.9" hidden="1" customHeight="1">
      <c r="D493" s="107"/>
      <c r="I493" s="72"/>
      <c r="J493" s="72"/>
      <c r="K493" s="72"/>
      <c r="M493" s="72"/>
      <c r="N493" s="75"/>
      <c r="O493" s="72"/>
    </row>
    <row r="494" spans="4:15" ht="22.9" hidden="1" customHeight="1">
      <c r="D494" s="107"/>
      <c r="I494" s="72"/>
      <c r="J494" s="72"/>
      <c r="K494" s="72"/>
      <c r="M494" s="72"/>
      <c r="N494" s="75"/>
      <c r="O494" s="72"/>
    </row>
    <row r="495" spans="4:15" ht="22.9" hidden="1" customHeight="1">
      <c r="D495" s="107"/>
      <c r="I495" s="72"/>
      <c r="J495" s="72"/>
      <c r="K495" s="72"/>
      <c r="M495" s="72"/>
      <c r="N495" s="75"/>
      <c r="O495" s="72"/>
    </row>
    <row r="496" spans="4:15" ht="22.9" hidden="1" customHeight="1">
      <c r="D496" s="107"/>
      <c r="I496" s="72"/>
      <c r="J496" s="72"/>
      <c r="K496" s="72"/>
      <c r="M496" s="72"/>
      <c r="N496" s="75"/>
      <c r="O496" s="72"/>
    </row>
    <row r="497" spans="4:15" ht="22.9" hidden="1" customHeight="1">
      <c r="D497" s="107"/>
      <c r="I497" s="72"/>
      <c r="J497" s="72"/>
      <c r="K497" s="72"/>
      <c r="M497" s="72"/>
      <c r="N497" s="75"/>
      <c r="O497" s="72"/>
    </row>
    <row r="498" spans="4:15" ht="22.9" hidden="1" customHeight="1">
      <c r="D498" s="107"/>
      <c r="I498" s="72"/>
      <c r="J498" s="72"/>
      <c r="K498" s="72"/>
      <c r="M498" s="72"/>
      <c r="N498" s="75"/>
      <c r="O498" s="72"/>
    </row>
    <row r="499" spans="4:15" ht="22.9" hidden="1" customHeight="1">
      <c r="D499" s="107"/>
      <c r="I499" s="72"/>
      <c r="J499" s="72"/>
      <c r="K499" s="72"/>
      <c r="M499" s="72"/>
      <c r="N499" s="75"/>
      <c r="O499" s="72"/>
    </row>
    <row r="500" spans="4:15" ht="22.9" hidden="1" customHeight="1">
      <c r="D500" s="107"/>
      <c r="I500" s="72"/>
      <c r="J500" s="72"/>
      <c r="K500" s="72"/>
      <c r="M500" s="72"/>
      <c r="N500" s="75"/>
      <c r="O500" s="72"/>
    </row>
    <row r="501" spans="4:15" ht="22.9" hidden="1" customHeight="1">
      <c r="D501" s="107"/>
      <c r="I501" s="72"/>
      <c r="J501" s="72"/>
      <c r="K501" s="72"/>
      <c r="M501" s="72"/>
      <c r="N501" s="75"/>
      <c r="O501" s="72"/>
    </row>
    <row r="502" spans="4:15" ht="22.9" hidden="1" customHeight="1">
      <c r="D502" s="107"/>
      <c r="I502" s="72"/>
      <c r="J502" s="72"/>
      <c r="K502" s="72"/>
      <c r="M502" s="72"/>
      <c r="N502" s="75"/>
      <c r="O502" s="72"/>
    </row>
    <row r="503" spans="4:15" ht="22.9" hidden="1" customHeight="1">
      <c r="D503" s="107"/>
      <c r="I503" s="72"/>
      <c r="J503" s="72"/>
      <c r="K503" s="72"/>
      <c r="M503" s="72"/>
      <c r="N503" s="75"/>
      <c r="O503" s="72"/>
    </row>
    <row r="504" spans="4:15" ht="22.9" hidden="1" customHeight="1">
      <c r="D504" s="107"/>
      <c r="I504" s="72"/>
      <c r="J504" s="72"/>
      <c r="K504" s="72"/>
      <c r="M504" s="72"/>
      <c r="N504" s="75"/>
      <c r="O504" s="72"/>
    </row>
    <row r="505" spans="4:15" ht="22.9" hidden="1" customHeight="1">
      <c r="D505" s="107"/>
      <c r="I505" s="72"/>
      <c r="J505" s="72"/>
      <c r="K505" s="72"/>
      <c r="M505" s="72"/>
      <c r="N505" s="75"/>
      <c r="O505" s="72"/>
    </row>
    <row r="506" spans="4:15" ht="22.9" hidden="1" customHeight="1">
      <c r="D506" s="107"/>
      <c r="I506" s="72"/>
      <c r="J506" s="72"/>
      <c r="K506" s="72"/>
      <c r="M506" s="72"/>
      <c r="N506" s="75"/>
      <c r="O506" s="72"/>
    </row>
    <row r="507" spans="4:15" ht="22.9" hidden="1" customHeight="1">
      <c r="D507" s="107"/>
      <c r="I507" s="72"/>
      <c r="J507" s="72"/>
      <c r="K507" s="72"/>
      <c r="M507" s="72"/>
      <c r="N507" s="75"/>
      <c r="O507" s="72"/>
    </row>
    <row r="508" spans="4:15" ht="22.9" hidden="1" customHeight="1">
      <c r="D508" s="107"/>
      <c r="I508" s="72"/>
      <c r="J508" s="72"/>
      <c r="K508" s="72"/>
      <c r="M508" s="72"/>
      <c r="N508" s="75"/>
      <c r="O508" s="72"/>
    </row>
    <row r="509" spans="4:15" ht="22.9" hidden="1" customHeight="1">
      <c r="D509" s="107"/>
      <c r="I509" s="72"/>
      <c r="J509" s="72"/>
      <c r="K509" s="72"/>
      <c r="M509" s="72"/>
      <c r="N509" s="75"/>
      <c r="O509" s="72"/>
    </row>
    <row r="510" spans="4:15" ht="22.9" hidden="1" customHeight="1">
      <c r="D510" s="107"/>
      <c r="I510" s="72"/>
      <c r="J510" s="72"/>
      <c r="K510" s="72"/>
      <c r="M510" s="72"/>
      <c r="N510" s="75"/>
      <c r="O510" s="72"/>
    </row>
    <row r="511" spans="4:15" ht="22.9" hidden="1" customHeight="1">
      <c r="D511" s="107"/>
      <c r="I511" s="72"/>
      <c r="J511" s="72"/>
      <c r="K511" s="72"/>
      <c r="M511" s="72"/>
      <c r="N511" s="75"/>
      <c r="O511" s="72"/>
    </row>
    <row r="512" spans="4:15" ht="22.9" hidden="1" customHeight="1">
      <c r="D512" s="107"/>
      <c r="I512" s="72"/>
      <c r="J512" s="72"/>
      <c r="K512" s="72"/>
      <c r="M512" s="72"/>
      <c r="N512" s="75"/>
      <c r="O512" s="72"/>
    </row>
    <row r="513" spans="4:15" ht="22.9" hidden="1" customHeight="1">
      <c r="D513" s="107"/>
      <c r="I513" s="72"/>
      <c r="J513" s="72"/>
      <c r="K513" s="72"/>
      <c r="M513" s="72"/>
      <c r="N513" s="75"/>
      <c r="O513" s="72"/>
    </row>
    <row r="514" spans="4:15" ht="22.9" hidden="1" customHeight="1">
      <c r="D514" s="107"/>
      <c r="I514" s="72"/>
      <c r="J514" s="72"/>
      <c r="K514" s="72"/>
      <c r="M514" s="72"/>
      <c r="N514" s="75"/>
      <c r="O514" s="72"/>
    </row>
    <row r="515" spans="4:15" ht="22.9" hidden="1" customHeight="1">
      <c r="D515" s="107"/>
      <c r="I515" s="72"/>
      <c r="J515" s="72"/>
      <c r="K515" s="72"/>
      <c r="M515" s="72"/>
      <c r="N515" s="75"/>
      <c r="O515" s="72"/>
    </row>
    <row r="516" spans="4:15" ht="22.9" hidden="1" customHeight="1">
      <c r="D516" s="107"/>
      <c r="I516" s="72"/>
      <c r="J516" s="72"/>
      <c r="K516" s="72"/>
      <c r="M516" s="72"/>
      <c r="N516" s="75"/>
      <c r="O516" s="72"/>
    </row>
    <row r="517" spans="4:15" ht="22.9" hidden="1" customHeight="1">
      <c r="D517" s="107"/>
      <c r="I517" s="72"/>
      <c r="J517" s="72"/>
      <c r="K517" s="72"/>
      <c r="M517" s="72"/>
      <c r="N517" s="75"/>
      <c r="O517" s="72"/>
    </row>
    <row r="518" spans="4:15" ht="22.9" hidden="1" customHeight="1">
      <c r="D518" s="107"/>
      <c r="I518" s="72"/>
      <c r="J518" s="72"/>
      <c r="K518" s="72"/>
      <c r="M518" s="72"/>
      <c r="N518" s="75"/>
      <c r="O518" s="72"/>
    </row>
    <row r="519" spans="4:15" ht="22.9" hidden="1" customHeight="1">
      <c r="D519" s="107"/>
      <c r="I519" s="72"/>
      <c r="J519" s="72"/>
      <c r="K519" s="72"/>
      <c r="M519" s="72"/>
      <c r="N519" s="75"/>
      <c r="O519" s="72"/>
    </row>
    <row r="520" spans="4:15" ht="22.9" hidden="1" customHeight="1">
      <c r="D520" s="107"/>
      <c r="I520" s="72"/>
      <c r="J520" s="72"/>
      <c r="K520" s="72"/>
      <c r="M520" s="72"/>
      <c r="N520" s="75"/>
      <c r="O520" s="72"/>
    </row>
    <row r="521" spans="4:15" ht="22.9" hidden="1" customHeight="1">
      <c r="D521" s="107"/>
      <c r="I521" s="72"/>
      <c r="J521" s="72"/>
      <c r="K521" s="72"/>
      <c r="M521" s="72"/>
      <c r="N521" s="75"/>
      <c r="O521" s="72"/>
    </row>
    <row r="522" spans="4:15" ht="22.9" hidden="1" customHeight="1">
      <c r="D522" s="107"/>
      <c r="I522" s="72"/>
      <c r="J522" s="72"/>
      <c r="K522" s="72"/>
      <c r="M522" s="72"/>
      <c r="N522" s="75"/>
      <c r="O522" s="72"/>
    </row>
    <row r="523" spans="4:15" ht="22.9" hidden="1" customHeight="1">
      <c r="D523" s="107"/>
      <c r="I523" s="72"/>
      <c r="J523" s="72"/>
      <c r="K523" s="72"/>
      <c r="M523" s="72"/>
      <c r="N523" s="75"/>
      <c r="O523" s="72"/>
    </row>
    <row r="524" spans="4:15" ht="22.9" hidden="1" customHeight="1">
      <c r="D524" s="107"/>
      <c r="I524" s="72"/>
      <c r="J524" s="72"/>
      <c r="K524" s="72"/>
      <c r="M524" s="72"/>
      <c r="N524" s="75"/>
      <c r="O524" s="72"/>
    </row>
    <row r="525" spans="4:15" ht="22.9" hidden="1" customHeight="1">
      <c r="D525" s="107"/>
      <c r="I525" s="72"/>
      <c r="J525" s="72"/>
      <c r="K525" s="72"/>
      <c r="M525" s="72"/>
      <c r="N525" s="75"/>
      <c r="O525" s="72"/>
    </row>
    <row r="526" spans="4:15" ht="22.9" hidden="1" customHeight="1">
      <c r="D526" s="107"/>
      <c r="I526" s="72"/>
      <c r="J526" s="72"/>
      <c r="K526" s="72"/>
      <c r="M526" s="72"/>
      <c r="N526" s="75"/>
      <c r="O526" s="72"/>
    </row>
    <row r="527" spans="4:15" ht="22.9" hidden="1" customHeight="1">
      <c r="D527" s="107"/>
      <c r="I527" s="72"/>
      <c r="J527" s="72"/>
      <c r="K527" s="72"/>
      <c r="M527" s="72"/>
      <c r="N527" s="75"/>
      <c r="O527" s="72"/>
    </row>
    <row r="528" spans="4:15" ht="22.9" hidden="1" customHeight="1">
      <c r="D528" s="107"/>
      <c r="I528" s="72"/>
      <c r="J528" s="72"/>
      <c r="K528" s="72"/>
      <c r="M528" s="72"/>
      <c r="N528" s="75"/>
      <c r="O528" s="72"/>
    </row>
    <row r="529" spans="4:15" ht="22.9" hidden="1" customHeight="1">
      <c r="D529" s="107"/>
      <c r="I529" s="72"/>
      <c r="J529" s="72"/>
      <c r="K529" s="72"/>
      <c r="M529" s="72"/>
      <c r="N529" s="75"/>
      <c r="O529" s="72"/>
    </row>
    <row r="530" spans="4:15" ht="22.9" hidden="1" customHeight="1">
      <c r="D530" s="107"/>
      <c r="I530" s="72"/>
      <c r="J530" s="72"/>
      <c r="K530" s="72"/>
      <c r="M530" s="72"/>
      <c r="N530" s="75"/>
      <c r="O530" s="72"/>
    </row>
    <row r="531" spans="4:15" ht="22.9" hidden="1" customHeight="1">
      <c r="D531" s="107"/>
      <c r="I531" s="72"/>
      <c r="J531" s="72"/>
      <c r="K531" s="72"/>
      <c r="M531" s="72"/>
      <c r="N531" s="75"/>
      <c r="O531" s="72"/>
    </row>
    <row r="532" spans="4:15" ht="22.9" hidden="1" customHeight="1">
      <c r="D532" s="107"/>
      <c r="I532" s="72"/>
      <c r="J532" s="72"/>
      <c r="K532" s="72"/>
      <c r="M532" s="72"/>
      <c r="N532" s="75"/>
      <c r="O532" s="72"/>
    </row>
    <row r="533" spans="4:15" ht="22.9" hidden="1" customHeight="1">
      <c r="D533" s="107"/>
      <c r="I533" s="72"/>
      <c r="J533" s="72"/>
      <c r="K533" s="72"/>
      <c r="M533" s="72"/>
      <c r="N533" s="75"/>
      <c r="O533" s="72"/>
    </row>
    <row r="534" spans="4:15" ht="22.9" hidden="1" customHeight="1">
      <c r="D534" s="107"/>
      <c r="I534" s="72"/>
      <c r="J534" s="72"/>
      <c r="K534" s="72"/>
      <c r="M534" s="72"/>
      <c r="N534" s="75"/>
      <c r="O534" s="72"/>
    </row>
    <row r="535" spans="4:15" ht="22.9" hidden="1" customHeight="1">
      <c r="D535" s="107"/>
      <c r="I535" s="72"/>
      <c r="J535" s="72"/>
      <c r="K535" s="72"/>
      <c r="M535" s="72"/>
      <c r="N535" s="75"/>
      <c r="O535" s="72"/>
    </row>
    <row r="536" spans="4:15" ht="22.9" hidden="1" customHeight="1">
      <c r="D536" s="107"/>
      <c r="I536" s="72"/>
      <c r="J536" s="72"/>
      <c r="K536" s="72"/>
      <c r="M536" s="72"/>
      <c r="N536" s="75"/>
      <c r="O536" s="72"/>
    </row>
    <row r="537" spans="4:15" ht="22.9" hidden="1" customHeight="1">
      <c r="D537" s="107"/>
      <c r="I537" s="72"/>
      <c r="J537" s="72"/>
      <c r="K537" s="72"/>
      <c r="M537" s="72"/>
      <c r="N537" s="75"/>
      <c r="O537" s="72"/>
    </row>
    <row r="538" spans="4:15" ht="22.9" hidden="1" customHeight="1">
      <c r="D538" s="107"/>
      <c r="I538" s="72"/>
      <c r="J538" s="72"/>
      <c r="K538" s="72"/>
      <c r="M538" s="72"/>
      <c r="N538" s="75"/>
      <c r="O538" s="72"/>
    </row>
    <row r="539" spans="4:15" ht="22.9" hidden="1" customHeight="1">
      <c r="D539" s="107"/>
      <c r="I539" s="72"/>
      <c r="J539" s="72"/>
      <c r="K539" s="72"/>
      <c r="M539" s="72"/>
      <c r="N539" s="75"/>
      <c r="O539" s="72"/>
    </row>
    <row r="540" spans="4:15" ht="22.9" hidden="1" customHeight="1">
      <c r="D540" s="107"/>
      <c r="I540" s="72"/>
      <c r="J540" s="72"/>
      <c r="K540" s="72"/>
      <c r="M540" s="72"/>
      <c r="N540" s="75"/>
      <c r="O540" s="72"/>
    </row>
    <row r="541" spans="4:15" ht="22.9" hidden="1" customHeight="1">
      <c r="D541" s="107"/>
      <c r="I541" s="72"/>
      <c r="J541" s="72"/>
      <c r="K541" s="72"/>
      <c r="M541" s="72"/>
      <c r="N541" s="75"/>
      <c r="O541" s="72"/>
    </row>
    <row r="542" spans="4:15" ht="22.9" hidden="1" customHeight="1">
      <c r="D542" s="107"/>
      <c r="I542" s="72"/>
      <c r="J542" s="72"/>
      <c r="K542" s="72"/>
      <c r="M542" s="72"/>
      <c r="N542" s="75"/>
      <c r="O542" s="72"/>
    </row>
    <row r="543" spans="4:15" ht="22.9" hidden="1" customHeight="1">
      <c r="D543" s="107"/>
      <c r="I543" s="72"/>
      <c r="J543" s="72"/>
      <c r="K543" s="72"/>
      <c r="M543" s="72"/>
      <c r="N543" s="75"/>
      <c r="O543" s="72"/>
    </row>
    <row r="544" spans="4:15" ht="22.9" hidden="1" customHeight="1">
      <c r="D544" s="107"/>
      <c r="I544" s="72"/>
      <c r="J544" s="72"/>
      <c r="K544" s="72"/>
      <c r="M544" s="72"/>
      <c r="N544" s="75"/>
      <c r="O544" s="72"/>
    </row>
    <row r="545" spans="4:15" ht="22.9" hidden="1" customHeight="1">
      <c r="D545" s="107"/>
      <c r="I545" s="72"/>
      <c r="J545" s="72"/>
      <c r="K545" s="72"/>
      <c r="M545" s="72"/>
      <c r="N545" s="75"/>
      <c r="O545" s="72"/>
    </row>
    <row r="546" spans="4:15" ht="22.9" hidden="1" customHeight="1">
      <c r="D546" s="107"/>
      <c r="I546" s="72"/>
      <c r="O546" s="72"/>
    </row>
    <row r="547" spans="4:15" ht="22.9" hidden="1" customHeight="1">
      <c r="D547" s="107"/>
    </row>
    <row r="548" spans="4:15" ht="22.9" hidden="1" customHeight="1">
      <c r="D548" s="107"/>
    </row>
    <row r="549" spans="4:15" ht="22.9" hidden="1" customHeight="1">
      <c r="D549" s="107"/>
    </row>
    <row r="550" spans="4:15" ht="22.9" hidden="1" customHeight="1">
      <c r="D550" s="107"/>
    </row>
    <row r="551" spans="4:15" ht="22.9" hidden="1" customHeight="1">
      <c r="D551" s="107"/>
    </row>
    <row r="552" spans="4:15" ht="22.9" hidden="1" customHeight="1">
      <c r="D552" s="107"/>
    </row>
    <row r="553" spans="4:15" ht="22.9" hidden="1" customHeight="1">
      <c r="D553" s="107"/>
    </row>
    <row r="554" spans="4:15" ht="22.9" hidden="1" customHeight="1">
      <c r="D554" s="107"/>
    </row>
    <row r="555" spans="4:15" ht="22.9" hidden="1" customHeight="1">
      <c r="D555" s="107"/>
    </row>
    <row r="556" spans="4:15" ht="22.9" hidden="1" customHeight="1">
      <c r="D556" s="107"/>
    </row>
    <row r="557" spans="4:15" ht="22.9" hidden="1" customHeight="1">
      <c r="D557" s="107"/>
    </row>
    <row r="558" spans="4:15" ht="22.9" hidden="1" customHeight="1">
      <c r="D558" s="107"/>
    </row>
    <row r="559" spans="4:15" ht="22.9" hidden="1" customHeight="1">
      <c r="D559" s="107"/>
    </row>
    <row r="560" spans="4:15" ht="22.9" hidden="1" customHeight="1">
      <c r="D560" s="107"/>
    </row>
    <row r="561" spans="4:4" ht="22.9" hidden="1" customHeight="1">
      <c r="D561" s="107"/>
    </row>
    <row r="562" spans="4:4" ht="22.9" hidden="1" customHeight="1">
      <c r="D562" s="107"/>
    </row>
    <row r="563" spans="4:4" ht="22.9" hidden="1" customHeight="1">
      <c r="D563" s="107"/>
    </row>
    <row r="564" spans="4:4" ht="22.9" hidden="1" customHeight="1">
      <c r="D564" s="107"/>
    </row>
    <row r="565" spans="4:4" ht="22.9" hidden="1" customHeight="1">
      <c r="D565" s="107"/>
    </row>
    <row r="566" spans="4:4" ht="22.9" hidden="1" customHeight="1">
      <c r="D566" s="107"/>
    </row>
    <row r="567" spans="4:4" ht="22.9" hidden="1" customHeight="1">
      <c r="D567" s="107"/>
    </row>
    <row r="568" spans="4:4" ht="22.9" hidden="1" customHeight="1">
      <c r="D568" s="107"/>
    </row>
    <row r="569" spans="4:4" ht="22.9" hidden="1" customHeight="1">
      <c r="D569" s="107"/>
    </row>
    <row r="570" spans="4:4" ht="22.9" hidden="1" customHeight="1">
      <c r="D570" s="107"/>
    </row>
    <row r="571" spans="4:4" ht="22.9" hidden="1" customHeight="1">
      <c r="D571" s="107"/>
    </row>
    <row r="572" spans="4:4" ht="22.9" hidden="1" customHeight="1">
      <c r="D572" s="107"/>
    </row>
    <row r="573" spans="4:4" ht="22.9" hidden="1" customHeight="1">
      <c r="D573" s="107"/>
    </row>
    <row r="574" spans="4:4" ht="22.9" hidden="1" customHeight="1">
      <c r="D574" s="107"/>
    </row>
    <row r="575" spans="4:4" ht="22.9" hidden="1" customHeight="1">
      <c r="D575" s="107"/>
    </row>
    <row r="576" spans="4:4" ht="22.9" hidden="1" customHeight="1">
      <c r="D576" s="107"/>
    </row>
    <row r="577" spans="4:4" ht="22.9" hidden="1" customHeight="1">
      <c r="D577" s="107"/>
    </row>
    <row r="578" spans="4:4" ht="22.9" hidden="1" customHeight="1">
      <c r="D578" s="107"/>
    </row>
    <row r="579" spans="4:4" ht="22.9" hidden="1" customHeight="1">
      <c r="D579" s="107"/>
    </row>
    <row r="580" spans="4:4" ht="22.9" hidden="1" customHeight="1">
      <c r="D580" s="107"/>
    </row>
    <row r="581" spans="4:4" ht="22.9" hidden="1" customHeight="1">
      <c r="D581" s="107"/>
    </row>
    <row r="582" spans="4:4" ht="22.9" hidden="1" customHeight="1">
      <c r="D582" s="107"/>
    </row>
    <row r="583" spans="4:4" ht="22.9" hidden="1" customHeight="1">
      <c r="D583" s="107"/>
    </row>
    <row r="584" spans="4:4" ht="22.9" hidden="1" customHeight="1">
      <c r="D584" s="107"/>
    </row>
    <row r="585" spans="4:4" ht="22.9" hidden="1" customHeight="1">
      <c r="D585" s="107"/>
    </row>
    <row r="586" spans="4:4" ht="22.9" hidden="1" customHeight="1">
      <c r="D586" s="107"/>
    </row>
    <row r="587" spans="4:4" ht="22.9" hidden="1" customHeight="1">
      <c r="D587" s="107"/>
    </row>
    <row r="588" spans="4:4" ht="22.9" hidden="1" customHeight="1">
      <c r="D588" s="107"/>
    </row>
    <row r="589" spans="4:4" ht="22.9" hidden="1" customHeight="1">
      <c r="D589" s="107"/>
    </row>
    <row r="590" spans="4:4" ht="22.9" hidden="1" customHeight="1">
      <c r="D590" s="107"/>
    </row>
    <row r="591" spans="4:4" ht="22.9" hidden="1" customHeight="1">
      <c r="D591" s="107"/>
    </row>
    <row r="592" spans="4:4" ht="22.9" hidden="1" customHeight="1">
      <c r="D592" s="107"/>
    </row>
    <row r="593" spans="4:4" ht="22.9" hidden="1" customHeight="1">
      <c r="D593" s="107"/>
    </row>
    <row r="594" spans="4:4" ht="22.9" hidden="1" customHeight="1">
      <c r="D594" s="107"/>
    </row>
    <row r="595" spans="4:4" ht="22.9" hidden="1" customHeight="1">
      <c r="D595" s="107"/>
    </row>
    <row r="596" spans="4:4" ht="22.9" hidden="1" customHeight="1">
      <c r="D596" s="107"/>
    </row>
    <row r="597" spans="4:4" ht="22.9" hidden="1" customHeight="1">
      <c r="D597" s="107"/>
    </row>
    <row r="598" spans="4:4" ht="22.9" hidden="1" customHeight="1">
      <c r="D598" s="107"/>
    </row>
    <row r="599" spans="4:4" ht="22.9" hidden="1" customHeight="1">
      <c r="D599" s="107"/>
    </row>
    <row r="600" spans="4:4" ht="22.9" hidden="1" customHeight="1">
      <c r="D600" s="107"/>
    </row>
    <row r="601" spans="4:4" ht="22.9" hidden="1" customHeight="1">
      <c r="D601" s="107"/>
    </row>
    <row r="602" spans="4:4" ht="22.9" hidden="1" customHeight="1">
      <c r="D602" s="107"/>
    </row>
    <row r="603" spans="4:4" ht="22.9" hidden="1" customHeight="1">
      <c r="D603" s="107"/>
    </row>
    <row r="604" spans="4:4" ht="22.9" hidden="1" customHeight="1">
      <c r="D604" s="107"/>
    </row>
    <row r="605" spans="4:4" ht="22.9" hidden="1" customHeight="1">
      <c r="D605" s="107"/>
    </row>
    <row r="606" spans="4:4" ht="22.9" hidden="1" customHeight="1">
      <c r="D606" s="107"/>
    </row>
    <row r="607" spans="4:4" ht="22.9" hidden="1" customHeight="1">
      <c r="D607" s="107"/>
    </row>
    <row r="608" spans="4:4" ht="22.9" hidden="1" customHeight="1">
      <c r="D608" s="107"/>
    </row>
    <row r="609" spans="4:4" ht="22.9" hidden="1" customHeight="1">
      <c r="D609" s="107"/>
    </row>
    <row r="610" spans="4:4" ht="22.9" hidden="1" customHeight="1">
      <c r="D610" s="107"/>
    </row>
    <row r="611" spans="4:4" ht="22.9" hidden="1" customHeight="1">
      <c r="D611" s="107"/>
    </row>
    <row r="612" spans="4:4" ht="22.9" hidden="1" customHeight="1">
      <c r="D612" s="107"/>
    </row>
    <row r="613" spans="4:4" ht="22.9" hidden="1" customHeight="1">
      <c r="D613" s="107"/>
    </row>
    <row r="614" spans="4:4" ht="22.9" hidden="1" customHeight="1">
      <c r="D614" s="107"/>
    </row>
    <row r="615" spans="4:4" ht="22.9" hidden="1" customHeight="1">
      <c r="D615" s="107"/>
    </row>
    <row r="616" spans="4:4" ht="22.9" hidden="1" customHeight="1">
      <c r="D616" s="107"/>
    </row>
    <row r="617" spans="4:4" ht="22.9" hidden="1" customHeight="1">
      <c r="D617" s="107"/>
    </row>
    <row r="618" spans="4:4" ht="22.9" hidden="1" customHeight="1">
      <c r="D618" s="107"/>
    </row>
    <row r="619" spans="4:4" ht="22.9" hidden="1" customHeight="1">
      <c r="D619" s="107"/>
    </row>
    <row r="620" spans="4:4" ht="22.9" hidden="1" customHeight="1">
      <c r="D620" s="107"/>
    </row>
    <row r="621" spans="4:4" ht="22.9" hidden="1" customHeight="1">
      <c r="D621" s="107"/>
    </row>
    <row r="622" spans="4:4" ht="22.9" hidden="1" customHeight="1">
      <c r="D622" s="107"/>
    </row>
    <row r="623" spans="4:4" ht="22.9" hidden="1" customHeight="1">
      <c r="D623" s="107"/>
    </row>
    <row r="624" spans="4:4" ht="22.9" hidden="1" customHeight="1">
      <c r="D624" s="107"/>
    </row>
    <row r="625" spans="4:4" ht="22.9" hidden="1" customHeight="1">
      <c r="D625" s="107"/>
    </row>
    <row r="626" spans="4:4" ht="22.9" hidden="1" customHeight="1">
      <c r="D626" s="107"/>
    </row>
    <row r="627" spans="4:4" ht="22.9" hidden="1" customHeight="1">
      <c r="D627" s="107"/>
    </row>
    <row r="628" spans="4:4" ht="22.9" hidden="1" customHeight="1">
      <c r="D628" s="107"/>
    </row>
    <row r="629" spans="4:4" ht="22.9" hidden="1" customHeight="1">
      <c r="D629" s="107"/>
    </row>
    <row r="630" spans="4:4" ht="22.9" hidden="1" customHeight="1">
      <c r="D630" s="107"/>
    </row>
    <row r="631" spans="4:4" ht="22.9" hidden="1" customHeight="1">
      <c r="D631" s="107"/>
    </row>
    <row r="632" spans="4:4" ht="22.9" hidden="1" customHeight="1">
      <c r="D632" s="107"/>
    </row>
    <row r="633" spans="4:4" ht="22.9" hidden="1" customHeight="1">
      <c r="D633" s="107"/>
    </row>
    <row r="634" spans="4:4" ht="22.9" hidden="1" customHeight="1">
      <c r="D634" s="107"/>
    </row>
    <row r="635" spans="4:4" ht="22.9" hidden="1" customHeight="1"/>
    <row r="636" spans="4:4" ht="22.9" hidden="1" customHeight="1"/>
    <row r="637" spans="4:4" ht="22.9" hidden="1" customHeight="1"/>
    <row r="638" spans="4:4" ht="22.9" hidden="1" customHeight="1"/>
    <row r="639" spans="4:4" ht="22.9" hidden="1" customHeight="1"/>
    <row r="640" spans="4:4" ht="22.9" hidden="1" customHeight="1"/>
    <row r="641" ht="22.9" hidden="1" customHeight="1"/>
    <row r="642" ht="22.9" hidden="1" customHeight="1"/>
    <row r="643" ht="22.9" hidden="1" customHeight="1"/>
    <row r="644" ht="22.9" hidden="1" customHeight="1"/>
    <row r="645" ht="22.9" hidden="1" customHeight="1"/>
    <row r="646" ht="22.9" hidden="1" customHeight="1"/>
    <row r="647" ht="22.9" hidden="1" customHeight="1"/>
    <row r="648" ht="22.9" hidden="1" customHeight="1"/>
    <row r="649" ht="22.9" hidden="1" customHeight="1"/>
    <row r="650" ht="22.9" hidden="1" customHeight="1"/>
    <row r="651" ht="22.9" hidden="1" customHeight="1"/>
    <row r="652" ht="22.9" hidden="1" customHeight="1"/>
    <row r="653" ht="22.9" hidden="1" customHeight="1"/>
    <row r="654" ht="22.9" hidden="1" customHeight="1"/>
    <row r="655" ht="22.9" hidden="1" customHeight="1"/>
    <row r="656" ht="22.9" hidden="1" customHeight="1"/>
    <row r="657" ht="22.9" hidden="1" customHeight="1"/>
    <row r="658" ht="22.9" hidden="1" customHeight="1"/>
    <row r="659" ht="22.9" hidden="1" customHeight="1"/>
    <row r="660" ht="22.9" hidden="1" customHeight="1"/>
    <row r="661" ht="22.9" hidden="1" customHeight="1"/>
    <row r="662" ht="22.9" hidden="1" customHeight="1"/>
    <row r="663" ht="22.9" hidden="1" customHeight="1"/>
    <row r="664" ht="22.9" hidden="1" customHeight="1"/>
    <row r="665" ht="22.9" hidden="1" customHeight="1"/>
    <row r="666" ht="22.9" hidden="1" customHeight="1"/>
    <row r="667" ht="22.9" hidden="1" customHeight="1"/>
    <row r="668" ht="22.9" hidden="1" customHeight="1"/>
    <row r="669" ht="22.9" hidden="1" customHeight="1"/>
    <row r="670" ht="22.9" hidden="1" customHeight="1"/>
    <row r="671" ht="22.9" hidden="1" customHeight="1"/>
    <row r="672" ht="22.9" hidden="1" customHeight="1"/>
    <row r="673" ht="22.9" hidden="1" customHeight="1"/>
    <row r="674" ht="22.9" hidden="1" customHeight="1"/>
    <row r="675" ht="22.9" hidden="1" customHeight="1"/>
    <row r="676" ht="22.9" hidden="1" customHeight="1"/>
    <row r="677" ht="22.9" hidden="1" customHeight="1"/>
    <row r="678" ht="22.9" hidden="1" customHeight="1"/>
    <row r="679" ht="22.9" hidden="1" customHeight="1"/>
    <row r="680" ht="22.9" hidden="1" customHeight="1"/>
    <row r="681" ht="22.9" hidden="1" customHeight="1"/>
    <row r="682" ht="22.9" hidden="1" customHeight="1"/>
    <row r="683" ht="22.9" hidden="1" customHeight="1"/>
    <row r="684" ht="22.9" hidden="1" customHeight="1"/>
    <row r="685" ht="22.9" hidden="1" customHeight="1"/>
    <row r="686" ht="22.9" hidden="1" customHeight="1"/>
    <row r="687" ht="22.9" hidden="1" customHeight="1"/>
    <row r="688" ht="22.9" hidden="1" customHeight="1"/>
    <row r="689" ht="22.9" hidden="1" customHeight="1"/>
    <row r="690" ht="22.9" hidden="1" customHeight="1"/>
    <row r="691" ht="22.9" hidden="1" customHeight="1"/>
    <row r="692" ht="22.9" hidden="1" customHeight="1"/>
    <row r="693" ht="22.9" hidden="1" customHeight="1"/>
    <row r="694" ht="22.9" hidden="1" customHeight="1"/>
    <row r="695" ht="22.9" hidden="1" customHeight="1"/>
    <row r="696" ht="22.9" hidden="1" customHeight="1"/>
    <row r="697" ht="22.9" hidden="1" customHeight="1"/>
    <row r="698" ht="22.9" hidden="1" customHeight="1"/>
    <row r="699" ht="22.9" hidden="1" customHeight="1"/>
    <row r="700" ht="22.9" hidden="1" customHeight="1"/>
    <row r="701" ht="22.9" hidden="1" customHeight="1"/>
    <row r="702" ht="22.9" hidden="1" customHeight="1"/>
    <row r="703" ht="22.9" hidden="1" customHeight="1"/>
    <row r="704" ht="22.9" hidden="1" customHeight="1"/>
    <row r="705" ht="22.9" hidden="1" customHeight="1"/>
    <row r="706" ht="22.9" hidden="1" customHeight="1"/>
    <row r="707" ht="22.9" hidden="1" customHeight="1"/>
    <row r="708" ht="22.9" hidden="1" customHeight="1"/>
    <row r="709" ht="22.9" hidden="1" customHeight="1"/>
    <row r="710" ht="22.9" hidden="1" customHeight="1"/>
    <row r="711" ht="22.9" hidden="1" customHeight="1"/>
    <row r="712" ht="22.9" hidden="1" customHeight="1"/>
    <row r="713" ht="22.9" hidden="1" customHeight="1"/>
    <row r="714" ht="22.9" hidden="1" customHeight="1"/>
    <row r="715" ht="22.9" hidden="1" customHeight="1"/>
    <row r="716" ht="22.9" hidden="1" customHeight="1"/>
    <row r="717" ht="22.9" hidden="1" customHeight="1"/>
    <row r="718" ht="22.9" hidden="1" customHeight="1"/>
    <row r="719" ht="22.9" hidden="1" customHeight="1"/>
    <row r="720" ht="22.9" hidden="1" customHeight="1"/>
    <row r="721" ht="22.9" hidden="1" customHeight="1"/>
    <row r="722" ht="22.9" hidden="1" customHeight="1"/>
    <row r="723" ht="22.9" hidden="1" customHeight="1"/>
    <row r="724" ht="22.9" hidden="1" customHeight="1"/>
    <row r="725" ht="22.9" hidden="1" customHeight="1"/>
    <row r="726" ht="22.9" hidden="1" customHeight="1"/>
    <row r="727" ht="22.9" hidden="1" customHeight="1"/>
    <row r="728" ht="22.9" hidden="1" customHeight="1"/>
    <row r="729" ht="22.9" hidden="1" customHeight="1"/>
    <row r="730" ht="22.9" hidden="1" customHeight="1"/>
    <row r="731" ht="22.9" hidden="1" customHeight="1"/>
    <row r="732" ht="22.9" hidden="1" customHeight="1"/>
    <row r="733" ht="22.9" hidden="1" customHeight="1"/>
    <row r="734" ht="22.9" hidden="1" customHeight="1"/>
    <row r="735" ht="22.9" hidden="1" customHeight="1"/>
    <row r="736" ht="22.9" hidden="1" customHeight="1"/>
    <row r="737" ht="22.9" hidden="1" customHeight="1"/>
    <row r="738" ht="22.9" hidden="1" customHeight="1"/>
    <row r="739" ht="22.9" hidden="1" customHeight="1"/>
    <row r="740" ht="22.9" hidden="1" customHeight="1"/>
    <row r="741" ht="22.9" hidden="1" customHeight="1"/>
    <row r="742" ht="22.9" hidden="1" customHeight="1"/>
    <row r="743" ht="22.9" hidden="1" customHeight="1"/>
    <row r="744" ht="22.9" hidden="1" customHeight="1"/>
    <row r="745" ht="22.9" hidden="1" customHeight="1"/>
    <row r="746" ht="22.9" hidden="1" customHeight="1"/>
    <row r="747" ht="22.9" hidden="1" customHeight="1"/>
    <row r="748" ht="22.9" hidden="1" customHeight="1"/>
    <row r="749" ht="22.9" hidden="1" customHeight="1"/>
    <row r="750" ht="22.9" hidden="1" customHeight="1"/>
    <row r="751" ht="22.9" hidden="1" customHeight="1"/>
    <row r="752" ht="22.9" hidden="1" customHeight="1"/>
    <row r="753" ht="22.9" hidden="1" customHeight="1"/>
    <row r="754" ht="22.9" hidden="1" customHeight="1"/>
    <row r="755" ht="22.9" hidden="1" customHeight="1"/>
    <row r="756" ht="22.9" hidden="1" customHeight="1"/>
    <row r="757" ht="22.9" hidden="1" customHeight="1"/>
    <row r="758" ht="22.9" hidden="1" customHeight="1"/>
    <row r="759" ht="22.9" hidden="1" customHeight="1"/>
    <row r="760" ht="22.9" hidden="1" customHeight="1"/>
    <row r="761" ht="22.9" hidden="1" customHeight="1"/>
    <row r="762" ht="22.9" hidden="1" customHeight="1"/>
    <row r="763" ht="22.9" hidden="1" customHeight="1"/>
    <row r="764" ht="22.9" hidden="1" customHeight="1"/>
    <row r="765" ht="22.9" hidden="1" customHeight="1"/>
    <row r="766" ht="22.9" hidden="1" customHeight="1"/>
    <row r="767" ht="22.9" hidden="1" customHeight="1"/>
    <row r="768" ht="22.9" hidden="1" customHeight="1"/>
    <row r="769" ht="22.9" hidden="1" customHeight="1"/>
    <row r="770" ht="22.9" hidden="1" customHeight="1"/>
    <row r="771" ht="22.9" hidden="1" customHeight="1"/>
    <row r="772" ht="22.9" hidden="1" customHeight="1"/>
    <row r="773" ht="22.9" hidden="1" customHeight="1"/>
    <row r="774" ht="22.9" hidden="1" customHeight="1"/>
    <row r="775" ht="22.9" hidden="1" customHeight="1"/>
    <row r="776" ht="22.9" hidden="1" customHeight="1"/>
    <row r="777" ht="22.9" hidden="1" customHeight="1"/>
    <row r="778" ht="22.9" hidden="1" customHeight="1"/>
    <row r="779" ht="22.9" hidden="1" customHeight="1"/>
    <row r="780" ht="22.9" hidden="1" customHeight="1"/>
    <row r="781" ht="22.9" hidden="1" customHeight="1"/>
    <row r="782" ht="22.9" hidden="1" customHeight="1"/>
    <row r="783" ht="22.9" hidden="1" customHeight="1"/>
    <row r="784" ht="22.9" hidden="1" customHeight="1"/>
    <row r="785" ht="22.9" hidden="1" customHeight="1"/>
    <row r="786" ht="22.9" hidden="1" customHeight="1"/>
    <row r="787" ht="22.9" hidden="1" customHeight="1"/>
    <row r="788" ht="22.9" hidden="1" customHeight="1"/>
    <row r="789" ht="22.9" hidden="1" customHeight="1"/>
    <row r="790" ht="22.9" hidden="1" customHeight="1"/>
    <row r="791" ht="22.9" hidden="1" customHeight="1"/>
    <row r="792" ht="22.9" hidden="1" customHeight="1"/>
    <row r="793" ht="22.9" hidden="1" customHeight="1"/>
    <row r="794" ht="22.9" hidden="1" customHeight="1"/>
    <row r="795" ht="22.9" hidden="1" customHeight="1"/>
    <row r="796" ht="22.9" hidden="1" customHeight="1"/>
    <row r="797" ht="22.9" hidden="1" customHeight="1"/>
    <row r="798" ht="22.9" hidden="1" customHeight="1"/>
    <row r="799" ht="22.9" hidden="1" customHeight="1"/>
    <row r="800" ht="22.9" hidden="1" customHeight="1"/>
    <row r="801" ht="22.9" hidden="1" customHeight="1"/>
    <row r="802" ht="22.9" hidden="1" customHeight="1"/>
    <row r="803" ht="22.9" hidden="1" customHeight="1"/>
    <row r="804" ht="22.9" hidden="1" customHeight="1"/>
    <row r="805" ht="22.9" hidden="1" customHeight="1"/>
    <row r="806" ht="22.9" hidden="1" customHeight="1"/>
    <row r="807" ht="22.9" hidden="1" customHeight="1"/>
    <row r="808" ht="22.9" hidden="1" customHeight="1"/>
    <row r="809" ht="22.9" hidden="1" customHeight="1"/>
    <row r="810" ht="22.9" hidden="1" customHeight="1"/>
    <row r="811" ht="22.9" hidden="1" customHeight="1"/>
    <row r="812" ht="22.9" hidden="1" customHeight="1"/>
    <row r="813" ht="22.9" hidden="1" customHeight="1"/>
    <row r="814" ht="22.9" hidden="1" customHeight="1"/>
    <row r="815" ht="22.9" hidden="1" customHeight="1"/>
    <row r="816" ht="22.9" hidden="1" customHeight="1"/>
    <row r="817" ht="22.9" hidden="1" customHeight="1"/>
    <row r="818" ht="22.9" hidden="1" customHeight="1"/>
    <row r="819" ht="22.9" hidden="1" customHeight="1"/>
    <row r="820" ht="22.9" hidden="1" customHeight="1"/>
    <row r="821" ht="22.9" hidden="1" customHeight="1"/>
    <row r="822" ht="22.9" hidden="1" customHeight="1"/>
    <row r="823" ht="22.9" hidden="1" customHeight="1"/>
    <row r="824" ht="22.9" hidden="1" customHeight="1"/>
    <row r="825" ht="22.9" hidden="1" customHeight="1"/>
    <row r="826" ht="22.9" hidden="1" customHeight="1"/>
    <row r="827" ht="22.9" hidden="1" customHeight="1"/>
    <row r="828" ht="22.9" hidden="1" customHeight="1"/>
    <row r="829" ht="22.9" hidden="1" customHeight="1"/>
    <row r="830" ht="22.9" hidden="1" customHeight="1"/>
    <row r="831" ht="22.9" hidden="1" customHeight="1"/>
    <row r="832" ht="22.9" hidden="1" customHeight="1"/>
    <row r="833" ht="22.9" hidden="1" customHeight="1"/>
    <row r="834" ht="22.9" hidden="1" customHeight="1"/>
    <row r="835" ht="22.9" hidden="1" customHeight="1"/>
    <row r="836" ht="22.9" hidden="1" customHeight="1"/>
    <row r="837" ht="22.9" hidden="1" customHeight="1"/>
    <row r="838" ht="22.9" hidden="1" customHeight="1"/>
    <row r="839" ht="22.9" hidden="1" customHeight="1"/>
    <row r="840" ht="22.9" hidden="1" customHeight="1"/>
    <row r="841" ht="22.9" hidden="1" customHeight="1"/>
    <row r="842" ht="22.9" hidden="1" customHeight="1"/>
    <row r="843" ht="22.9" hidden="1" customHeight="1"/>
    <row r="844" ht="22.9" hidden="1" customHeight="1"/>
    <row r="845" ht="22.9" hidden="1" customHeight="1"/>
    <row r="846" ht="22.9" hidden="1" customHeight="1"/>
    <row r="847" ht="22.9" hidden="1" customHeight="1"/>
    <row r="848" ht="22.9" hidden="1" customHeight="1"/>
    <row r="849" ht="22.9" hidden="1" customHeight="1"/>
    <row r="850" ht="22.9" hidden="1" customHeight="1"/>
    <row r="851" ht="22.9" hidden="1" customHeight="1"/>
    <row r="852" ht="22.9" hidden="1" customHeight="1"/>
    <row r="853" ht="22.9" hidden="1" customHeight="1"/>
    <row r="854" ht="22.9" hidden="1" customHeight="1"/>
    <row r="855" ht="22.9" hidden="1" customHeight="1"/>
    <row r="856" ht="22.9" hidden="1" customHeight="1"/>
    <row r="857" ht="22.9" hidden="1" customHeight="1"/>
    <row r="858" ht="22.9" hidden="1" customHeight="1"/>
    <row r="859" ht="22.9" hidden="1" customHeight="1"/>
    <row r="860" ht="22.9" hidden="1" customHeight="1"/>
    <row r="861" ht="22.9" hidden="1" customHeight="1"/>
    <row r="862" ht="22.9" hidden="1" customHeight="1"/>
    <row r="863" ht="22.9" hidden="1" customHeight="1"/>
    <row r="864" ht="22.9" hidden="1" customHeight="1"/>
    <row r="865" ht="22.9" hidden="1" customHeight="1"/>
    <row r="866" ht="22.9" hidden="1" customHeight="1"/>
    <row r="867" ht="22.9" hidden="1" customHeight="1"/>
    <row r="868" ht="22.9" hidden="1" customHeight="1"/>
    <row r="869" ht="22.9" hidden="1" customHeight="1"/>
    <row r="870" ht="22.9" hidden="1" customHeight="1"/>
    <row r="871" ht="22.9" hidden="1" customHeight="1"/>
    <row r="872" ht="22.9" hidden="1" customHeight="1"/>
    <row r="873" ht="22.9" hidden="1" customHeight="1"/>
    <row r="874" ht="22.9" hidden="1" customHeight="1"/>
    <row r="875" ht="22.9" hidden="1" customHeight="1"/>
    <row r="876" ht="22.9" hidden="1" customHeight="1"/>
    <row r="877" ht="22.9" hidden="1" customHeight="1"/>
    <row r="878" ht="22.9" hidden="1" customHeight="1"/>
    <row r="879" ht="22.9" hidden="1" customHeight="1"/>
    <row r="880" ht="22.9" hidden="1" customHeight="1"/>
    <row r="881" ht="22.9" hidden="1" customHeight="1"/>
    <row r="882" ht="22.9" hidden="1" customHeight="1"/>
    <row r="883" ht="22.9" hidden="1" customHeight="1"/>
    <row r="884" ht="22.9" hidden="1" customHeight="1"/>
    <row r="885" ht="22.9" hidden="1" customHeight="1"/>
    <row r="886" ht="22.9" hidden="1" customHeight="1"/>
    <row r="887" ht="22.9" hidden="1" customHeight="1"/>
    <row r="888" ht="22.9" hidden="1" customHeight="1"/>
    <row r="889" ht="22.9" hidden="1" customHeight="1"/>
    <row r="890" ht="22.9" hidden="1" customHeight="1"/>
    <row r="891" ht="22.9" hidden="1" customHeight="1"/>
    <row r="892" ht="22.9" hidden="1" customHeight="1"/>
    <row r="893" ht="22.9" hidden="1" customHeight="1"/>
    <row r="894" ht="22.9" hidden="1" customHeight="1"/>
    <row r="895" ht="22.9" hidden="1" customHeight="1"/>
    <row r="896" ht="22.9" hidden="1" customHeight="1"/>
    <row r="897" ht="22.9" hidden="1" customHeight="1"/>
    <row r="898" ht="22.9" hidden="1" customHeight="1"/>
    <row r="899" ht="22.9" hidden="1" customHeight="1"/>
    <row r="900" ht="22.9" hidden="1" customHeight="1"/>
    <row r="901" ht="22.9" hidden="1" customHeight="1"/>
    <row r="902" ht="22.9" hidden="1" customHeight="1"/>
    <row r="903" ht="22.9" hidden="1" customHeight="1"/>
    <row r="904" ht="22.9" hidden="1" customHeight="1"/>
    <row r="905" ht="22.9" hidden="1" customHeight="1"/>
    <row r="906" ht="22.9" hidden="1" customHeight="1"/>
    <row r="907" ht="22.9" hidden="1" customHeight="1"/>
    <row r="908" ht="22.9" hidden="1" customHeight="1"/>
    <row r="909" ht="22.9" hidden="1" customHeight="1"/>
    <row r="910" ht="22.9" hidden="1" customHeight="1"/>
    <row r="911" ht="22.9" hidden="1" customHeight="1"/>
    <row r="912" ht="22.9" hidden="1" customHeight="1"/>
    <row r="913" ht="22.9" hidden="1" customHeight="1"/>
    <row r="914" ht="22.9" hidden="1" customHeight="1"/>
    <row r="915" ht="22.9" hidden="1" customHeight="1"/>
    <row r="916" ht="22.9" hidden="1" customHeight="1"/>
    <row r="917" ht="22.9" hidden="1" customHeight="1"/>
    <row r="918" ht="22.9" hidden="1" customHeight="1"/>
    <row r="919" ht="22.9" hidden="1" customHeight="1"/>
    <row r="920" ht="22.9" hidden="1" customHeight="1"/>
    <row r="921" ht="22.9" hidden="1" customHeight="1"/>
    <row r="922" ht="22.9" hidden="1" customHeight="1"/>
    <row r="923" ht="22.9" hidden="1" customHeight="1"/>
    <row r="924" ht="22.9" hidden="1" customHeight="1"/>
    <row r="925" ht="22.9" hidden="1" customHeight="1"/>
    <row r="926" ht="22.9" hidden="1" customHeight="1"/>
    <row r="927" ht="22.9" hidden="1" customHeight="1"/>
    <row r="928" ht="22.9" hidden="1" customHeight="1"/>
    <row r="929" ht="22.9" hidden="1" customHeight="1"/>
    <row r="930" ht="22.9" hidden="1" customHeight="1"/>
    <row r="931" ht="22.9" hidden="1" customHeight="1"/>
    <row r="932" ht="22.9" hidden="1" customHeight="1"/>
    <row r="933" ht="22.9" hidden="1" customHeight="1"/>
    <row r="934" ht="22.9" hidden="1" customHeight="1"/>
    <row r="935" ht="22.9" hidden="1" customHeight="1"/>
    <row r="936" ht="22.9" hidden="1" customHeight="1"/>
    <row r="937" ht="22.9" hidden="1" customHeight="1"/>
    <row r="938" ht="22.9" hidden="1" customHeight="1"/>
    <row r="939" ht="22.9" hidden="1" customHeight="1"/>
    <row r="940" ht="22.9" hidden="1" customHeight="1"/>
    <row r="941" ht="22.9" hidden="1" customHeight="1"/>
    <row r="942" ht="22.9" hidden="1" customHeight="1"/>
    <row r="943" ht="22.9" hidden="1" customHeight="1"/>
    <row r="944" ht="22.9" hidden="1" customHeight="1"/>
    <row r="945" ht="22.9" hidden="1" customHeight="1"/>
    <row r="946" ht="22.9" hidden="1" customHeight="1"/>
    <row r="947" ht="22.9" hidden="1" customHeight="1"/>
    <row r="948" ht="22.9" hidden="1" customHeight="1"/>
    <row r="949" ht="22.9" hidden="1" customHeight="1"/>
    <row r="950" ht="22.9" hidden="1" customHeight="1"/>
    <row r="951" ht="22.9" hidden="1" customHeight="1"/>
    <row r="952" ht="22.9" hidden="1" customHeight="1"/>
    <row r="953" ht="22.9" hidden="1" customHeight="1"/>
    <row r="954" ht="22.9" hidden="1" customHeight="1"/>
    <row r="955" ht="22.9" hidden="1" customHeight="1"/>
    <row r="956" ht="22.9" hidden="1" customHeight="1"/>
    <row r="957" ht="22.9" hidden="1" customHeight="1"/>
    <row r="958" ht="22.9" hidden="1" customHeight="1"/>
    <row r="959" ht="22.9" hidden="1" customHeight="1"/>
    <row r="960" ht="22.9" hidden="1" customHeight="1"/>
    <row r="961" ht="22.9" hidden="1" customHeight="1"/>
    <row r="962" ht="22.9" hidden="1" customHeight="1"/>
    <row r="963" ht="22.9" hidden="1" customHeight="1"/>
    <row r="964" ht="22.9" hidden="1" customHeight="1"/>
    <row r="965" ht="22.9" hidden="1" customHeight="1"/>
    <row r="966" ht="22.9" hidden="1" customHeight="1"/>
    <row r="967" ht="22.9" hidden="1" customHeight="1"/>
    <row r="968" ht="22.9" hidden="1" customHeight="1"/>
    <row r="969" ht="22.9" hidden="1" customHeight="1"/>
    <row r="970" ht="22.9" hidden="1" customHeight="1"/>
    <row r="971" ht="22.9" hidden="1" customHeight="1"/>
    <row r="972" ht="22.9" hidden="1" customHeight="1"/>
    <row r="973" ht="22.9" hidden="1" customHeight="1"/>
    <row r="974" ht="22.9" hidden="1" customHeight="1"/>
    <row r="975" ht="22.9" hidden="1" customHeight="1"/>
    <row r="976" ht="22.9" hidden="1" customHeight="1"/>
    <row r="977" ht="22.9" hidden="1" customHeight="1"/>
    <row r="978" ht="22.9" hidden="1" customHeight="1"/>
    <row r="979" ht="22.9" hidden="1" customHeight="1"/>
    <row r="980" ht="22.9" hidden="1" customHeight="1"/>
    <row r="981" ht="22.9" hidden="1" customHeight="1"/>
    <row r="982" ht="22.9" hidden="1" customHeight="1"/>
    <row r="983" ht="22.9" hidden="1" customHeight="1"/>
    <row r="984" ht="22.9" hidden="1" customHeight="1"/>
    <row r="985" ht="22.9" hidden="1" customHeight="1"/>
    <row r="986" ht="22.9" hidden="1" customHeight="1"/>
    <row r="987" ht="22.9" hidden="1" customHeight="1"/>
    <row r="988" ht="22.9" hidden="1" customHeight="1"/>
    <row r="989" ht="22.9" hidden="1" customHeight="1"/>
    <row r="990" ht="22.9" hidden="1" customHeight="1"/>
    <row r="991" ht="22.9" hidden="1" customHeight="1"/>
    <row r="992" ht="22.9" hidden="1" customHeight="1"/>
    <row r="993" ht="22.9" hidden="1" customHeight="1"/>
    <row r="994" ht="22.9" hidden="1" customHeight="1"/>
    <row r="995" ht="22.9" hidden="1" customHeight="1"/>
    <row r="996" ht="22.9" hidden="1" customHeight="1"/>
    <row r="997" ht="22.9" hidden="1" customHeight="1"/>
    <row r="998" ht="22.9" hidden="1" customHeight="1"/>
    <row r="999" ht="22.9" hidden="1" customHeight="1"/>
    <row r="1000" ht="22.9" hidden="1" customHeight="1"/>
    <row r="1001" ht="22.9" hidden="1" customHeight="1"/>
    <row r="1002" ht="22.9" hidden="1" customHeight="1"/>
    <row r="1003" ht="22.9" hidden="1" customHeight="1"/>
    <row r="1004" ht="22.9" hidden="1" customHeight="1"/>
    <row r="1005" ht="22.9" hidden="1" customHeight="1"/>
    <row r="1006" ht="22.9" hidden="1" customHeight="1"/>
    <row r="1007" ht="22.9" hidden="1" customHeight="1"/>
    <row r="1008" ht="22.9" hidden="1" customHeight="1"/>
    <row r="1009" ht="22.9" hidden="1" customHeight="1"/>
    <row r="1010" ht="22.9" hidden="1" customHeight="1"/>
    <row r="1011" ht="22.9" hidden="1" customHeight="1"/>
    <row r="1012" ht="22.9" hidden="1" customHeight="1"/>
    <row r="1013" ht="22.9" hidden="1" customHeight="1"/>
    <row r="1014" ht="22.9" hidden="1" customHeight="1"/>
    <row r="1015" ht="22.9" hidden="1" customHeight="1"/>
    <row r="1016" ht="22.9" hidden="1" customHeight="1"/>
    <row r="1017" ht="22.9" hidden="1" customHeight="1"/>
    <row r="1018" ht="22.9" hidden="1" customHeight="1"/>
    <row r="1019" ht="22.9" hidden="1" customHeight="1"/>
    <row r="1020" ht="22.9" hidden="1" customHeight="1"/>
    <row r="1021" ht="22.9" hidden="1" customHeight="1"/>
    <row r="1022" ht="22.9" hidden="1" customHeight="1"/>
    <row r="1023" ht="22.9" hidden="1" customHeight="1"/>
    <row r="1024" ht="22.9" hidden="1" customHeight="1"/>
    <row r="1025" ht="22.9" hidden="1" customHeight="1"/>
    <row r="1026" ht="22.9" hidden="1" customHeight="1"/>
    <row r="1027" ht="22.9" hidden="1" customHeight="1"/>
    <row r="1028" ht="22.9" hidden="1" customHeight="1"/>
    <row r="1029" ht="22.9" hidden="1" customHeight="1"/>
    <row r="1030" ht="22.9" hidden="1" customHeight="1"/>
    <row r="1031" ht="22.9" hidden="1" customHeight="1"/>
    <row r="1032" ht="22.9" hidden="1" customHeight="1"/>
    <row r="1033" ht="22.9" hidden="1" customHeight="1"/>
    <row r="1034" ht="22.9" hidden="1" customHeight="1"/>
    <row r="1035" ht="22.9" hidden="1" customHeight="1"/>
    <row r="1036" ht="22.9" hidden="1" customHeight="1"/>
    <row r="1037" ht="22.9" hidden="1" customHeight="1"/>
    <row r="1038" ht="22.9" hidden="1" customHeight="1"/>
    <row r="1039" ht="22.9" hidden="1" customHeight="1"/>
    <row r="1040" ht="22.9" hidden="1" customHeight="1"/>
    <row r="1041" ht="22.9" hidden="1" customHeight="1"/>
    <row r="1042" ht="22.9" hidden="1" customHeight="1"/>
    <row r="1043" ht="22.9" hidden="1" customHeight="1"/>
    <row r="1044" ht="22.9" hidden="1" customHeight="1"/>
    <row r="1045" ht="22.9" hidden="1" customHeight="1"/>
    <row r="1046" ht="22.9" hidden="1" customHeight="1"/>
    <row r="1047" ht="22.9" hidden="1" customHeight="1"/>
    <row r="1048" ht="22.9" hidden="1" customHeight="1"/>
    <row r="1049" ht="22.9" hidden="1" customHeight="1"/>
    <row r="1050" ht="22.9" hidden="1" customHeight="1"/>
    <row r="1051" ht="22.9" hidden="1" customHeight="1"/>
    <row r="1052" ht="22.9" hidden="1" customHeight="1"/>
    <row r="1053" ht="22.9" hidden="1" customHeight="1"/>
    <row r="1054" ht="22.9" hidden="1" customHeight="1"/>
    <row r="1055" ht="22.9" hidden="1" customHeight="1"/>
    <row r="1056" ht="22.9" hidden="1" customHeight="1"/>
    <row r="1057" ht="22.9" hidden="1" customHeight="1"/>
    <row r="1058" ht="22.9" hidden="1" customHeight="1"/>
    <row r="1059" ht="22.9" hidden="1" customHeight="1"/>
    <row r="1060" ht="22.9" hidden="1" customHeight="1"/>
    <row r="1061" ht="22.9" hidden="1" customHeight="1"/>
    <row r="1062" ht="22.9" hidden="1" customHeight="1"/>
    <row r="1063" ht="22.9" hidden="1" customHeight="1"/>
    <row r="1064" ht="22.9" hidden="1" customHeight="1"/>
    <row r="1065" ht="22.9" hidden="1" customHeight="1"/>
    <row r="1066" ht="22.9" hidden="1" customHeight="1"/>
    <row r="1067" ht="22.9" hidden="1" customHeight="1"/>
    <row r="1068" ht="22.9" hidden="1" customHeight="1"/>
    <row r="1069" ht="22.9" hidden="1" customHeight="1"/>
    <row r="1070" ht="22.9" hidden="1" customHeight="1"/>
    <row r="1071" ht="22.9" hidden="1" customHeight="1"/>
    <row r="1072" ht="22.9" hidden="1" customHeight="1"/>
    <row r="1073" ht="22.9" hidden="1" customHeight="1"/>
    <row r="1074" ht="22.9" hidden="1" customHeight="1"/>
    <row r="1075" ht="22.9" hidden="1" customHeight="1"/>
    <row r="1076" ht="22.9" hidden="1" customHeight="1"/>
    <row r="1077" ht="22.9" hidden="1" customHeight="1"/>
    <row r="1078" ht="22.9" hidden="1" customHeight="1"/>
    <row r="1079" ht="22.9" hidden="1" customHeight="1"/>
    <row r="1080" ht="22.9" hidden="1" customHeight="1"/>
    <row r="1081" ht="22.9" hidden="1" customHeight="1"/>
    <row r="1082" ht="22.9" hidden="1" customHeight="1"/>
    <row r="1083" ht="22.9" hidden="1" customHeight="1"/>
    <row r="1084" ht="22.9" hidden="1" customHeight="1"/>
    <row r="1085" ht="22.9" hidden="1" customHeight="1"/>
    <row r="1086" ht="22.9" hidden="1" customHeight="1"/>
    <row r="1087" ht="22.9" hidden="1" customHeight="1"/>
    <row r="1088" ht="22.9" hidden="1" customHeight="1"/>
    <row r="1089" ht="22.9" hidden="1" customHeight="1"/>
    <row r="1090" ht="22.9" hidden="1" customHeight="1"/>
    <row r="1091" ht="22.9" hidden="1" customHeight="1"/>
    <row r="1092" ht="22.9" hidden="1" customHeight="1"/>
    <row r="1093" ht="22.9" hidden="1" customHeight="1"/>
    <row r="1094" ht="22.9" hidden="1" customHeight="1"/>
    <row r="1095" ht="22.9" hidden="1" customHeight="1"/>
    <row r="1096" ht="22.9" hidden="1" customHeight="1"/>
    <row r="1097" ht="22.9" hidden="1" customHeight="1"/>
    <row r="1098" ht="22.9" hidden="1" customHeight="1"/>
    <row r="1099" ht="22.9" hidden="1" customHeight="1"/>
    <row r="1100" ht="22.9" hidden="1" customHeight="1"/>
    <row r="1101" ht="22.9" hidden="1" customHeight="1"/>
    <row r="1102" ht="22.9" hidden="1" customHeight="1"/>
    <row r="1103" ht="22.9" hidden="1" customHeight="1"/>
    <row r="1104" ht="22.9" hidden="1" customHeight="1"/>
    <row r="1105" ht="22.9" hidden="1" customHeight="1"/>
    <row r="1106" ht="22.9" hidden="1" customHeight="1"/>
    <row r="1107" ht="22.9" hidden="1" customHeight="1"/>
    <row r="1108" ht="22.9" hidden="1" customHeight="1"/>
    <row r="1109" ht="22.9" hidden="1" customHeight="1"/>
    <row r="1110" ht="22.9" hidden="1" customHeight="1"/>
    <row r="1111" ht="22.9" hidden="1" customHeight="1"/>
    <row r="1112" ht="22.9" hidden="1" customHeight="1"/>
    <row r="1113" ht="22.9" hidden="1" customHeight="1"/>
    <row r="1114" ht="22.9" hidden="1" customHeight="1"/>
    <row r="1115" ht="22.9" hidden="1" customHeight="1"/>
    <row r="1116" ht="22.9" hidden="1" customHeight="1"/>
    <row r="1117" ht="22.9" hidden="1" customHeight="1"/>
    <row r="1118" ht="22.9" hidden="1" customHeight="1"/>
    <row r="1119" ht="22.9" hidden="1" customHeight="1"/>
    <row r="1120" ht="22.9" hidden="1" customHeight="1"/>
    <row r="1121" ht="22.9" hidden="1" customHeight="1"/>
    <row r="1122" ht="22.9" hidden="1" customHeight="1"/>
    <row r="1123" ht="22.9" hidden="1" customHeight="1"/>
    <row r="1124" ht="22.9" hidden="1" customHeight="1"/>
    <row r="1125" ht="22.9" hidden="1" customHeight="1"/>
    <row r="1126" ht="22.9" hidden="1" customHeight="1"/>
    <row r="1127" ht="22.9" hidden="1" customHeight="1"/>
    <row r="1128" ht="22.9" hidden="1" customHeight="1"/>
    <row r="1129" ht="22.9" hidden="1" customHeight="1"/>
    <row r="1130" ht="22.9" hidden="1" customHeight="1"/>
    <row r="1131" ht="22.9" hidden="1" customHeight="1"/>
    <row r="1132" ht="22.9" hidden="1" customHeight="1"/>
    <row r="1133" ht="22.9" hidden="1" customHeight="1"/>
    <row r="1134" ht="22.9" hidden="1" customHeight="1"/>
    <row r="1135" ht="22.9" hidden="1" customHeight="1"/>
    <row r="1136" ht="22.9" hidden="1" customHeight="1"/>
    <row r="1137" ht="22.9" hidden="1" customHeight="1"/>
    <row r="1138" ht="22.9" hidden="1" customHeight="1"/>
    <row r="1139" ht="22.9" hidden="1" customHeight="1"/>
    <row r="1140" ht="22.9" hidden="1" customHeight="1"/>
    <row r="1141" ht="22.9" hidden="1" customHeight="1"/>
    <row r="1142" ht="22.9" hidden="1" customHeight="1"/>
    <row r="1143" ht="22.9" hidden="1" customHeight="1"/>
    <row r="1144" ht="22.9" hidden="1" customHeight="1"/>
    <row r="1145" ht="22.9" hidden="1" customHeight="1"/>
    <row r="1146" ht="22.9" hidden="1" customHeight="1"/>
    <row r="1147" ht="22.9" hidden="1" customHeight="1"/>
    <row r="1148" ht="22.9" hidden="1" customHeight="1"/>
    <row r="1149" ht="22.9" hidden="1" customHeight="1"/>
    <row r="1150" ht="22.9" hidden="1" customHeight="1"/>
    <row r="1151" ht="22.9" hidden="1" customHeight="1"/>
    <row r="1152" ht="22.9" hidden="1" customHeight="1"/>
    <row r="1153" ht="22.9" hidden="1" customHeight="1"/>
    <row r="1154" ht="22.9" hidden="1" customHeight="1"/>
    <row r="1155" ht="22.9" hidden="1" customHeight="1"/>
    <row r="1156" ht="22.9" hidden="1" customHeight="1"/>
    <row r="1157" ht="22.9" hidden="1" customHeight="1"/>
    <row r="1158" ht="22.9" hidden="1" customHeight="1"/>
    <row r="1159" ht="22.9" hidden="1" customHeight="1"/>
    <row r="1160" ht="22.9" hidden="1" customHeight="1"/>
    <row r="1161" ht="22.9" hidden="1" customHeight="1"/>
    <row r="1162" ht="22.9" hidden="1" customHeight="1"/>
    <row r="1163" ht="22.9" hidden="1" customHeight="1"/>
    <row r="1164" ht="22.9" hidden="1" customHeight="1"/>
    <row r="1165" ht="22.9" hidden="1" customHeight="1"/>
    <row r="1166" ht="22.9" hidden="1" customHeight="1"/>
    <row r="1167" ht="22.9" hidden="1" customHeight="1"/>
    <row r="1168" ht="22.9" hidden="1" customHeight="1"/>
    <row r="1169" ht="22.9" hidden="1" customHeight="1"/>
    <row r="1170" ht="22.9" hidden="1" customHeight="1"/>
    <row r="1171" ht="22.9" hidden="1" customHeight="1"/>
    <row r="1172" ht="22.9" hidden="1" customHeight="1"/>
    <row r="1173" ht="22.9" hidden="1" customHeight="1"/>
    <row r="1174" ht="22.9" hidden="1" customHeight="1"/>
    <row r="1175" ht="22.9" hidden="1" customHeight="1"/>
    <row r="1176" ht="22.9" hidden="1" customHeight="1"/>
    <row r="1177" ht="22.9" hidden="1" customHeight="1"/>
    <row r="1178" ht="22.9" hidden="1" customHeight="1"/>
    <row r="1179" ht="22.9" hidden="1" customHeight="1"/>
    <row r="1180" ht="22.9" hidden="1" customHeight="1"/>
    <row r="1181" ht="22.9" hidden="1" customHeight="1"/>
    <row r="1182" ht="22.9" hidden="1" customHeight="1"/>
    <row r="1183" ht="22.9" hidden="1" customHeight="1"/>
    <row r="1184" ht="22.9" hidden="1" customHeight="1"/>
    <row r="1185" ht="22.9" hidden="1" customHeight="1"/>
    <row r="1186" ht="22.9" hidden="1" customHeight="1"/>
    <row r="1187" ht="22.9" hidden="1" customHeight="1"/>
    <row r="1188" ht="22.9" hidden="1" customHeight="1"/>
    <row r="1189" ht="22.9" hidden="1" customHeight="1"/>
    <row r="1190" ht="22.9" hidden="1" customHeight="1"/>
    <row r="1191" ht="22.9" hidden="1" customHeight="1"/>
    <row r="1192" ht="22.9" hidden="1" customHeight="1"/>
    <row r="1193" ht="22.9" hidden="1" customHeight="1"/>
    <row r="1194" ht="22.9" hidden="1" customHeight="1"/>
    <row r="1195" ht="22.9" hidden="1" customHeight="1"/>
    <row r="1196" ht="22.9" hidden="1" customHeight="1"/>
    <row r="1197" ht="22.9" hidden="1" customHeight="1"/>
    <row r="1198" ht="22.9" hidden="1" customHeight="1"/>
    <row r="1199" ht="22.9" hidden="1" customHeight="1"/>
    <row r="1200" ht="22.9" hidden="1" customHeight="1"/>
    <row r="1201" ht="22.9" hidden="1" customHeight="1"/>
    <row r="1202" ht="22.9" hidden="1" customHeight="1"/>
    <row r="1203" ht="22.9" hidden="1" customHeight="1"/>
    <row r="1204" ht="22.9" hidden="1" customHeight="1"/>
    <row r="1205" ht="22.9" hidden="1" customHeight="1"/>
    <row r="1206" ht="22.9" hidden="1" customHeight="1"/>
    <row r="1207" ht="22.9" hidden="1" customHeight="1"/>
    <row r="1208" ht="22.9" hidden="1" customHeight="1"/>
    <row r="1209" ht="22.9" hidden="1" customHeight="1"/>
    <row r="1210" ht="22.9" hidden="1" customHeight="1"/>
    <row r="1211" ht="22.9" hidden="1" customHeight="1"/>
    <row r="1212" ht="22.9" hidden="1" customHeight="1"/>
    <row r="1213" ht="22.9" hidden="1" customHeight="1"/>
    <row r="1214" ht="22.9" hidden="1" customHeight="1"/>
    <row r="1215" ht="22.9" hidden="1" customHeight="1"/>
    <row r="1216" ht="22.9" hidden="1" customHeight="1"/>
    <row r="1217" ht="22.9" hidden="1" customHeight="1"/>
    <row r="1218" ht="22.9" hidden="1" customHeight="1"/>
    <row r="1219" ht="22.9" hidden="1" customHeight="1"/>
    <row r="1220" ht="22.9" hidden="1" customHeight="1"/>
    <row r="1221" ht="22.9" hidden="1" customHeight="1"/>
    <row r="1222" ht="22.9" hidden="1" customHeight="1"/>
    <row r="1223" ht="22.9" hidden="1" customHeight="1"/>
    <row r="1224" ht="22.9" hidden="1" customHeight="1"/>
    <row r="1225" ht="22.9" hidden="1" customHeight="1"/>
    <row r="1226" ht="22.9" hidden="1" customHeight="1"/>
    <row r="1227" ht="22.9" hidden="1" customHeight="1"/>
    <row r="1228" ht="22.9" hidden="1" customHeight="1"/>
    <row r="1229" ht="22.9" hidden="1" customHeight="1"/>
    <row r="1230" ht="22.9" hidden="1" customHeight="1"/>
    <row r="1231" ht="22.9" hidden="1" customHeight="1"/>
    <row r="1232" ht="22.9" hidden="1" customHeight="1"/>
    <row r="1233" ht="22.9" hidden="1" customHeight="1"/>
    <row r="1234" ht="22.9" hidden="1" customHeight="1"/>
    <row r="1235" ht="22.9" hidden="1" customHeight="1"/>
    <row r="1236" ht="22.9" hidden="1" customHeight="1"/>
    <row r="1237" ht="22.9" hidden="1" customHeight="1"/>
    <row r="1238" ht="22.9" hidden="1" customHeight="1"/>
    <row r="1239" ht="22.9" hidden="1" customHeight="1"/>
    <row r="1240" ht="22.9" hidden="1" customHeight="1"/>
    <row r="1241" ht="22.9" hidden="1" customHeight="1"/>
    <row r="1242" ht="22.9" hidden="1" customHeight="1"/>
    <row r="1243" ht="22.9" hidden="1" customHeight="1"/>
    <row r="1244" ht="22.9" hidden="1" customHeight="1"/>
    <row r="1245" ht="22.9" hidden="1" customHeight="1"/>
    <row r="1246" ht="22.9" hidden="1" customHeight="1"/>
    <row r="1247" ht="22.9" hidden="1" customHeight="1"/>
    <row r="1248" ht="22.9" hidden="1" customHeight="1"/>
    <row r="1249" ht="22.9" hidden="1" customHeight="1"/>
    <row r="1250" ht="22.9" hidden="1" customHeight="1"/>
    <row r="1251" ht="22.9" hidden="1" customHeight="1"/>
    <row r="1252" ht="22.9" hidden="1" customHeight="1"/>
    <row r="1253" ht="22.9" hidden="1" customHeight="1"/>
    <row r="1254" ht="22.9" hidden="1" customHeight="1"/>
    <row r="1255" ht="22.9" hidden="1" customHeight="1"/>
    <row r="1256" ht="22.9" hidden="1" customHeight="1"/>
    <row r="1257" ht="22.9" hidden="1" customHeight="1"/>
    <row r="1258" ht="22.9" hidden="1" customHeight="1"/>
    <row r="1259" ht="22.9" hidden="1" customHeight="1"/>
    <row r="1260" ht="22.9" hidden="1" customHeight="1"/>
    <row r="1261" ht="22.9" hidden="1" customHeight="1"/>
    <row r="1262" ht="22.9" hidden="1" customHeight="1"/>
    <row r="1263" ht="22.9" hidden="1" customHeight="1"/>
    <row r="1264" ht="22.9" hidden="1" customHeight="1"/>
    <row r="1265" ht="22.9" hidden="1" customHeight="1"/>
    <row r="1266" ht="22.9" hidden="1" customHeight="1"/>
    <row r="1267" ht="22.9" hidden="1" customHeight="1"/>
    <row r="1268" ht="22.9" hidden="1" customHeight="1"/>
    <row r="1269" ht="22.9" hidden="1" customHeight="1"/>
    <row r="1270" ht="22.9" hidden="1" customHeight="1"/>
    <row r="1271" ht="22.9" hidden="1" customHeight="1"/>
    <row r="1272" ht="22.9" hidden="1" customHeight="1"/>
    <row r="1273" ht="22.9" hidden="1" customHeight="1"/>
    <row r="1274" ht="22.9" hidden="1" customHeight="1"/>
    <row r="1275" ht="22.9" hidden="1" customHeight="1"/>
    <row r="1276" ht="22.9" hidden="1" customHeight="1"/>
    <row r="1277" ht="22.9" hidden="1" customHeight="1"/>
    <row r="1278" ht="22.9" hidden="1" customHeight="1"/>
    <row r="1279" ht="22.9" hidden="1" customHeight="1"/>
    <row r="1280" ht="22.9" hidden="1" customHeight="1"/>
    <row r="1281" ht="22.9" hidden="1" customHeight="1"/>
    <row r="1282" ht="22.9" hidden="1" customHeight="1"/>
    <row r="1283" ht="22.9" hidden="1" customHeight="1"/>
    <row r="1284" ht="22.9" hidden="1" customHeight="1"/>
    <row r="1285" ht="22.9" hidden="1" customHeight="1"/>
    <row r="1286" ht="22.9" hidden="1" customHeight="1"/>
    <row r="1287" ht="22.9" hidden="1" customHeight="1"/>
    <row r="1288" ht="22.9" hidden="1" customHeight="1"/>
    <row r="1289" ht="22.9" hidden="1" customHeight="1"/>
    <row r="1290" ht="22.9" hidden="1" customHeight="1"/>
    <row r="1291" ht="22.9" hidden="1" customHeight="1"/>
    <row r="1292" ht="22.9" hidden="1" customHeight="1"/>
    <row r="1293" ht="22.9" hidden="1" customHeight="1"/>
    <row r="1294" ht="22.9" hidden="1" customHeight="1"/>
    <row r="1295" ht="22.9" hidden="1" customHeight="1"/>
    <row r="1296" ht="22.9" hidden="1" customHeight="1"/>
    <row r="1297" ht="22.9" hidden="1" customHeight="1"/>
    <row r="1298" ht="22.9" hidden="1" customHeight="1"/>
    <row r="1299" ht="22.9" hidden="1" customHeight="1"/>
    <row r="1300" ht="22.9" hidden="1" customHeight="1"/>
    <row r="1301" ht="22.9" hidden="1" customHeight="1"/>
    <row r="1302" ht="22.9" hidden="1" customHeight="1"/>
    <row r="1303" ht="22.9" hidden="1" customHeight="1"/>
    <row r="1304" ht="22.9" hidden="1" customHeight="1"/>
    <row r="1305" ht="22.9" hidden="1" customHeight="1"/>
    <row r="1306" ht="22.9" hidden="1" customHeight="1"/>
    <row r="1307" ht="22.9" hidden="1" customHeight="1"/>
    <row r="1308" ht="22.9" hidden="1" customHeight="1"/>
    <row r="1309" ht="22.9" hidden="1" customHeight="1"/>
    <row r="1310" ht="22.9" hidden="1" customHeight="1"/>
    <row r="1311" ht="22.9" hidden="1" customHeight="1"/>
    <row r="1312" ht="22.9" hidden="1" customHeight="1"/>
    <row r="1313" ht="22.9" hidden="1" customHeight="1"/>
    <row r="1314" ht="22.9" hidden="1" customHeight="1"/>
    <row r="1315" ht="22.9" hidden="1" customHeight="1"/>
    <row r="1316" ht="22.9" hidden="1" customHeight="1"/>
    <row r="1317" ht="22.9" hidden="1" customHeight="1"/>
    <row r="1318" ht="22.9" hidden="1" customHeight="1"/>
    <row r="1319" ht="22.9" hidden="1" customHeight="1"/>
    <row r="1320" ht="22.9" hidden="1" customHeight="1"/>
    <row r="1321" ht="22.9" hidden="1" customHeight="1"/>
    <row r="1322" ht="22.9" hidden="1" customHeight="1"/>
    <row r="1323" ht="22.9" hidden="1" customHeight="1"/>
    <row r="1324" ht="22.9" hidden="1" customHeight="1"/>
    <row r="1325" ht="22.9" hidden="1" customHeight="1"/>
    <row r="1326" ht="22.9" hidden="1" customHeight="1"/>
    <row r="1327" ht="22.9" hidden="1" customHeight="1"/>
    <row r="1328" ht="22.9" hidden="1" customHeight="1"/>
    <row r="1329" ht="22.9" hidden="1" customHeight="1"/>
    <row r="1330" ht="22.9" hidden="1" customHeight="1"/>
    <row r="1331" ht="22.9" hidden="1" customHeight="1"/>
    <row r="1332" ht="22.9" hidden="1" customHeight="1"/>
    <row r="1333" ht="22.9" hidden="1" customHeight="1"/>
    <row r="1334" ht="22.9" hidden="1" customHeight="1"/>
    <row r="1335" ht="22.9" hidden="1" customHeight="1"/>
    <row r="1336" ht="22.9" hidden="1" customHeight="1"/>
    <row r="1337" ht="22.9" hidden="1" customHeight="1"/>
    <row r="1338" ht="22.9" hidden="1" customHeight="1"/>
    <row r="1339" ht="22.9" hidden="1" customHeight="1"/>
    <row r="1340" ht="22.9" hidden="1" customHeight="1"/>
    <row r="1341" ht="22.9" hidden="1" customHeight="1"/>
    <row r="1342" ht="22.9" hidden="1" customHeight="1"/>
    <row r="1343" ht="22.9" hidden="1" customHeight="1"/>
    <row r="1344" ht="22.9" hidden="1" customHeight="1"/>
    <row r="1345" ht="22.9" hidden="1" customHeight="1"/>
    <row r="1346" ht="22.9" hidden="1" customHeight="1"/>
    <row r="1347" ht="22.9" hidden="1" customHeight="1"/>
    <row r="1348" ht="22.9" hidden="1" customHeight="1"/>
    <row r="1349" ht="22.9" hidden="1" customHeight="1"/>
    <row r="1350" ht="22.9" hidden="1" customHeight="1"/>
    <row r="1351" ht="22.9" hidden="1" customHeight="1"/>
    <row r="1352" ht="22.9" hidden="1" customHeight="1"/>
    <row r="1353" ht="22.9" hidden="1" customHeight="1"/>
    <row r="1354" ht="22.9" hidden="1" customHeight="1"/>
    <row r="1355" ht="22.9" hidden="1" customHeight="1"/>
    <row r="1356" ht="22.9" hidden="1" customHeight="1"/>
    <row r="1357" ht="22.9" hidden="1" customHeight="1"/>
    <row r="1358" ht="22.9" hidden="1" customHeight="1"/>
    <row r="1359" ht="22.9" hidden="1" customHeight="1"/>
    <row r="1360" ht="22.9" hidden="1" customHeight="1"/>
    <row r="1361" ht="22.9" hidden="1" customHeight="1"/>
    <row r="1362" ht="22.9" hidden="1" customHeight="1"/>
    <row r="1363" ht="22.9" hidden="1" customHeight="1"/>
    <row r="1364" ht="22.9" hidden="1" customHeight="1"/>
    <row r="1365" ht="22.9" hidden="1" customHeight="1"/>
    <row r="1366" ht="22.9" hidden="1" customHeight="1"/>
    <row r="1367" ht="22.9" hidden="1" customHeight="1"/>
    <row r="1368" ht="22.9" hidden="1" customHeight="1"/>
    <row r="1369" ht="22.9" hidden="1" customHeight="1"/>
    <row r="1370" ht="22.9" hidden="1" customHeight="1"/>
    <row r="1371" ht="22.9" hidden="1" customHeight="1"/>
    <row r="1372" ht="22.9" hidden="1" customHeight="1"/>
    <row r="1373" ht="22.9" hidden="1" customHeight="1"/>
    <row r="1374" ht="22.9" hidden="1" customHeight="1"/>
    <row r="1375" ht="22.9" hidden="1" customHeight="1"/>
    <row r="1376" ht="22.9" hidden="1" customHeight="1"/>
    <row r="1377" ht="22.9" hidden="1" customHeight="1"/>
    <row r="1378" ht="22.9" hidden="1" customHeight="1"/>
    <row r="1379" ht="22.9" hidden="1" customHeight="1"/>
    <row r="1380" ht="22.9" hidden="1" customHeight="1"/>
    <row r="1381" ht="22.9" hidden="1" customHeight="1"/>
    <row r="1382" ht="22.9" hidden="1" customHeight="1"/>
    <row r="1383" ht="22.9" hidden="1" customHeight="1"/>
    <row r="1384" ht="22.9" hidden="1" customHeight="1"/>
    <row r="1385" ht="22.9" hidden="1" customHeight="1"/>
    <row r="1386" ht="22.9" hidden="1" customHeight="1"/>
    <row r="1387" ht="22.9" hidden="1" customHeight="1"/>
    <row r="1388" ht="22.9" hidden="1" customHeight="1"/>
    <row r="1389" ht="22.9" hidden="1" customHeight="1"/>
    <row r="1390" ht="22.9" hidden="1" customHeight="1"/>
    <row r="1391" ht="22.9" hidden="1" customHeight="1"/>
    <row r="1392" ht="22.9" hidden="1" customHeight="1"/>
    <row r="1393" ht="22.9" hidden="1" customHeight="1"/>
    <row r="1394" ht="22.9" hidden="1" customHeight="1"/>
    <row r="1395" ht="22.9" hidden="1" customHeight="1"/>
    <row r="1396" ht="22.9" hidden="1" customHeight="1"/>
    <row r="1397" ht="22.9" hidden="1" customHeight="1"/>
    <row r="1398" ht="22.9" hidden="1" customHeight="1"/>
    <row r="1399" ht="22.9" hidden="1" customHeight="1"/>
    <row r="1400" ht="22.9" hidden="1" customHeight="1"/>
    <row r="1401" ht="22.9" hidden="1" customHeight="1"/>
    <row r="1402" ht="22.9" hidden="1" customHeight="1"/>
    <row r="1403" ht="22.9" hidden="1" customHeight="1"/>
    <row r="1404" ht="22.9" hidden="1" customHeight="1"/>
    <row r="1405" ht="22.9" hidden="1" customHeight="1"/>
    <row r="1406" ht="22.9" hidden="1" customHeight="1"/>
    <row r="1407" ht="22.9" hidden="1" customHeight="1"/>
    <row r="1408" ht="22.9" hidden="1" customHeight="1"/>
    <row r="1409" ht="22.9" hidden="1" customHeight="1"/>
    <row r="1410" ht="22.9" hidden="1" customHeight="1"/>
    <row r="1411" ht="22.9" hidden="1" customHeight="1"/>
    <row r="1412" ht="22.9" hidden="1" customHeight="1"/>
    <row r="1413" ht="22.9" hidden="1" customHeight="1"/>
    <row r="1414" ht="22.9" hidden="1" customHeight="1"/>
    <row r="1415" ht="22.9" hidden="1" customHeight="1"/>
    <row r="1416" ht="22.9" hidden="1" customHeight="1"/>
    <row r="1417" ht="22.9" hidden="1" customHeight="1"/>
    <row r="1418" ht="22.9" hidden="1" customHeight="1"/>
    <row r="1419" ht="22.9" hidden="1" customHeight="1"/>
    <row r="1420" ht="22.9" hidden="1" customHeight="1"/>
    <row r="1421" ht="22.9" hidden="1" customHeight="1"/>
    <row r="1422" ht="22.9" hidden="1" customHeight="1"/>
    <row r="1423" ht="22.9" hidden="1" customHeight="1"/>
    <row r="1424" ht="22.9" hidden="1" customHeight="1"/>
    <row r="1425" ht="22.9" hidden="1" customHeight="1"/>
    <row r="1426" ht="22.9" hidden="1" customHeight="1"/>
    <row r="1427" ht="22.9" hidden="1" customHeight="1"/>
    <row r="1428" ht="22.9" hidden="1" customHeight="1"/>
    <row r="1429" ht="22.9" hidden="1" customHeight="1"/>
    <row r="1430" ht="22.9" hidden="1" customHeight="1"/>
    <row r="1431" ht="22.9" hidden="1" customHeight="1"/>
    <row r="1432" ht="22.9" hidden="1" customHeight="1"/>
    <row r="1433" ht="22.9" hidden="1" customHeight="1"/>
    <row r="1434" ht="22.9" hidden="1" customHeight="1"/>
    <row r="1435" ht="22.9" hidden="1" customHeight="1"/>
    <row r="1436" ht="22.9" hidden="1" customHeight="1"/>
    <row r="1437" ht="22.9" hidden="1" customHeight="1"/>
    <row r="1438" ht="22.9" hidden="1" customHeight="1"/>
    <row r="1439" ht="22.9" hidden="1" customHeight="1"/>
    <row r="1440" ht="22.9" hidden="1" customHeight="1"/>
    <row r="1441" ht="22.9" hidden="1" customHeight="1"/>
    <row r="1442" ht="22.9" hidden="1" customHeight="1"/>
    <row r="1443" ht="22.9" hidden="1" customHeight="1"/>
    <row r="1444" ht="22.9" hidden="1" customHeight="1"/>
    <row r="1445" ht="22.9" hidden="1" customHeight="1"/>
    <row r="1446" ht="22.9" hidden="1" customHeight="1"/>
    <row r="1447" ht="22.9" hidden="1" customHeight="1"/>
    <row r="1448" ht="22.9" hidden="1" customHeight="1"/>
    <row r="1449" ht="22.9" hidden="1" customHeight="1"/>
    <row r="1450" ht="22.9" hidden="1" customHeight="1"/>
    <row r="1451" ht="22.9" hidden="1" customHeight="1"/>
    <row r="1452" ht="22.9" hidden="1" customHeight="1"/>
    <row r="1453" ht="22.9" hidden="1" customHeight="1"/>
    <row r="1454" ht="22.9" hidden="1" customHeight="1"/>
    <row r="1455" ht="22.9" hidden="1" customHeight="1"/>
    <row r="1456" ht="22.9" hidden="1" customHeight="1"/>
    <row r="1457" ht="22.9" hidden="1" customHeight="1"/>
    <row r="1458" ht="22.9" hidden="1" customHeight="1"/>
    <row r="1459" ht="22.9" hidden="1" customHeight="1"/>
    <row r="1460" ht="22.9" hidden="1" customHeight="1"/>
    <row r="1461" ht="22.9" hidden="1" customHeight="1"/>
    <row r="1462" ht="22.9" hidden="1" customHeight="1"/>
    <row r="1463" ht="22.9" hidden="1" customHeight="1"/>
    <row r="1464" ht="22.9" hidden="1" customHeight="1"/>
    <row r="1465" ht="22.9" hidden="1" customHeight="1"/>
    <row r="1466" ht="22.9" hidden="1" customHeight="1"/>
    <row r="1467" ht="22.9" hidden="1" customHeight="1"/>
    <row r="1468" ht="22.9" hidden="1" customHeight="1"/>
    <row r="1469" ht="22.9" hidden="1" customHeight="1"/>
    <row r="1470" ht="22.9" hidden="1" customHeight="1"/>
    <row r="1471" ht="22.9" hidden="1" customHeight="1"/>
    <row r="1472" ht="22.9" hidden="1" customHeight="1"/>
    <row r="1473" ht="22.9" hidden="1" customHeight="1"/>
    <row r="1474" ht="22.9" hidden="1" customHeight="1"/>
    <row r="1475" ht="22.9" hidden="1" customHeight="1"/>
    <row r="1476" ht="22.9" hidden="1" customHeight="1"/>
    <row r="1477" ht="22.9" hidden="1" customHeight="1"/>
    <row r="1478" ht="22.9" hidden="1" customHeight="1"/>
    <row r="1479" ht="22.9" hidden="1" customHeight="1"/>
    <row r="1480" ht="22.9" hidden="1" customHeight="1"/>
    <row r="1481" ht="22.9" hidden="1" customHeight="1"/>
    <row r="1482" ht="22.9" hidden="1" customHeight="1"/>
    <row r="1483" ht="22.9" hidden="1" customHeight="1"/>
    <row r="1484" ht="22.9" hidden="1" customHeight="1"/>
    <row r="1485" ht="22.9" hidden="1" customHeight="1"/>
    <row r="1486" ht="22.9" hidden="1" customHeight="1"/>
    <row r="1487" ht="22.9" hidden="1" customHeight="1"/>
    <row r="1488" ht="22.9" hidden="1" customHeight="1"/>
    <row r="1489" ht="22.9" hidden="1" customHeight="1"/>
    <row r="1490" ht="22.9" hidden="1" customHeight="1"/>
    <row r="1491" ht="22.9" hidden="1" customHeight="1"/>
    <row r="1492" ht="22.9" hidden="1" customHeight="1"/>
    <row r="1493" ht="22.9" hidden="1" customHeight="1"/>
    <row r="1494" ht="22.9" hidden="1" customHeight="1"/>
    <row r="1495" ht="22.9" hidden="1" customHeight="1"/>
    <row r="1496" ht="22.9" hidden="1" customHeight="1"/>
    <row r="1497" ht="22.9" hidden="1" customHeight="1"/>
    <row r="1498" ht="22.9" hidden="1" customHeight="1"/>
    <row r="1499" ht="22.9" hidden="1" customHeight="1"/>
    <row r="1500" ht="22.9" hidden="1" customHeight="1"/>
    <row r="1501" ht="22.9" hidden="1" customHeight="1"/>
    <row r="1502" ht="22.9" hidden="1" customHeight="1"/>
    <row r="1503" ht="22.9" hidden="1" customHeight="1"/>
    <row r="1504" ht="22.9" hidden="1" customHeight="1"/>
    <row r="1505" ht="22.9" hidden="1" customHeight="1"/>
    <row r="1506" ht="22.9" hidden="1" customHeight="1"/>
    <row r="1507" ht="22.9" hidden="1" customHeight="1"/>
    <row r="1508" ht="22.9" hidden="1" customHeight="1"/>
    <row r="1509" ht="22.9" hidden="1" customHeight="1"/>
    <row r="1510" ht="22.9" hidden="1" customHeight="1"/>
    <row r="1511" ht="22.9" hidden="1" customHeight="1"/>
    <row r="1512" ht="22.9" hidden="1" customHeight="1"/>
    <row r="1513" ht="22.9" hidden="1" customHeight="1"/>
    <row r="1514" ht="22.9" hidden="1" customHeight="1"/>
    <row r="1515" ht="22.9" hidden="1" customHeight="1"/>
    <row r="1516" ht="22.9" hidden="1" customHeight="1"/>
    <row r="1517" ht="22.9" hidden="1" customHeight="1"/>
    <row r="1518" ht="22.9" hidden="1" customHeight="1"/>
    <row r="1519" ht="22.9" hidden="1" customHeight="1"/>
    <row r="1520" ht="22.9" hidden="1" customHeight="1"/>
    <row r="1521" ht="22.9" hidden="1" customHeight="1"/>
    <row r="1522" ht="22.9" hidden="1" customHeight="1"/>
    <row r="1523" ht="22.9" hidden="1" customHeight="1"/>
    <row r="1524" ht="22.9" hidden="1" customHeight="1"/>
    <row r="1525" ht="22.9" hidden="1" customHeight="1"/>
    <row r="1526" ht="22.9" hidden="1" customHeight="1"/>
    <row r="1527" ht="22.9" hidden="1" customHeight="1"/>
    <row r="1528" ht="22.9" hidden="1" customHeight="1"/>
    <row r="1529" ht="22.9" hidden="1" customHeight="1"/>
    <row r="1530" ht="22.9" hidden="1" customHeight="1"/>
    <row r="1531" ht="22.9" hidden="1" customHeight="1"/>
    <row r="1532" ht="22.9" hidden="1" customHeight="1"/>
    <row r="1533" ht="22.9" hidden="1" customHeight="1"/>
    <row r="1534" ht="22.9" hidden="1" customHeight="1"/>
    <row r="1535" ht="22.9" hidden="1" customHeight="1"/>
    <row r="1536" ht="22.9" hidden="1" customHeight="1"/>
    <row r="1537" ht="22.9" hidden="1" customHeight="1"/>
    <row r="1538" ht="22.9" hidden="1" customHeight="1"/>
    <row r="1539" ht="22.9" hidden="1" customHeight="1"/>
    <row r="1540" ht="22.9" hidden="1" customHeight="1"/>
    <row r="1541" ht="22.9" hidden="1" customHeight="1"/>
    <row r="1542" ht="22.9" hidden="1" customHeight="1"/>
    <row r="1543" ht="22.9" hidden="1" customHeight="1"/>
    <row r="1544" ht="22.9" hidden="1" customHeight="1"/>
    <row r="1545" ht="22.9" hidden="1" customHeight="1"/>
    <row r="1546" ht="22.9" hidden="1" customHeight="1"/>
    <row r="1547" ht="22.9" hidden="1" customHeight="1"/>
    <row r="1548" ht="22.9" hidden="1" customHeight="1"/>
    <row r="1549" ht="22.9" hidden="1" customHeight="1"/>
    <row r="1550" ht="22.9" hidden="1" customHeight="1"/>
    <row r="1551" ht="22.9" hidden="1" customHeight="1"/>
    <row r="1552" ht="22.9" hidden="1" customHeight="1"/>
    <row r="1553" ht="22.9" hidden="1" customHeight="1"/>
    <row r="1554" ht="22.9" hidden="1" customHeight="1"/>
    <row r="1555" ht="22.9" hidden="1" customHeight="1"/>
    <row r="1556" ht="22.9" hidden="1" customHeight="1"/>
    <row r="1557" ht="22.9" hidden="1" customHeight="1"/>
    <row r="1558" ht="22.9" hidden="1" customHeight="1"/>
    <row r="1559" ht="22.9" hidden="1" customHeight="1"/>
    <row r="1560" ht="22.9" hidden="1" customHeight="1"/>
    <row r="1561" ht="22.9" hidden="1" customHeight="1"/>
    <row r="1562" ht="22.9" hidden="1" customHeight="1"/>
    <row r="1563" ht="22.9" hidden="1" customHeight="1"/>
    <row r="1564" ht="22.9" hidden="1" customHeight="1"/>
    <row r="1565" ht="22.9" hidden="1" customHeight="1"/>
    <row r="1566" ht="22.9" hidden="1" customHeight="1"/>
    <row r="1567" ht="22.9" hidden="1" customHeight="1"/>
    <row r="1568" ht="22.9" hidden="1" customHeight="1"/>
    <row r="1569" ht="22.9" hidden="1" customHeight="1"/>
    <row r="1570" ht="22.9" hidden="1" customHeight="1"/>
    <row r="1571" ht="22.9" hidden="1" customHeight="1"/>
    <row r="1572" ht="22.9" hidden="1" customHeight="1"/>
    <row r="1573" ht="22.9" hidden="1" customHeight="1"/>
    <row r="1574" ht="22.9" hidden="1" customHeight="1"/>
    <row r="1575" ht="22.9" hidden="1" customHeight="1"/>
    <row r="1576" ht="22.9" hidden="1" customHeight="1"/>
    <row r="1577" ht="22.9" hidden="1" customHeight="1"/>
    <row r="1578" ht="22.9" hidden="1" customHeight="1"/>
    <row r="1579" ht="22.9" hidden="1" customHeight="1"/>
    <row r="1580" ht="22.9" hidden="1" customHeight="1"/>
    <row r="1581" ht="22.9" hidden="1" customHeight="1"/>
    <row r="1582" ht="22.9" hidden="1" customHeight="1"/>
    <row r="1583" ht="22.9" hidden="1" customHeight="1"/>
    <row r="1584" ht="22.9" hidden="1" customHeight="1"/>
    <row r="1585" ht="22.9" hidden="1" customHeight="1"/>
    <row r="1586" ht="22.9" hidden="1" customHeight="1"/>
    <row r="1587" ht="22.9" hidden="1" customHeight="1"/>
    <row r="1588" ht="22.9" hidden="1" customHeight="1"/>
    <row r="1589" ht="22.9" hidden="1" customHeight="1"/>
    <row r="1590" ht="22.9" hidden="1" customHeight="1"/>
    <row r="1591" ht="22.9" hidden="1" customHeight="1"/>
    <row r="1592" ht="22.9" hidden="1" customHeight="1"/>
    <row r="1593" ht="22.9" hidden="1" customHeight="1"/>
    <row r="1594" ht="22.9" hidden="1" customHeight="1"/>
    <row r="1595" ht="22.9" hidden="1" customHeight="1"/>
    <row r="1596" ht="22.9" hidden="1" customHeight="1"/>
    <row r="1597" ht="22.9" hidden="1" customHeight="1"/>
    <row r="1598" ht="22.9" hidden="1" customHeight="1"/>
    <row r="1599" ht="22.9" hidden="1" customHeight="1"/>
    <row r="1600" ht="22.9" hidden="1" customHeight="1"/>
    <row r="1601" ht="22.9" hidden="1" customHeight="1"/>
    <row r="1602" ht="22.9" hidden="1" customHeight="1"/>
    <row r="1603" ht="22.9" hidden="1" customHeight="1"/>
    <row r="1604" ht="22.9" hidden="1" customHeight="1"/>
    <row r="1605" ht="22.9" hidden="1" customHeight="1"/>
    <row r="1606" ht="22.9" hidden="1" customHeight="1"/>
    <row r="1607" ht="22.9" hidden="1" customHeight="1"/>
    <row r="1608" ht="22.9" hidden="1" customHeight="1"/>
    <row r="1609" ht="22.9" hidden="1" customHeight="1"/>
    <row r="1610" ht="22.9" hidden="1" customHeight="1"/>
    <row r="1611" ht="22.9" hidden="1" customHeight="1"/>
    <row r="1612" ht="22.9" hidden="1" customHeight="1"/>
    <row r="1613" ht="22.9" hidden="1" customHeight="1"/>
    <row r="1614" ht="22.9" hidden="1" customHeight="1"/>
    <row r="1615" ht="22.9" hidden="1" customHeight="1"/>
    <row r="1616" ht="22.9" hidden="1" customHeight="1"/>
    <row r="1617" ht="22.9" hidden="1" customHeight="1"/>
    <row r="1618" ht="22.9" hidden="1" customHeight="1"/>
    <row r="1619" ht="22.9" hidden="1" customHeight="1"/>
    <row r="1620" ht="22.9" hidden="1" customHeight="1"/>
    <row r="1621" ht="22.9" hidden="1" customHeight="1"/>
    <row r="1622" ht="22.9" hidden="1" customHeight="1"/>
    <row r="1623" ht="22.9" hidden="1" customHeight="1"/>
    <row r="1624" ht="22.9" hidden="1" customHeight="1"/>
    <row r="1625" ht="22.9" hidden="1" customHeight="1"/>
    <row r="1626" ht="22.9" hidden="1" customHeight="1"/>
    <row r="1627" ht="22.9" hidden="1" customHeight="1"/>
    <row r="1628" ht="22.9" hidden="1" customHeight="1"/>
    <row r="1629" ht="22.9" hidden="1" customHeight="1"/>
    <row r="1630" ht="22.9" hidden="1" customHeight="1"/>
    <row r="1631" ht="22.9" hidden="1" customHeight="1"/>
    <row r="1632" ht="22.9" hidden="1" customHeight="1"/>
    <row r="1633" ht="22.9" hidden="1" customHeight="1"/>
    <row r="1634" ht="22.9" hidden="1" customHeight="1"/>
    <row r="1635" ht="22.9" hidden="1" customHeight="1"/>
    <row r="1636" ht="22.9" hidden="1" customHeight="1"/>
    <row r="1637" ht="22.9" hidden="1" customHeight="1"/>
    <row r="1638" ht="22.9" hidden="1" customHeight="1"/>
    <row r="1639" ht="22.9" hidden="1" customHeight="1"/>
    <row r="1640" ht="22.9" hidden="1" customHeight="1"/>
    <row r="1641" ht="22.9" hidden="1" customHeight="1"/>
    <row r="1642" ht="22.9" hidden="1" customHeight="1"/>
    <row r="1643" ht="22.9" hidden="1" customHeight="1"/>
    <row r="1644" ht="22.9" hidden="1" customHeight="1"/>
    <row r="1645" ht="22.9" hidden="1" customHeight="1"/>
    <row r="1646" ht="22.9" hidden="1" customHeight="1"/>
    <row r="1647" ht="22.9" hidden="1" customHeight="1"/>
    <row r="1648" ht="22.9" hidden="1" customHeight="1"/>
    <row r="1649" ht="22.9" hidden="1" customHeight="1"/>
    <row r="1650" ht="22.9" hidden="1" customHeight="1"/>
    <row r="1651" ht="22.9" hidden="1" customHeight="1"/>
    <row r="1652" ht="22.9" hidden="1" customHeight="1"/>
    <row r="1653" ht="22.9" hidden="1" customHeight="1"/>
    <row r="1654" ht="22.9" hidden="1" customHeight="1"/>
    <row r="1655" ht="22.9" hidden="1" customHeight="1"/>
    <row r="1656" ht="22.9" hidden="1" customHeight="1"/>
    <row r="1657" ht="22.9" hidden="1" customHeight="1"/>
    <row r="1658" ht="22.9" hidden="1" customHeight="1"/>
    <row r="1659" ht="22.9" hidden="1" customHeight="1"/>
    <row r="1660" ht="22.9" hidden="1" customHeight="1"/>
    <row r="1661" ht="22.9" hidden="1" customHeight="1"/>
    <row r="1662" ht="22.9" hidden="1" customHeight="1"/>
    <row r="1663" ht="22.9" hidden="1" customHeight="1"/>
    <row r="1664" ht="22.9" hidden="1" customHeight="1"/>
    <row r="1665" ht="22.9" hidden="1" customHeight="1"/>
    <row r="1666" ht="22.9" hidden="1" customHeight="1"/>
    <row r="1667" ht="22.9" hidden="1" customHeight="1"/>
    <row r="1668" ht="22.9" hidden="1" customHeight="1"/>
    <row r="1669" ht="22.9" hidden="1" customHeight="1"/>
    <row r="1670" ht="22.9" hidden="1" customHeight="1"/>
    <row r="1671" ht="22.9" hidden="1" customHeight="1"/>
    <row r="1672" ht="22.9" hidden="1" customHeight="1"/>
    <row r="1673" ht="22.9" hidden="1" customHeight="1"/>
    <row r="1674" ht="22.9" hidden="1" customHeight="1"/>
    <row r="1675" ht="22.9" hidden="1" customHeight="1"/>
    <row r="1676" ht="22.9" hidden="1" customHeight="1"/>
    <row r="1677" ht="22.9" hidden="1" customHeight="1"/>
    <row r="1678" ht="22.9" hidden="1" customHeight="1"/>
    <row r="1679" ht="22.9" hidden="1" customHeight="1"/>
    <row r="1680" ht="22.9" hidden="1" customHeight="1"/>
    <row r="1681" ht="22.9" hidden="1" customHeight="1"/>
    <row r="1682" ht="22.9" hidden="1" customHeight="1"/>
    <row r="1683" ht="22.9" hidden="1" customHeight="1"/>
    <row r="1684" ht="22.9" hidden="1" customHeight="1"/>
    <row r="1685" ht="22.9" hidden="1" customHeight="1"/>
    <row r="1686" ht="22.9" hidden="1" customHeight="1"/>
    <row r="1687" ht="22.9" hidden="1" customHeight="1"/>
    <row r="1688" ht="22.9" hidden="1" customHeight="1"/>
    <row r="1689" ht="22.9" hidden="1" customHeight="1"/>
    <row r="1690" ht="22.9" hidden="1" customHeight="1"/>
    <row r="1691" ht="22.9" hidden="1" customHeight="1"/>
    <row r="1692" ht="22.9" hidden="1" customHeight="1"/>
    <row r="1693" ht="22.9" hidden="1" customHeight="1"/>
    <row r="1694" ht="22.9" hidden="1" customHeight="1"/>
    <row r="1695" ht="22.9" hidden="1" customHeight="1"/>
    <row r="1696" ht="22.9" hidden="1" customHeight="1"/>
    <row r="1697" ht="22.9" hidden="1" customHeight="1"/>
    <row r="1698" ht="22.9" hidden="1" customHeight="1"/>
    <row r="1699" ht="22.9" hidden="1" customHeight="1"/>
    <row r="1700" ht="22.9" hidden="1" customHeight="1"/>
    <row r="1701" ht="22.9" hidden="1" customHeight="1"/>
    <row r="1702" ht="22.9" hidden="1" customHeight="1"/>
    <row r="1703" ht="22.9" hidden="1" customHeight="1"/>
    <row r="1704" ht="22.9" hidden="1" customHeight="1"/>
    <row r="1705" ht="22.9" hidden="1" customHeight="1"/>
    <row r="1706" ht="22.9" hidden="1" customHeight="1"/>
    <row r="1707" ht="22.9" hidden="1" customHeight="1"/>
    <row r="1708" ht="22.9" hidden="1" customHeight="1"/>
    <row r="1709" ht="22.9" hidden="1" customHeight="1"/>
    <row r="1710" ht="22.9" hidden="1" customHeight="1"/>
    <row r="1711" ht="22.9" hidden="1" customHeight="1"/>
    <row r="1712" ht="22.9" hidden="1" customHeight="1"/>
    <row r="1713" ht="22.9" hidden="1" customHeight="1"/>
    <row r="1714" ht="22.9" hidden="1" customHeight="1"/>
    <row r="1715" ht="22.9" hidden="1" customHeight="1"/>
    <row r="1716" ht="22.9" hidden="1" customHeight="1"/>
    <row r="1717" ht="22.9" hidden="1" customHeight="1"/>
    <row r="1718" ht="22.9" hidden="1" customHeight="1"/>
    <row r="1719" ht="22.9" hidden="1" customHeight="1"/>
    <row r="1720" ht="22.9" hidden="1" customHeight="1"/>
    <row r="1721" ht="22.9" hidden="1" customHeight="1"/>
    <row r="1722" ht="22.9" hidden="1" customHeight="1"/>
    <row r="1723" ht="22.9" hidden="1" customHeight="1"/>
    <row r="1724" ht="22.9" hidden="1" customHeight="1"/>
    <row r="1725" ht="22.9" hidden="1" customHeight="1"/>
    <row r="1726" ht="22.9" hidden="1" customHeight="1"/>
    <row r="1727" ht="22.9" hidden="1" customHeight="1"/>
    <row r="1728" ht="22.9" hidden="1" customHeight="1"/>
    <row r="1729" ht="22.9" hidden="1" customHeight="1"/>
    <row r="1730" ht="22.9" hidden="1" customHeight="1"/>
    <row r="1731" ht="22.9" hidden="1" customHeight="1"/>
    <row r="1732" ht="22.9" hidden="1" customHeight="1"/>
    <row r="1733" ht="22.9" hidden="1" customHeight="1"/>
    <row r="1734" ht="22.9" hidden="1" customHeight="1"/>
    <row r="1735" ht="22.9" hidden="1" customHeight="1"/>
    <row r="1736" ht="22.9" hidden="1" customHeight="1"/>
    <row r="1737" ht="22.9" hidden="1" customHeight="1"/>
    <row r="1738" ht="22.9" hidden="1" customHeight="1"/>
    <row r="1739" ht="22.9" hidden="1" customHeight="1"/>
    <row r="1740" ht="22.9" hidden="1" customHeight="1"/>
    <row r="1741" ht="22.9" hidden="1" customHeight="1"/>
    <row r="1742" ht="22.9" hidden="1" customHeight="1"/>
    <row r="1743" ht="22.9" hidden="1" customHeight="1"/>
    <row r="1744" ht="22.9" hidden="1" customHeight="1"/>
    <row r="1745" ht="22.9" hidden="1" customHeight="1"/>
    <row r="1746" ht="22.9" hidden="1" customHeight="1"/>
    <row r="1747" ht="22.9" hidden="1" customHeight="1"/>
    <row r="1748" ht="22.9" hidden="1" customHeight="1"/>
    <row r="1749" ht="22.9" hidden="1" customHeight="1"/>
    <row r="1750" ht="22.9" hidden="1" customHeight="1"/>
    <row r="1751" ht="22.9" hidden="1" customHeight="1"/>
    <row r="1752" ht="22.9" hidden="1" customHeight="1"/>
    <row r="1753" ht="22.9" hidden="1" customHeight="1"/>
    <row r="1754" ht="22.9" hidden="1" customHeight="1"/>
    <row r="1755" ht="22.9" hidden="1" customHeight="1"/>
    <row r="1756" ht="22.9" hidden="1" customHeight="1"/>
    <row r="1757" ht="22.9" hidden="1" customHeight="1"/>
    <row r="1758" ht="22.9" hidden="1" customHeight="1"/>
    <row r="1759" ht="22.9" hidden="1" customHeight="1"/>
    <row r="1760" ht="22.9" hidden="1" customHeight="1"/>
    <row r="1761" ht="22.9" hidden="1" customHeight="1"/>
    <row r="1762" ht="22.9" hidden="1" customHeight="1"/>
    <row r="1763" ht="22.9" hidden="1" customHeight="1"/>
    <row r="1764" ht="22.9" hidden="1" customHeight="1"/>
    <row r="1765" ht="22.9" hidden="1" customHeight="1"/>
    <row r="1766" ht="22.9" hidden="1" customHeight="1"/>
    <row r="1767" ht="22.9" hidden="1" customHeight="1"/>
    <row r="1768" ht="22.9" hidden="1" customHeight="1"/>
    <row r="1769" ht="22.9" hidden="1" customHeight="1"/>
    <row r="1770" ht="22.9" hidden="1" customHeight="1"/>
    <row r="1771" ht="22.9" hidden="1" customHeight="1"/>
    <row r="1772" ht="22.9" hidden="1" customHeight="1"/>
    <row r="1773" ht="22.9" hidden="1" customHeight="1"/>
    <row r="1774" ht="22.9" hidden="1" customHeight="1"/>
    <row r="1775" ht="22.9" hidden="1" customHeight="1"/>
    <row r="1776" ht="22.9" hidden="1" customHeight="1"/>
    <row r="1777" ht="22.9" hidden="1" customHeight="1"/>
    <row r="1778" ht="22.9" hidden="1" customHeight="1"/>
    <row r="1779" ht="22.9" hidden="1" customHeight="1"/>
    <row r="1780" ht="22.9" hidden="1" customHeight="1"/>
    <row r="1781" ht="22.9" hidden="1" customHeight="1"/>
    <row r="1782" ht="22.9" hidden="1" customHeight="1"/>
    <row r="1783" ht="22.9" hidden="1" customHeight="1"/>
    <row r="1784" ht="22.9" hidden="1" customHeight="1"/>
    <row r="1785" ht="22.9" hidden="1" customHeight="1"/>
    <row r="1786" ht="22.9" hidden="1" customHeight="1"/>
    <row r="1787" ht="22.9" hidden="1" customHeight="1"/>
    <row r="1788" ht="22.9" hidden="1" customHeight="1"/>
    <row r="1789" ht="22.9" hidden="1" customHeight="1"/>
    <row r="1790" ht="22.9" hidden="1" customHeight="1"/>
    <row r="1791" ht="22.9" hidden="1" customHeight="1"/>
    <row r="1792" ht="22.9" hidden="1" customHeight="1"/>
    <row r="1793" ht="22.9" hidden="1" customHeight="1"/>
    <row r="1794" ht="22.9" hidden="1" customHeight="1"/>
    <row r="1795" ht="22.9" hidden="1" customHeight="1"/>
    <row r="1796" ht="22.9" hidden="1" customHeight="1"/>
    <row r="1797" ht="22.9" hidden="1" customHeight="1"/>
    <row r="1798" ht="22.9" hidden="1" customHeight="1"/>
    <row r="1799" ht="22.9" hidden="1" customHeight="1"/>
    <row r="1800" ht="22.9" hidden="1" customHeight="1"/>
    <row r="1801" ht="22.9" hidden="1" customHeight="1"/>
    <row r="1802" ht="22.9" hidden="1" customHeight="1"/>
    <row r="1803" ht="22.9" hidden="1" customHeight="1"/>
    <row r="1804" ht="22.9" hidden="1" customHeight="1"/>
    <row r="1805" ht="22.9" hidden="1" customHeight="1"/>
    <row r="1806" ht="22.9" hidden="1" customHeight="1"/>
    <row r="1807" ht="22.9" hidden="1" customHeight="1"/>
    <row r="1808" ht="22.9" hidden="1" customHeight="1"/>
    <row r="1809" ht="22.9" hidden="1" customHeight="1"/>
    <row r="1810" ht="22.9" hidden="1" customHeight="1"/>
    <row r="1811" ht="22.9" hidden="1" customHeight="1"/>
    <row r="1812" ht="22.9" hidden="1" customHeight="1"/>
    <row r="1813" ht="22.9" hidden="1" customHeight="1"/>
    <row r="1814" ht="22.9" hidden="1" customHeight="1"/>
    <row r="1815" ht="22.9" hidden="1" customHeight="1"/>
    <row r="1816" ht="22.9" hidden="1" customHeight="1"/>
    <row r="1817" ht="22.9" hidden="1" customHeight="1"/>
    <row r="1818" ht="22.9" hidden="1" customHeight="1"/>
    <row r="1819" ht="22.9" hidden="1" customHeight="1"/>
    <row r="1820" ht="22.9" hidden="1" customHeight="1"/>
    <row r="1821" ht="22.9" hidden="1" customHeight="1"/>
    <row r="1822" ht="22.9" hidden="1" customHeight="1"/>
    <row r="1823" ht="22.9" hidden="1" customHeight="1"/>
    <row r="1824" ht="22.9" hidden="1" customHeight="1"/>
    <row r="1825" ht="22.9" hidden="1" customHeight="1"/>
    <row r="1826" ht="22.9" hidden="1" customHeight="1"/>
    <row r="1827" ht="22.9" hidden="1" customHeight="1"/>
    <row r="1828" ht="22.9" hidden="1" customHeight="1"/>
    <row r="1829" ht="22.9" hidden="1" customHeight="1"/>
    <row r="1830" ht="22.9" hidden="1" customHeight="1"/>
    <row r="1831" ht="22.9" hidden="1" customHeight="1"/>
    <row r="1832" ht="22.9" hidden="1" customHeight="1"/>
    <row r="1833" ht="22.9" hidden="1" customHeight="1"/>
    <row r="1834" ht="22.9" hidden="1" customHeight="1"/>
    <row r="1835" ht="22.9" hidden="1" customHeight="1"/>
    <row r="1836" ht="22.9" hidden="1" customHeight="1"/>
    <row r="1837" ht="22.9" hidden="1" customHeight="1"/>
    <row r="1838" ht="22.9" hidden="1" customHeight="1"/>
    <row r="1839" ht="22.9" hidden="1" customHeight="1"/>
    <row r="1840" ht="22.9" hidden="1" customHeight="1"/>
    <row r="1841" ht="22.9" hidden="1" customHeight="1"/>
    <row r="1842" ht="22.9" hidden="1" customHeight="1"/>
    <row r="1843" ht="22.9" hidden="1" customHeight="1"/>
    <row r="1844" ht="22.9" hidden="1" customHeight="1"/>
    <row r="1845" ht="22.9" hidden="1" customHeight="1"/>
    <row r="1846" ht="22.9" hidden="1" customHeight="1"/>
    <row r="1847" ht="22.9" hidden="1" customHeight="1"/>
    <row r="1848" ht="22.9" hidden="1" customHeight="1"/>
    <row r="1849" ht="22.9" hidden="1" customHeight="1"/>
    <row r="1850" ht="22.9" hidden="1" customHeight="1"/>
    <row r="1851" ht="22.9" hidden="1" customHeight="1"/>
    <row r="1852" ht="22.9" hidden="1" customHeight="1"/>
    <row r="1853" ht="22.9" hidden="1" customHeight="1"/>
    <row r="1854" ht="22.9" hidden="1" customHeight="1"/>
    <row r="1855" ht="22.9" hidden="1" customHeight="1"/>
    <row r="1856" ht="22.9" hidden="1" customHeight="1"/>
    <row r="1857" ht="22.9" hidden="1" customHeight="1"/>
    <row r="1858" ht="22.9" hidden="1" customHeight="1"/>
    <row r="1859" ht="22.9" hidden="1" customHeight="1"/>
    <row r="1860" ht="22.9" hidden="1" customHeight="1"/>
    <row r="1861" ht="22.9" hidden="1" customHeight="1"/>
    <row r="1862" ht="22.9" hidden="1" customHeight="1"/>
    <row r="1863" ht="22.9" hidden="1" customHeight="1"/>
    <row r="1864" ht="22.9" hidden="1" customHeight="1"/>
    <row r="1865" ht="22.9" hidden="1" customHeight="1"/>
    <row r="1866" ht="22.9" hidden="1" customHeight="1"/>
    <row r="1867" ht="22.9" hidden="1" customHeight="1"/>
    <row r="1868" ht="22.9" hidden="1" customHeight="1"/>
    <row r="1869" ht="22.9" hidden="1" customHeight="1"/>
    <row r="1870" ht="22.9" hidden="1" customHeight="1"/>
    <row r="1871" ht="22.9" hidden="1" customHeight="1"/>
    <row r="1872" ht="22.9" hidden="1" customHeight="1"/>
    <row r="1873" ht="22.9" hidden="1" customHeight="1"/>
    <row r="1874" ht="22.9" hidden="1" customHeight="1"/>
    <row r="1875" ht="22.9" hidden="1" customHeight="1"/>
    <row r="1876" ht="22.9" hidden="1" customHeight="1"/>
    <row r="1877" ht="22.9" hidden="1" customHeight="1"/>
    <row r="1878" ht="22.9" hidden="1" customHeight="1"/>
    <row r="1879" ht="22.9" hidden="1" customHeight="1"/>
    <row r="1880" ht="22.9" hidden="1" customHeight="1"/>
    <row r="1881" ht="22.9" hidden="1" customHeight="1"/>
    <row r="1882" ht="22.9" hidden="1" customHeight="1"/>
    <row r="1883" ht="22.9" hidden="1" customHeight="1"/>
    <row r="1884" ht="22.9" hidden="1" customHeight="1"/>
    <row r="1885" ht="22.9" hidden="1" customHeight="1"/>
    <row r="1886" ht="22.9" hidden="1" customHeight="1"/>
    <row r="1887" ht="22.9" hidden="1" customHeight="1"/>
    <row r="1888" ht="22.9" hidden="1" customHeight="1"/>
    <row r="1889" ht="22.9" hidden="1" customHeight="1"/>
    <row r="1890" ht="22.9" hidden="1" customHeight="1"/>
    <row r="1891" ht="22.9" hidden="1" customHeight="1"/>
    <row r="1892" ht="22.9" hidden="1" customHeight="1"/>
    <row r="1893" ht="22.9" hidden="1" customHeight="1"/>
    <row r="1894" ht="22.9" hidden="1" customHeight="1"/>
    <row r="1895" ht="22.9" hidden="1" customHeight="1"/>
    <row r="1896" ht="22.9" hidden="1" customHeight="1"/>
    <row r="1897" ht="22.9" hidden="1" customHeight="1"/>
    <row r="1898" ht="22.9" hidden="1" customHeight="1"/>
    <row r="1899" ht="22.9" hidden="1" customHeight="1"/>
    <row r="1900" ht="22.9" hidden="1" customHeight="1"/>
    <row r="1901" ht="22.9" hidden="1" customHeight="1"/>
    <row r="1902" ht="22.9" hidden="1" customHeight="1"/>
    <row r="1903" ht="22.9" hidden="1" customHeight="1"/>
    <row r="1904" ht="22.9" hidden="1" customHeight="1"/>
    <row r="1905" ht="22.9" hidden="1" customHeight="1"/>
    <row r="1906" ht="22.9" hidden="1" customHeight="1"/>
    <row r="1907" ht="22.9" hidden="1" customHeight="1"/>
    <row r="1908" ht="22.9" hidden="1" customHeight="1"/>
    <row r="1909" ht="22.9" hidden="1" customHeight="1"/>
    <row r="1910" ht="22.9" hidden="1" customHeight="1"/>
    <row r="1911" ht="22.9" hidden="1" customHeight="1"/>
    <row r="1912" ht="22.9" hidden="1" customHeight="1"/>
    <row r="1913" ht="22.9" hidden="1" customHeight="1"/>
    <row r="1914" ht="22.9" hidden="1" customHeight="1"/>
    <row r="1915" ht="22.9" hidden="1" customHeight="1"/>
    <row r="1916" ht="22.9" hidden="1" customHeight="1"/>
    <row r="1917" ht="22.9" hidden="1" customHeight="1"/>
    <row r="1918" ht="22.9" hidden="1" customHeight="1"/>
    <row r="1919" ht="22.9" hidden="1" customHeight="1"/>
    <row r="1920" ht="22.9" hidden="1" customHeight="1"/>
    <row r="1921" ht="22.9" hidden="1" customHeight="1"/>
    <row r="1922" ht="22.9" hidden="1" customHeight="1"/>
    <row r="1923" ht="22.9" hidden="1" customHeight="1"/>
    <row r="1924" ht="22.9" hidden="1" customHeight="1"/>
    <row r="1925" ht="22.9" hidden="1" customHeight="1"/>
    <row r="1926" ht="22.9" hidden="1" customHeight="1"/>
    <row r="1927" ht="22.9" hidden="1" customHeight="1"/>
    <row r="1928" ht="22.9" hidden="1" customHeight="1"/>
    <row r="1929" ht="22.9" hidden="1" customHeight="1"/>
    <row r="1930" ht="22.9" hidden="1" customHeight="1"/>
    <row r="1931" ht="22.9" hidden="1" customHeight="1"/>
    <row r="1932" ht="22.9" hidden="1" customHeight="1"/>
    <row r="1933" ht="22.9" hidden="1" customHeight="1"/>
    <row r="1934" ht="22.9" hidden="1" customHeight="1"/>
    <row r="1935" ht="22.9" hidden="1" customHeight="1"/>
    <row r="1936" ht="22.9" hidden="1" customHeight="1"/>
    <row r="1937" ht="22.9" hidden="1" customHeight="1"/>
    <row r="1938" ht="22.9" hidden="1" customHeight="1"/>
    <row r="1939" ht="22.9" hidden="1" customHeight="1"/>
    <row r="1940" ht="22.9" hidden="1" customHeight="1"/>
    <row r="1941" ht="22.9" hidden="1" customHeight="1"/>
    <row r="1942" ht="22.9" hidden="1" customHeight="1"/>
    <row r="1943" ht="22.9" hidden="1" customHeight="1"/>
    <row r="1944" ht="22.9" hidden="1" customHeight="1"/>
    <row r="1945" ht="22.9" hidden="1" customHeight="1"/>
    <row r="1946" ht="22.9" hidden="1" customHeight="1"/>
    <row r="1947" ht="22.9" hidden="1" customHeight="1"/>
    <row r="1948" ht="22.9" hidden="1" customHeight="1"/>
    <row r="1949" ht="22.9" hidden="1" customHeight="1"/>
    <row r="1950" ht="22.9" hidden="1" customHeight="1"/>
    <row r="1951" ht="22.9" hidden="1" customHeight="1"/>
    <row r="1952" ht="22.9" hidden="1" customHeight="1"/>
    <row r="1953" ht="22.9" hidden="1" customHeight="1"/>
    <row r="1954" ht="22.9" hidden="1" customHeight="1"/>
    <row r="1955" ht="22.9" hidden="1" customHeight="1"/>
    <row r="1956" ht="22.9" hidden="1" customHeight="1"/>
    <row r="1957" ht="22.9" hidden="1" customHeight="1"/>
    <row r="1958" ht="22.9" hidden="1" customHeight="1"/>
    <row r="1959" ht="22.9" hidden="1" customHeight="1"/>
    <row r="1960" ht="22.9" hidden="1" customHeight="1"/>
    <row r="1961" ht="22.9" hidden="1" customHeight="1"/>
    <row r="1962" ht="22.9" hidden="1" customHeight="1"/>
    <row r="1963" ht="22.9" hidden="1" customHeight="1"/>
    <row r="1964" ht="22.9" hidden="1" customHeight="1"/>
    <row r="1965" ht="22.9" hidden="1" customHeight="1"/>
    <row r="1966" ht="22.9" hidden="1" customHeight="1"/>
    <row r="1967" ht="22.9" hidden="1" customHeight="1"/>
    <row r="1968" ht="22.9" hidden="1" customHeight="1"/>
    <row r="1969" ht="22.9" hidden="1" customHeight="1"/>
    <row r="1970" ht="22.9" hidden="1" customHeight="1"/>
    <row r="1971" ht="22.9" hidden="1" customHeight="1"/>
    <row r="1972" ht="22.9" hidden="1" customHeight="1"/>
    <row r="1973" ht="22.9" hidden="1" customHeight="1"/>
    <row r="1974" ht="22.9" hidden="1" customHeight="1"/>
    <row r="1975" ht="22.9" hidden="1" customHeight="1"/>
    <row r="1976" ht="22.9" hidden="1" customHeight="1"/>
    <row r="1977" ht="22.9" hidden="1" customHeight="1"/>
    <row r="1978" ht="22.9" hidden="1" customHeight="1"/>
    <row r="1979" ht="22.9" hidden="1" customHeight="1"/>
    <row r="1980" ht="22.9" hidden="1" customHeight="1"/>
    <row r="1981" ht="22.9" hidden="1" customHeight="1"/>
    <row r="1982" ht="22.9" hidden="1" customHeight="1"/>
    <row r="1983" ht="22.9" hidden="1" customHeight="1"/>
    <row r="1984" ht="22.9" hidden="1" customHeight="1"/>
    <row r="1985" ht="22.9" hidden="1" customHeight="1"/>
    <row r="1986" ht="22.9" hidden="1" customHeight="1"/>
    <row r="1987" ht="22.9" hidden="1" customHeight="1"/>
    <row r="1988" ht="22.9" hidden="1" customHeight="1"/>
    <row r="1989" ht="22.9" hidden="1" customHeight="1"/>
    <row r="1990" ht="22.9" hidden="1" customHeight="1"/>
    <row r="1991" ht="22.9" hidden="1" customHeight="1"/>
    <row r="1992" ht="22.9" hidden="1" customHeight="1"/>
    <row r="1993" ht="22.9" hidden="1" customHeight="1"/>
    <row r="1994" ht="22.9" hidden="1" customHeight="1"/>
    <row r="1995" ht="22.9" hidden="1" customHeight="1"/>
    <row r="1996" ht="22.9" hidden="1" customHeight="1"/>
    <row r="1997" ht="22.9" hidden="1" customHeight="1"/>
    <row r="1998" ht="22.9" hidden="1" customHeight="1"/>
    <row r="1999" ht="22.9" hidden="1" customHeight="1"/>
    <row r="2000" ht="22.9" hidden="1" customHeight="1"/>
    <row r="2001" ht="22.9" hidden="1" customHeight="1"/>
    <row r="2002" ht="22.9" hidden="1" customHeight="1"/>
    <row r="2003" ht="22.9" hidden="1" customHeight="1"/>
    <row r="2004" ht="22.9" hidden="1" customHeight="1"/>
    <row r="2005" ht="22.9" hidden="1" customHeight="1"/>
    <row r="2006" ht="22.9" hidden="1" customHeight="1"/>
    <row r="2007" ht="22.9" hidden="1" customHeight="1"/>
    <row r="2008" ht="22.9" hidden="1" customHeight="1"/>
    <row r="2009" ht="22.9" hidden="1" customHeight="1"/>
    <row r="2010" ht="22.9" hidden="1" customHeight="1"/>
    <row r="2011" ht="22.9" hidden="1" customHeight="1"/>
    <row r="2012" ht="22.9" hidden="1" customHeight="1"/>
    <row r="2013" ht="22.9" hidden="1" customHeight="1"/>
    <row r="2014" ht="22.9" hidden="1" customHeight="1"/>
    <row r="2015" ht="22.9" hidden="1" customHeight="1"/>
    <row r="2016" ht="22.9" hidden="1" customHeight="1"/>
    <row r="2017" ht="22.9" hidden="1" customHeight="1"/>
    <row r="2018" ht="22.9" hidden="1" customHeight="1"/>
    <row r="2019" ht="22.9" hidden="1" customHeight="1"/>
    <row r="2020" ht="22.9" hidden="1" customHeight="1"/>
    <row r="2021" ht="22.9" hidden="1" customHeight="1"/>
    <row r="2022" ht="22.9" hidden="1" customHeight="1"/>
    <row r="2023" ht="22.9" hidden="1" customHeight="1"/>
    <row r="2024" ht="22.9" hidden="1" customHeight="1"/>
    <row r="2025" ht="22.9" hidden="1" customHeight="1"/>
    <row r="2026" ht="22.9" hidden="1" customHeight="1"/>
    <row r="2027" ht="22.9" hidden="1" customHeight="1"/>
    <row r="2028" ht="22.9" hidden="1" customHeight="1"/>
    <row r="2029" ht="22.9" hidden="1" customHeight="1"/>
    <row r="2030" ht="22.9" hidden="1" customHeight="1"/>
    <row r="2031" ht="22.9" hidden="1" customHeight="1"/>
    <row r="2032" ht="22.9" hidden="1" customHeight="1"/>
    <row r="2033" ht="22.9" hidden="1" customHeight="1"/>
    <row r="2034" ht="22.9" hidden="1" customHeight="1"/>
    <row r="2035" ht="22.9" hidden="1" customHeight="1"/>
    <row r="2036" ht="22.9" hidden="1" customHeight="1"/>
    <row r="2037" ht="22.9" hidden="1" customHeight="1"/>
    <row r="2038" ht="22.9" hidden="1" customHeight="1"/>
    <row r="2039" ht="22.9" hidden="1" customHeight="1"/>
    <row r="2040" ht="22.9" hidden="1" customHeight="1"/>
    <row r="2041" ht="22.9" hidden="1" customHeight="1"/>
    <row r="2042" ht="22.9" hidden="1" customHeight="1"/>
    <row r="2043" ht="22.9" hidden="1" customHeight="1"/>
    <row r="2044" ht="22.9" hidden="1" customHeight="1"/>
    <row r="2045" ht="22.9" hidden="1" customHeight="1"/>
    <row r="2046" ht="22.9" hidden="1" customHeight="1"/>
    <row r="2047" ht="22.9" hidden="1" customHeight="1"/>
    <row r="2048" ht="22.9" hidden="1" customHeight="1"/>
    <row r="2049" ht="22.9" hidden="1" customHeight="1"/>
    <row r="2050" ht="22.9" hidden="1" customHeight="1"/>
    <row r="2051" ht="22.9" hidden="1" customHeight="1"/>
    <row r="2052" ht="22.9" hidden="1" customHeight="1"/>
    <row r="2053" ht="22.9" hidden="1" customHeight="1"/>
    <row r="2054" ht="22.9" hidden="1" customHeight="1"/>
    <row r="2055" ht="22.9" hidden="1" customHeight="1"/>
    <row r="2056" ht="22.9" hidden="1" customHeight="1"/>
    <row r="2057" ht="22.9" hidden="1" customHeight="1"/>
    <row r="2058" ht="22.9" hidden="1" customHeight="1"/>
    <row r="2059" ht="22.9" hidden="1" customHeight="1"/>
    <row r="2060" ht="22.9" hidden="1" customHeight="1"/>
    <row r="2061" ht="22.9" hidden="1" customHeight="1"/>
    <row r="2062" ht="22.9" hidden="1" customHeight="1"/>
    <row r="2063" ht="22.9" hidden="1" customHeight="1"/>
    <row r="2064" ht="22.9" hidden="1" customHeight="1"/>
    <row r="2065" ht="22.9" hidden="1" customHeight="1"/>
    <row r="2066" ht="22.9" hidden="1" customHeight="1"/>
    <row r="2067" ht="22.9" hidden="1" customHeight="1"/>
    <row r="2068" ht="22.9" hidden="1" customHeight="1"/>
    <row r="2069" ht="22.9" hidden="1" customHeight="1"/>
    <row r="2070" ht="22.9" hidden="1" customHeight="1"/>
    <row r="2071" ht="22.9" hidden="1" customHeight="1"/>
    <row r="2072" ht="22.9" hidden="1" customHeight="1"/>
    <row r="2073" ht="22.9" hidden="1" customHeight="1"/>
    <row r="2074" ht="22.9" hidden="1" customHeight="1"/>
    <row r="2075" ht="22.9" hidden="1" customHeight="1"/>
    <row r="2076" ht="22.9" hidden="1" customHeight="1"/>
    <row r="2077" ht="22.9" hidden="1" customHeight="1"/>
    <row r="2078" ht="22.9" hidden="1" customHeight="1"/>
    <row r="2079" ht="22.9" hidden="1" customHeight="1"/>
    <row r="2080" ht="22.9" hidden="1" customHeight="1"/>
    <row r="2081" ht="22.9" hidden="1" customHeight="1"/>
    <row r="2082" ht="22.9" hidden="1" customHeight="1"/>
    <row r="2083" ht="22.9" hidden="1" customHeight="1"/>
    <row r="2084" ht="22.9" hidden="1" customHeight="1"/>
    <row r="2085" ht="22.9" hidden="1" customHeight="1"/>
    <row r="2086" ht="22.9" hidden="1" customHeight="1"/>
    <row r="2087" ht="22.9" hidden="1" customHeight="1"/>
    <row r="2088" ht="22.9" hidden="1" customHeight="1"/>
    <row r="2089" ht="22.9" hidden="1" customHeight="1"/>
    <row r="2090" ht="22.9" hidden="1" customHeight="1"/>
    <row r="2091" ht="22.9" hidden="1" customHeight="1"/>
    <row r="2092" ht="22.9" hidden="1" customHeight="1"/>
    <row r="2093" ht="22.9" hidden="1" customHeight="1"/>
    <row r="2094" ht="22.9" hidden="1" customHeight="1"/>
    <row r="2095" ht="22.9" hidden="1" customHeight="1"/>
    <row r="2096" ht="22.9" hidden="1" customHeight="1"/>
    <row r="2097" ht="22.9" hidden="1" customHeight="1"/>
    <row r="2098" ht="22.9" hidden="1" customHeight="1"/>
    <row r="2099" ht="22.9" hidden="1" customHeight="1"/>
    <row r="2100" ht="22.9" hidden="1" customHeight="1"/>
    <row r="2101" ht="22.9" hidden="1" customHeight="1"/>
    <row r="2102" ht="22.9" hidden="1" customHeight="1"/>
    <row r="2103" ht="22.9" hidden="1" customHeight="1"/>
    <row r="2104" ht="22.9" hidden="1" customHeight="1"/>
    <row r="2105" ht="22.9" hidden="1" customHeight="1"/>
    <row r="2106" ht="22.9" hidden="1" customHeight="1"/>
    <row r="2107" ht="22.9" hidden="1" customHeight="1"/>
    <row r="2108" ht="22.9" hidden="1" customHeight="1"/>
    <row r="2109" ht="22.9" hidden="1" customHeight="1"/>
    <row r="2110" ht="22.9" hidden="1" customHeight="1"/>
    <row r="2111" ht="22.9" hidden="1" customHeight="1"/>
    <row r="2112" ht="22.9" hidden="1" customHeight="1"/>
    <row r="2113" ht="22.9" hidden="1" customHeight="1"/>
    <row r="2114" ht="22.9" hidden="1" customHeight="1"/>
    <row r="2115" ht="22.9" hidden="1" customHeight="1"/>
    <row r="2116" ht="22.9" hidden="1" customHeight="1"/>
    <row r="2117" ht="22.9" hidden="1" customHeight="1"/>
    <row r="2118" ht="22.9" hidden="1" customHeight="1"/>
    <row r="2119" ht="22.9" hidden="1" customHeight="1"/>
    <row r="2120" ht="22.9" hidden="1" customHeight="1"/>
    <row r="2121" ht="22.9" hidden="1" customHeight="1"/>
    <row r="2122" ht="22.9" hidden="1" customHeight="1"/>
    <row r="2123" ht="22.9" hidden="1" customHeight="1"/>
    <row r="2124" ht="22.9" hidden="1" customHeight="1"/>
    <row r="2125" ht="22.9" hidden="1" customHeight="1"/>
    <row r="2126" ht="22.9" hidden="1" customHeight="1"/>
    <row r="2127" ht="22.9" hidden="1" customHeight="1"/>
    <row r="2128" ht="22.9" hidden="1" customHeight="1"/>
    <row r="2129" ht="22.9" hidden="1" customHeight="1"/>
    <row r="2130" ht="22.9" hidden="1" customHeight="1"/>
    <row r="2131" ht="22.9" hidden="1" customHeight="1"/>
    <row r="2132" ht="22.9" hidden="1" customHeight="1"/>
    <row r="2133" ht="22.9" hidden="1" customHeight="1"/>
    <row r="2134" ht="22.9" hidden="1" customHeight="1"/>
    <row r="2135" ht="22.9" hidden="1" customHeight="1"/>
    <row r="2136" ht="22.9" hidden="1" customHeight="1"/>
    <row r="2137" ht="22.9" hidden="1" customHeight="1"/>
    <row r="2138" ht="22.9" hidden="1" customHeight="1"/>
    <row r="2139" ht="22.9" hidden="1" customHeight="1"/>
    <row r="2140" ht="22.9" hidden="1" customHeight="1"/>
    <row r="2141" ht="22.9" hidden="1" customHeight="1"/>
    <row r="2142" ht="22.9" hidden="1" customHeight="1"/>
    <row r="2143" ht="22.9" hidden="1" customHeight="1"/>
    <row r="2144" ht="22.9" hidden="1" customHeight="1"/>
    <row r="2145" ht="22.9" hidden="1" customHeight="1"/>
    <row r="2146" ht="22.9" hidden="1" customHeight="1"/>
    <row r="2147" ht="22.9" hidden="1" customHeight="1"/>
    <row r="2148" ht="22.9" hidden="1" customHeight="1"/>
    <row r="2149" ht="22.9" hidden="1" customHeight="1"/>
    <row r="2150" ht="22.9" hidden="1" customHeight="1"/>
    <row r="2151" ht="22.9" hidden="1" customHeight="1"/>
    <row r="2152" ht="22.9" hidden="1" customHeight="1"/>
    <row r="2153" ht="22.9" hidden="1" customHeight="1"/>
    <row r="2154" ht="22.9" hidden="1" customHeight="1"/>
    <row r="2155" ht="22.9" hidden="1" customHeight="1"/>
    <row r="2156" ht="22.9" hidden="1" customHeight="1"/>
    <row r="2157" ht="22.9" hidden="1" customHeight="1"/>
    <row r="2158" ht="22.9" hidden="1" customHeight="1"/>
    <row r="2159" ht="22.9" hidden="1" customHeight="1"/>
    <row r="2160" ht="22.9" hidden="1" customHeight="1"/>
    <row r="2161" ht="22.9" hidden="1" customHeight="1"/>
    <row r="2162" ht="22.9" hidden="1" customHeight="1"/>
    <row r="2163" ht="22.9" hidden="1" customHeight="1"/>
    <row r="2164" ht="22.9" hidden="1" customHeight="1"/>
    <row r="2165" ht="22.9" hidden="1" customHeight="1"/>
    <row r="2166" ht="22.9" hidden="1" customHeight="1"/>
    <row r="2167" ht="22.9" hidden="1" customHeight="1"/>
    <row r="2168" ht="22.9" hidden="1" customHeight="1"/>
    <row r="2169" ht="22.9" hidden="1" customHeight="1"/>
    <row r="2170" ht="22.9" hidden="1" customHeight="1"/>
    <row r="2171" ht="22.9" hidden="1" customHeight="1"/>
    <row r="2172" ht="22.9" hidden="1" customHeight="1"/>
    <row r="2173" ht="22.9" hidden="1" customHeight="1"/>
    <row r="2174" ht="22.9" hidden="1" customHeight="1"/>
    <row r="2175" ht="22.9" hidden="1" customHeight="1"/>
    <row r="2176" ht="22.9" hidden="1" customHeight="1"/>
    <row r="2177" ht="22.9" hidden="1" customHeight="1"/>
    <row r="2178" ht="22.9" hidden="1" customHeight="1"/>
    <row r="2179" ht="22.9" hidden="1" customHeight="1"/>
    <row r="2180" ht="22.9" hidden="1" customHeight="1"/>
    <row r="2181" ht="22.9" hidden="1" customHeight="1"/>
    <row r="2182" ht="22.9" hidden="1" customHeight="1"/>
    <row r="2183" ht="22.9" hidden="1" customHeight="1"/>
    <row r="2184" ht="22.9" hidden="1" customHeight="1"/>
    <row r="2185" ht="22.9" hidden="1" customHeight="1"/>
    <row r="2186" ht="22.9" hidden="1" customHeight="1"/>
    <row r="2187" ht="22.9" hidden="1" customHeight="1"/>
    <row r="2188" ht="22.9" hidden="1" customHeight="1"/>
    <row r="2189" ht="22.9" hidden="1" customHeight="1"/>
    <row r="2190" ht="22.9" hidden="1" customHeight="1"/>
    <row r="2191" ht="22.9" hidden="1" customHeight="1"/>
    <row r="2192" ht="22.9" hidden="1" customHeight="1"/>
    <row r="2193" ht="22.9" hidden="1" customHeight="1"/>
    <row r="2194" ht="22.9" hidden="1" customHeight="1"/>
    <row r="2195" ht="22.9" hidden="1" customHeight="1"/>
    <row r="2196" ht="22.9" hidden="1" customHeight="1"/>
    <row r="2197" ht="22.9" hidden="1" customHeight="1"/>
    <row r="2198" ht="22.9" hidden="1" customHeight="1"/>
    <row r="2199" ht="22.9" hidden="1" customHeight="1"/>
    <row r="2200" ht="22.9" hidden="1" customHeight="1"/>
    <row r="2201" ht="22.9" hidden="1" customHeight="1"/>
    <row r="2202" ht="22.9" hidden="1" customHeight="1"/>
    <row r="2203" ht="22.9" hidden="1" customHeight="1"/>
    <row r="2204" ht="22.9" hidden="1" customHeight="1"/>
    <row r="2205" ht="22.9" hidden="1" customHeight="1"/>
    <row r="2206" ht="22.9" hidden="1" customHeight="1"/>
    <row r="2207" ht="22.9" hidden="1" customHeight="1"/>
    <row r="2208" ht="22.9" hidden="1" customHeight="1"/>
    <row r="2209" ht="22.9" hidden="1" customHeight="1"/>
    <row r="2210" ht="22.9" hidden="1" customHeight="1"/>
    <row r="2211" ht="22.9" hidden="1" customHeight="1"/>
    <row r="2212" ht="22.9" hidden="1" customHeight="1"/>
    <row r="2213" ht="22.9" hidden="1" customHeight="1"/>
    <row r="2214" ht="22.9" hidden="1" customHeight="1"/>
    <row r="2215" ht="22.9" hidden="1" customHeight="1"/>
    <row r="2216" ht="22.9" hidden="1" customHeight="1"/>
    <row r="2217" ht="22.9" hidden="1" customHeight="1"/>
    <row r="2218" ht="22.9" hidden="1" customHeight="1"/>
    <row r="2219" ht="22.9" hidden="1" customHeight="1"/>
    <row r="2220" ht="22.9" hidden="1" customHeight="1"/>
    <row r="2221" ht="22.9" hidden="1" customHeight="1"/>
    <row r="2222" ht="22.9" hidden="1" customHeight="1"/>
    <row r="2223" ht="22.9" hidden="1" customHeight="1"/>
    <row r="2224" ht="22.9" hidden="1" customHeight="1"/>
    <row r="2225" ht="22.9" hidden="1" customHeight="1"/>
    <row r="2226" ht="22.9" hidden="1" customHeight="1"/>
    <row r="2227" ht="22.9" hidden="1" customHeight="1"/>
    <row r="2228" ht="22.9" hidden="1" customHeight="1"/>
    <row r="2229" ht="22.9" hidden="1" customHeight="1"/>
    <row r="2230" ht="22.9" hidden="1" customHeight="1"/>
    <row r="2231" ht="22.9" hidden="1" customHeight="1"/>
    <row r="2232" ht="22.9" hidden="1" customHeight="1"/>
    <row r="2233" ht="22.9" hidden="1" customHeight="1"/>
    <row r="2234" ht="22.9" hidden="1" customHeight="1"/>
    <row r="2235" ht="22.9" hidden="1" customHeight="1"/>
    <row r="2236" ht="22.9" hidden="1" customHeight="1"/>
    <row r="2237" ht="22.9" hidden="1" customHeight="1"/>
    <row r="2238" ht="22.9" hidden="1" customHeight="1"/>
    <row r="2239" ht="22.9" hidden="1" customHeight="1"/>
    <row r="2240" ht="22.9" hidden="1" customHeight="1"/>
    <row r="2241" ht="22.9" hidden="1" customHeight="1"/>
    <row r="2242" ht="22.9" hidden="1" customHeight="1"/>
    <row r="2243" ht="22.9" hidden="1" customHeight="1"/>
    <row r="2244" ht="22.9" hidden="1" customHeight="1"/>
    <row r="2245" ht="22.9" hidden="1" customHeight="1"/>
    <row r="2246" ht="22.9" hidden="1" customHeight="1"/>
    <row r="2247" ht="22.9" hidden="1" customHeight="1"/>
    <row r="2248" ht="22.9" hidden="1" customHeight="1"/>
    <row r="2249" ht="22.9" hidden="1" customHeight="1"/>
    <row r="2250" ht="22.9" hidden="1" customHeight="1"/>
    <row r="2251" ht="22.9" hidden="1" customHeight="1"/>
    <row r="2252" ht="22.9" hidden="1" customHeight="1"/>
    <row r="2253" ht="22.9" hidden="1" customHeight="1"/>
    <row r="2254" ht="22.9" hidden="1" customHeight="1"/>
    <row r="2255" ht="22.9" hidden="1" customHeight="1"/>
    <row r="2256" ht="22.9" hidden="1" customHeight="1"/>
    <row r="2257" ht="22.9" hidden="1" customHeight="1"/>
    <row r="2258" ht="22.9" hidden="1" customHeight="1"/>
    <row r="2259" ht="22.9" hidden="1" customHeight="1"/>
    <row r="2260" ht="22.9" hidden="1" customHeight="1"/>
    <row r="2261" ht="22.9" hidden="1" customHeight="1"/>
    <row r="2262" ht="22.9" hidden="1" customHeight="1"/>
    <row r="2263" ht="22.9" hidden="1" customHeight="1"/>
    <row r="2264" ht="22.9" hidden="1" customHeight="1"/>
    <row r="2265" ht="22.9" hidden="1" customHeight="1"/>
    <row r="2266" ht="22.9" hidden="1" customHeight="1"/>
    <row r="2267" ht="22.9" hidden="1" customHeight="1"/>
    <row r="2268" ht="22.9" hidden="1" customHeight="1"/>
    <row r="2269" ht="22.9" hidden="1" customHeight="1"/>
    <row r="2270" ht="22.9" hidden="1" customHeight="1"/>
    <row r="2271" ht="22.9" hidden="1" customHeight="1"/>
    <row r="2272" ht="22.9" hidden="1" customHeight="1"/>
    <row r="2273" ht="22.9" hidden="1" customHeight="1"/>
    <row r="2274" ht="22.9" hidden="1" customHeight="1"/>
    <row r="2275" ht="22.9" hidden="1" customHeight="1"/>
    <row r="2276" ht="22.9" hidden="1" customHeight="1"/>
    <row r="2277" ht="22.9" hidden="1" customHeight="1"/>
    <row r="2278" ht="22.9" hidden="1" customHeight="1"/>
    <row r="2279" ht="22.9" hidden="1" customHeight="1"/>
    <row r="2280" ht="22.9" hidden="1" customHeight="1"/>
    <row r="2281" ht="22.9" hidden="1" customHeight="1"/>
    <row r="2282" ht="22.9" hidden="1" customHeight="1"/>
    <row r="2283" ht="22.9" hidden="1" customHeight="1"/>
    <row r="2284" ht="22.9" hidden="1" customHeight="1"/>
    <row r="2285" ht="22.9" hidden="1" customHeight="1"/>
    <row r="2286" ht="22.9" hidden="1" customHeight="1"/>
    <row r="2287" ht="22.9" hidden="1" customHeight="1"/>
    <row r="2288" ht="22.9" hidden="1" customHeight="1"/>
    <row r="2289" ht="22.9" hidden="1" customHeight="1"/>
    <row r="2290" ht="22.9" hidden="1" customHeight="1"/>
    <row r="2291" ht="22.9" hidden="1" customHeight="1"/>
    <row r="2292" ht="22.9" hidden="1" customHeight="1"/>
    <row r="2293" ht="22.9" hidden="1" customHeight="1"/>
    <row r="2294" ht="22.9" hidden="1" customHeight="1"/>
    <row r="2295" ht="22.9" hidden="1" customHeight="1"/>
    <row r="2296" ht="22.9" hidden="1" customHeight="1"/>
    <row r="2297" ht="22.9" hidden="1" customHeight="1"/>
    <row r="2298" ht="22.9" hidden="1" customHeight="1"/>
    <row r="2299" ht="22.9" hidden="1" customHeight="1"/>
    <row r="2300" ht="22.9" hidden="1" customHeight="1"/>
    <row r="2301" ht="22.9" hidden="1" customHeight="1"/>
    <row r="2302" ht="22.9" hidden="1" customHeight="1"/>
    <row r="2303" ht="22.9" hidden="1" customHeight="1"/>
    <row r="2304" ht="22.9" hidden="1" customHeight="1"/>
    <row r="2305" ht="22.9" hidden="1" customHeight="1"/>
    <row r="2306" ht="22.9" hidden="1" customHeight="1"/>
    <row r="2307" ht="22.9" hidden="1" customHeight="1"/>
    <row r="2308" ht="22.9" hidden="1" customHeight="1"/>
    <row r="2309" ht="22.9" hidden="1" customHeight="1"/>
    <row r="2310" ht="22.9" hidden="1" customHeight="1"/>
    <row r="2311" ht="22.9" hidden="1" customHeight="1"/>
    <row r="2312" ht="22.9" hidden="1" customHeight="1"/>
    <row r="2313" ht="22.9" hidden="1" customHeight="1"/>
    <row r="2314" ht="22.9" hidden="1" customHeight="1"/>
    <row r="2315" ht="22.9" hidden="1" customHeight="1"/>
    <row r="2316" ht="22.9" hidden="1" customHeight="1"/>
    <row r="2317" ht="22.9" hidden="1" customHeight="1"/>
    <row r="2318" ht="22.9" hidden="1" customHeight="1"/>
    <row r="2319" ht="22.9" hidden="1" customHeight="1"/>
    <row r="2320" ht="22.9" hidden="1" customHeight="1"/>
    <row r="2321" ht="22.9" hidden="1" customHeight="1"/>
    <row r="2322" ht="22.9" hidden="1" customHeight="1"/>
    <row r="2323" ht="22.9" hidden="1" customHeight="1"/>
    <row r="2324" ht="22.9" hidden="1" customHeight="1"/>
    <row r="2325" ht="22.9" hidden="1" customHeight="1"/>
    <row r="2326" ht="22.9" hidden="1" customHeight="1"/>
    <row r="2327" ht="22.9" hidden="1" customHeight="1"/>
    <row r="2328" ht="22.9" hidden="1" customHeight="1"/>
    <row r="2329" ht="22.9" hidden="1" customHeight="1"/>
    <row r="2330" ht="22.9" hidden="1" customHeight="1"/>
    <row r="2331" ht="22.9" hidden="1" customHeight="1"/>
    <row r="2332" ht="22.9" hidden="1" customHeight="1"/>
    <row r="2333" ht="22.9" hidden="1" customHeight="1"/>
    <row r="2334" ht="22.9" hidden="1" customHeight="1"/>
    <row r="2335" ht="22.9" hidden="1" customHeight="1"/>
    <row r="2336" ht="22.9" hidden="1" customHeight="1"/>
    <row r="2337" ht="22.9" hidden="1" customHeight="1"/>
    <row r="2338" ht="22.9" hidden="1" customHeight="1"/>
    <row r="2339" ht="22.9" hidden="1" customHeight="1"/>
    <row r="2340" ht="22.9" hidden="1" customHeight="1"/>
    <row r="2341" ht="22.9" hidden="1" customHeight="1"/>
    <row r="2342" ht="22.9" hidden="1" customHeight="1"/>
    <row r="2343" ht="22.9" hidden="1" customHeight="1"/>
    <row r="2344" ht="22.9" hidden="1" customHeight="1"/>
    <row r="2345" ht="22.9" hidden="1" customHeight="1"/>
    <row r="2346" ht="22.9" hidden="1" customHeight="1"/>
    <row r="2347" ht="22.9" hidden="1" customHeight="1"/>
    <row r="2348" ht="22.9" hidden="1" customHeight="1"/>
    <row r="2349" ht="22.9" hidden="1" customHeight="1"/>
    <row r="2350" ht="22.9" hidden="1" customHeight="1"/>
    <row r="2351" ht="22.9" hidden="1" customHeight="1"/>
    <row r="2352" ht="22.9" hidden="1" customHeight="1"/>
    <row r="2353" ht="22.9" hidden="1" customHeight="1"/>
    <row r="2354" ht="22.9" hidden="1" customHeight="1"/>
    <row r="2355" ht="22.9" hidden="1" customHeight="1"/>
    <row r="2356" ht="22.9" hidden="1" customHeight="1"/>
    <row r="2357" ht="22.9" hidden="1" customHeight="1"/>
    <row r="2358" ht="22.9" hidden="1" customHeight="1"/>
    <row r="2359" ht="22.9" hidden="1" customHeight="1"/>
    <row r="2360" ht="22.9" hidden="1" customHeight="1"/>
    <row r="2361" ht="22.9" hidden="1" customHeight="1"/>
    <row r="2362" ht="22.9" hidden="1" customHeight="1"/>
    <row r="2363" ht="22.9" hidden="1" customHeight="1"/>
    <row r="2364" ht="22.9" hidden="1" customHeight="1"/>
    <row r="2365" ht="22.9" hidden="1" customHeight="1"/>
    <row r="2366" ht="22.9" hidden="1" customHeight="1"/>
    <row r="2367" ht="22.9" hidden="1" customHeight="1"/>
    <row r="2368" ht="22.9" hidden="1" customHeight="1"/>
    <row r="2369" ht="22.9" hidden="1" customHeight="1"/>
    <row r="2370" ht="22.9" hidden="1" customHeight="1"/>
    <row r="2371" ht="22.9" hidden="1" customHeight="1"/>
    <row r="2372" ht="22.9" hidden="1" customHeight="1"/>
    <row r="2373" ht="22.9" hidden="1" customHeight="1"/>
    <row r="2374" ht="22.9" hidden="1" customHeight="1"/>
    <row r="2375" ht="22.9" hidden="1" customHeight="1"/>
    <row r="2376" ht="22.9" hidden="1" customHeight="1"/>
    <row r="2377" ht="22.9" hidden="1" customHeight="1"/>
    <row r="2378" ht="22.9" hidden="1" customHeight="1"/>
    <row r="2379" ht="22.9" hidden="1" customHeight="1"/>
    <row r="2380" ht="22.9" hidden="1" customHeight="1"/>
    <row r="2381" ht="22.9" hidden="1" customHeight="1"/>
    <row r="2382" ht="22.9" hidden="1" customHeight="1"/>
    <row r="2383" ht="22.9" hidden="1" customHeight="1"/>
    <row r="2384" ht="22.9" hidden="1" customHeight="1"/>
    <row r="2385" ht="22.9" hidden="1" customHeight="1"/>
    <row r="2386" ht="22.9" hidden="1" customHeight="1"/>
    <row r="2387" ht="22.9" hidden="1" customHeight="1"/>
    <row r="2388" ht="22.9" hidden="1" customHeight="1"/>
    <row r="2389" ht="22.9" hidden="1" customHeight="1"/>
    <row r="2390" ht="22.9" hidden="1" customHeight="1"/>
    <row r="2391" ht="22.9" hidden="1" customHeight="1"/>
    <row r="2392" ht="22.9" hidden="1" customHeight="1"/>
    <row r="2393" ht="22.9" hidden="1" customHeight="1"/>
    <row r="2394" ht="22.9" hidden="1" customHeight="1"/>
    <row r="2395" ht="22.9" hidden="1" customHeight="1"/>
    <row r="2396" ht="22.9" hidden="1" customHeight="1"/>
    <row r="2397" ht="22.9" hidden="1" customHeight="1"/>
    <row r="2398" ht="22.9" hidden="1" customHeight="1"/>
    <row r="2399" ht="22.9" hidden="1" customHeight="1"/>
    <row r="2400" ht="22.9" hidden="1" customHeight="1"/>
    <row r="2401" ht="22.9" hidden="1" customHeight="1"/>
    <row r="2402" ht="22.9" hidden="1" customHeight="1"/>
    <row r="2403" ht="22.9" hidden="1" customHeight="1"/>
    <row r="2404" ht="22.9" hidden="1" customHeight="1"/>
    <row r="2405" ht="22.9" hidden="1" customHeight="1"/>
    <row r="2406" ht="22.9" hidden="1" customHeight="1"/>
    <row r="2407" ht="22.9" hidden="1" customHeight="1"/>
    <row r="2408" ht="22.9" hidden="1" customHeight="1"/>
    <row r="2409" ht="22.9" hidden="1" customHeight="1"/>
    <row r="2410" ht="22.9" hidden="1" customHeight="1"/>
    <row r="2411" ht="22.9" hidden="1" customHeight="1"/>
    <row r="2412" ht="22.9" hidden="1" customHeight="1"/>
    <row r="2413" ht="22.9" hidden="1" customHeight="1"/>
    <row r="2414" ht="22.9" hidden="1" customHeight="1"/>
    <row r="2415" ht="22.9" hidden="1" customHeight="1"/>
    <row r="2416" ht="22.9" hidden="1" customHeight="1"/>
    <row r="2417" ht="22.9" hidden="1" customHeight="1"/>
    <row r="2418" ht="22.9" hidden="1" customHeight="1"/>
    <row r="2419" ht="22.9" hidden="1" customHeight="1"/>
    <row r="2420" ht="22.9" hidden="1" customHeight="1"/>
    <row r="2421" ht="22.9" hidden="1" customHeight="1"/>
    <row r="2422" ht="22.9" hidden="1" customHeight="1"/>
    <row r="2423" ht="22.9" hidden="1" customHeight="1"/>
    <row r="2424" ht="22.9" hidden="1" customHeight="1"/>
    <row r="2425" ht="22.9" hidden="1" customHeight="1"/>
    <row r="2426" ht="22.9" hidden="1" customHeight="1"/>
    <row r="2427" ht="22.9" hidden="1" customHeight="1"/>
    <row r="2428" ht="22.9" hidden="1" customHeight="1"/>
    <row r="2429" ht="22.9" hidden="1" customHeight="1"/>
    <row r="2430" ht="22.9" hidden="1" customHeight="1"/>
    <row r="2431" ht="22.9" hidden="1" customHeight="1"/>
    <row r="2432" ht="22.9" hidden="1" customHeight="1"/>
    <row r="2433" ht="22.9" hidden="1" customHeight="1"/>
    <row r="2434" ht="22.9" hidden="1" customHeight="1"/>
    <row r="2435" ht="22.9" hidden="1" customHeight="1"/>
    <row r="2436" ht="22.9" hidden="1" customHeight="1"/>
    <row r="2437" ht="22.9" hidden="1" customHeight="1"/>
    <row r="2438" ht="22.9" hidden="1" customHeight="1"/>
    <row r="2439" ht="22.9" hidden="1" customHeight="1"/>
    <row r="2440" ht="22.9" hidden="1" customHeight="1"/>
    <row r="2441" ht="22.9" hidden="1" customHeight="1"/>
    <row r="2442" ht="22.9" hidden="1" customHeight="1"/>
    <row r="2443" ht="22.9" hidden="1" customHeight="1"/>
    <row r="2444" ht="22.9" hidden="1" customHeight="1"/>
    <row r="2445" ht="22.9" hidden="1" customHeight="1"/>
    <row r="2446" ht="22.9" hidden="1" customHeight="1"/>
    <row r="2447" ht="22.9" hidden="1" customHeight="1"/>
    <row r="2448" ht="22.9" hidden="1" customHeight="1"/>
    <row r="2449" ht="22.9" hidden="1" customHeight="1"/>
    <row r="2450" ht="22.9" hidden="1" customHeight="1"/>
    <row r="2451" ht="22.9" hidden="1" customHeight="1"/>
    <row r="2452" ht="22.9" hidden="1" customHeight="1"/>
    <row r="2453" ht="22.9" hidden="1" customHeight="1"/>
    <row r="2454" ht="22.9" hidden="1" customHeight="1"/>
    <row r="2455" ht="22.9" hidden="1" customHeight="1"/>
    <row r="2456" ht="22.9" hidden="1" customHeight="1"/>
    <row r="2457" ht="22.9" hidden="1" customHeight="1"/>
    <row r="2458" ht="22.9" hidden="1" customHeight="1"/>
    <row r="2459" ht="22.9" hidden="1" customHeight="1"/>
    <row r="2460" ht="22.9" hidden="1" customHeight="1"/>
    <row r="2461" ht="22.9" hidden="1" customHeight="1"/>
    <row r="2462" ht="22.9" hidden="1" customHeight="1"/>
    <row r="2463" ht="22.9" hidden="1" customHeight="1"/>
    <row r="2464" ht="22.9" hidden="1" customHeight="1"/>
    <row r="2465" ht="22.9" hidden="1" customHeight="1"/>
    <row r="2466" ht="22.9" hidden="1" customHeight="1"/>
    <row r="2467" ht="22.9" hidden="1" customHeight="1"/>
    <row r="2468" ht="22.9" hidden="1" customHeight="1"/>
    <row r="2469" ht="22.9" hidden="1" customHeight="1"/>
    <row r="2470" ht="22.9" hidden="1" customHeight="1"/>
    <row r="2471" ht="22.9" hidden="1" customHeight="1"/>
    <row r="2472" ht="22.9" hidden="1" customHeight="1"/>
    <row r="2473" ht="22.9" hidden="1" customHeight="1"/>
    <row r="2474" ht="22.9" hidden="1" customHeight="1"/>
    <row r="2475" ht="22.9" hidden="1" customHeight="1"/>
    <row r="2476" ht="22.9" hidden="1" customHeight="1"/>
    <row r="2477" ht="22.9" hidden="1" customHeight="1"/>
    <row r="2478" ht="22.9" hidden="1" customHeight="1"/>
    <row r="2479" ht="22.9" hidden="1" customHeight="1"/>
    <row r="2480" ht="22.9" hidden="1" customHeight="1"/>
    <row r="2481" ht="22.9" hidden="1" customHeight="1"/>
    <row r="2482" ht="22.9" hidden="1" customHeight="1"/>
    <row r="2483" ht="22.9" hidden="1" customHeight="1"/>
    <row r="2484" ht="22.9" hidden="1" customHeight="1"/>
    <row r="2485" ht="22.9" hidden="1" customHeight="1"/>
    <row r="2486" ht="22.9" hidden="1" customHeight="1"/>
    <row r="2487" ht="22.9" hidden="1" customHeight="1"/>
    <row r="2488" ht="22.9" hidden="1" customHeight="1"/>
    <row r="2489" ht="22.9" hidden="1" customHeight="1"/>
    <row r="2490" ht="22.9" hidden="1" customHeight="1"/>
    <row r="2491" ht="22.9" hidden="1" customHeight="1"/>
    <row r="2492" ht="22.9" hidden="1" customHeight="1"/>
    <row r="2493" ht="22.9" hidden="1" customHeight="1"/>
    <row r="2494" ht="22.9" hidden="1" customHeight="1"/>
    <row r="2495" ht="22.9" hidden="1" customHeight="1"/>
    <row r="2496" ht="22.9" hidden="1" customHeight="1"/>
    <row r="2497" ht="22.9" hidden="1" customHeight="1"/>
    <row r="2498" ht="22.9" hidden="1" customHeight="1"/>
    <row r="2499" ht="22.9" hidden="1" customHeight="1"/>
    <row r="2500" ht="22.9" hidden="1" customHeight="1"/>
    <row r="2501" ht="22.9" hidden="1" customHeight="1"/>
    <row r="2502" ht="22.9" hidden="1" customHeight="1"/>
    <row r="2503" ht="22.9" hidden="1" customHeight="1"/>
    <row r="2504" ht="22.9" hidden="1" customHeight="1"/>
    <row r="2505" ht="22.9" hidden="1" customHeight="1"/>
    <row r="2506" ht="22.9" hidden="1" customHeight="1"/>
    <row r="2507" ht="22.9" hidden="1" customHeight="1"/>
    <row r="2508" ht="22.9" hidden="1" customHeight="1"/>
    <row r="2509" ht="22.9" hidden="1" customHeight="1"/>
    <row r="2510" ht="22.9" hidden="1" customHeight="1"/>
    <row r="2511" ht="22.9" hidden="1" customHeight="1"/>
    <row r="2512" ht="22.9" hidden="1" customHeight="1"/>
    <row r="2513" ht="22.9" hidden="1" customHeight="1"/>
    <row r="2514" ht="22.9" hidden="1" customHeight="1"/>
    <row r="2515" ht="22.9" hidden="1" customHeight="1"/>
    <row r="2516" ht="22.9" hidden="1" customHeight="1"/>
    <row r="2517" ht="22.9" hidden="1" customHeight="1"/>
    <row r="2518" ht="22.9" hidden="1" customHeight="1"/>
    <row r="2519" ht="22.9" hidden="1" customHeight="1"/>
    <row r="2520" ht="22.9" hidden="1" customHeight="1"/>
    <row r="2521" ht="22.9" hidden="1" customHeight="1"/>
    <row r="2522" ht="22.9" hidden="1" customHeight="1"/>
    <row r="2523" ht="22.9" hidden="1" customHeight="1"/>
    <row r="2524" ht="22.9" hidden="1" customHeight="1"/>
    <row r="2525" ht="22.9" hidden="1" customHeight="1"/>
    <row r="2526" ht="22.9" hidden="1" customHeight="1"/>
    <row r="2527" ht="22.9" hidden="1" customHeight="1"/>
    <row r="2528" ht="22.9" hidden="1" customHeight="1"/>
    <row r="2529" ht="22.9" hidden="1" customHeight="1"/>
    <row r="2530" ht="22.9" hidden="1" customHeight="1"/>
    <row r="2531" ht="22.9" hidden="1" customHeight="1"/>
    <row r="2532" ht="22.9" hidden="1" customHeight="1"/>
    <row r="2533" ht="22.9" hidden="1" customHeight="1"/>
    <row r="2534" ht="22.9" hidden="1" customHeight="1"/>
    <row r="2535" ht="22.9" hidden="1" customHeight="1"/>
    <row r="2536" ht="22.9" hidden="1" customHeight="1"/>
    <row r="2537" ht="22.9" hidden="1" customHeight="1"/>
    <row r="2538" ht="22.9" hidden="1" customHeight="1"/>
    <row r="2539" ht="22.9" hidden="1" customHeight="1"/>
    <row r="2540" ht="22.9" hidden="1" customHeight="1"/>
    <row r="2541" ht="22.9" hidden="1" customHeight="1"/>
    <row r="2542" ht="22.9" hidden="1" customHeight="1"/>
    <row r="2543" ht="22.9" hidden="1" customHeight="1"/>
    <row r="2544" ht="22.9" hidden="1" customHeight="1"/>
    <row r="2545" ht="22.9" hidden="1" customHeight="1"/>
    <row r="2546" ht="22.9" hidden="1" customHeight="1"/>
    <row r="2547" ht="22.9" hidden="1" customHeight="1"/>
    <row r="2548" ht="22.9" hidden="1" customHeight="1"/>
    <row r="2549" ht="22.9" hidden="1" customHeight="1"/>
    <row r="2550" ht="22.9" hidden="1" customHeight="1"/>
    <row r="2551" ht="22.9" hidden="1" customHeight="1"/>
    <row r="2552" ht="22.9" hidden="1" customHeight="1"/>
    <row r="2553" ht="22.9" hidden="1" customHeight="1"/>
    <row r="2554" ht="22.9" hidden="1" customHeight="1"/>
    <row r="2555" ht="22.9" hidden="1" customHeight="1"/>
    <row r="2556" ht="22.9" hidden="1" customHeight="1"/>
    <row r="2557" ht="22.9" hidden="1" customHeight="1"/>
    <row r="2558" ht="22.9" hidden="1" customHeight="1"/>
    <row r="2559" ht="22.9" hidden="1" customHeight="1"/>
    <row r="2560" ht="22.9" hidden="1" customHeight="1"/>
    <row r="2561" ht="22.9" hidden="1" customHeight="1"/>
    <row r="2562" ht="22.9" hidden="1" customHeight="1"/>
    <row r="2563" ht="22.9" hidden="1" customHeight="1"/>
    <row r="2564" ht="22.9" hidden="1" customHeight="1"/>
    <row r="2565" ht="22.9" hidden="1" customHeight="1"/>
    <row r="2566" ht="22.9" hidden="1" customHeight="1"/>
    <row r="2567" ht="22.9" hidden="1" customHeight="1"/>
    <row r="2568" ht="22.9" hidden="1" customHeight="1"/>
    <row r="2569" ht="22.9" hidden="1" customHeight="1"/>
    <row r="2570" ht="22.9" hidden="1" customHeight="1"/>
    <row r="2571" ht="22.9" hidden="1" customHeight="1"/>
    <row r="2572" ht="22.9" hidden="1" customHeight="1"/>
    <row r="2573" ht="22.9" hidden="1" customHeight="1"/>
    <row r="2574" ht="22.9" hidden="1" customHeight="1"/>
    <row r="2575" ht="22.9" hidden="1" customHeight="1"/>
    <row r="2576" ht="22.9" hidden="1" customHeight="1"/>
    <row r="2577" ht="22.9" hidden="1" customHeight="1"/>
    <row r="2578" ht="22.9" hidden="1" customHeight="1"/>
    <row r="2579" ht="22.9" hidden="1" customHeight="1"/>
    <row r="2580" ht="22.9" hidden="1" customHeight="1"/>
    <row r="2581" ht="22.9" hidden="1" customHeight="1"/>
    <row r="2582" ht="22.9" hidden="1" customHeight="1"/>
    <row r="2583" ht="22.9" hidden="1" customHeight="1"/>
    <row r="2584" ht="22.9" hidden="1" customHeight="1"/>
    <row r="2585" ht="22.9" hidden="1" customHeight="1"/>
    <row r="2586" ht="22.9" hidden="1" customHeight="1"/>
    <row r="2587" ht="22.9" hidden="1" customHeight="1"/>
    <row r="2588" ht="22.9" hidden="1" customHeight="1"/>
    <row r="2589" ht="22.9" hidden="1" customHeight="1"/>
    <row r="2590" ht="22.9" hidden="1" customHeight="1"/>
    <row r="2591" ht="22.9" hidden="1" customHeight="1"/>
    <row r="2592" ht="22.9" hidden="1" customHeight="1"/>
    <row r="2593" ht="22.9" hidden="1" customHeight="1"/>
    <row r="2594" ht="22.9" hidden="1" customHeight="1"/>
    <row r="2595" ht="22.9" hidden="1" customHeight="1"/>
    <row r="2596" ht="22.9" hidden="1" customHeight="1"/>
    <row r="2597" ht="22.9" hidden="1" customHeight="1"/>
    <row r="2598" ht="22.9" hidden="1" customHeight="1"/>
    <row r="2599" ht="22.9" hidden="1" customHeight="1"/>
    <row r="2600" ht="22.9" hidden="1" customHeight="1"/>
    <row r="2601" ht="22.9" hidden="1" customHeight="1"/>
    <row r="2602" ht="22.9" hidden="1" customHeight="1"/>
    <row r="2603" ht="22.9" hidden="1" customHeight="1"/>
    <row r="2604" ht="22.9" hidden="1" customHeight="1"/>
    <row r="2605" ht="22.9" hidden="1" customHeight="1"/>
    <row r="2606" ht="22.9" hidden="1" customHeight="1"/>
    <row r="2607" ht="22.9" hidden="1" customHeight="1"/>
    <row r="2608" ht="22.9" hidden="1" customHeight="1"/>
    <row r="2609" ht="22.9" hidden="1" customHeight="1"/>
    <row r="2610" ht="22.9" hidden="1" customHeight="1"/>
    <row r="2611" ht="22.9" hidden="1" customHeight="1"/>
    <row r="2612" ht="22.9" hidden="1" customHeight="1"/>
    <row r="2613" ht="22.9" hidden="1" customHeight="1"/>
    <row r="2614" ht="22.9" hidden="1" customHeight="1"/>
    <row r="2615" ht="22.9" hidden="1" customHeight="1"/>
    <row r="2616" ht="22.9" hidden="1" customHeight="1"/>
    <row r="2617" ht="22.9" hidden="1" customHeight="1"/>
    <row r="2618" ht="22.9" hidden="1" customHeight="1"/>
    <row r="2619" ht="22.9" hidden="1" customHeight="1"/>
    <row r="2620" ht="22.9" hidden="1" customHeight="1"/>
    <row r="2621" ht="22.9" hidden="1" customHeight="1"/>
    <row r="2622" ht="22.9" hidden="1" customHeight="1"/>
    <row r="2623" ht="22.9" hidden="1" customHeight="1"/>
    <row r="2624" ht="22.9" hidden="1" customHeight="1"/>
    <row r="2625" ht="22.9" hidden="1" customHeight="1"/>
    <row r="2626" ht="22.9" hidden="1" customHeight="1"/>
    <row r="2627" ht="22.9" hidden="1" customHeight="1"/>
    <row r="2628" ht="22.9" hidden="1" customHeight="1"/>
    <row r="2629" ht="22.9" hidden="1" customHeight="1"/>
    <row r="2630" ht="22.9" hidden="1" customHeight="1"/>
    <row r="2631" ht="22.9" hidden="1" customHeight="1"/>
    <row r="2632" ht="22.9" hidden="1" customHeight="1"/>
    <row r="2633" ht="22.9" hidden="1" customHeight="1"/>
    <row r="2634" ht="22.9" hidden="1" customHeight="1"/>
    <row r="2635" ht="22.9" hidden="1" customHeight="1"/>
    <row r="2636" ht="22.9" hidden="1" customHeight="1"/>
    <row r="2637" ht="22.9" hidden="1" customHeight="1"/>
    <row r="2638" ht="22.9" hidden="1" customHeight="1"/>
    <row r="2639" ht="22.9" hidden="1" customHeight="1"/>
    <row r="2640" ht="22.9" hidden="1" customHeight="1"/>
    <row r="2641" ht="22.9" hidden="1" customHeight="1"/>
    <row r="2642" ht="22.9" hidden="1" customHeight="1"/>
    <row r="2643" ht="22.9" hidden="1" customHeight="1"/>
    <row r="2644" ht="22.9" hidden="1" customHeight="1"/>
    <row r="2645" ht="22.9" hidden="1" customHeight="1"/>
    <row r="2646" ht="22.9" hidden="1" customHeight="1"/>
    <row r="2647" ht="22.9" hidden="1" customHeight="1"/>
    <row r="2648" ht="22.9" hidden="1" customHeight="1"/>
    <row r="2649" ht="22.9" hidden="1" customHeight="1"/>
    <row r="2650" ht="22.9" hidden="1" customHeight="1"/>
    <row r="2651" ht="22.9" hidden="1" customHeight="1"/>
    <row r="2652" ht="22.9" hidden="1" customHeight="1"/>
    <row r="2653" ht="22.9" hidden="1" customHeight="1"/>
    <row r="2654" ht="22.9" hidden="1" customHeight="1"/>
    <row r="2655" ht="22.9" hidden="1" customHeight="1"/>
    <row r="2656" ht="22.9" hidden="1" customHeight="1"/>
    <row r="2657" ht="22.9" hidden="1" customHeight="1"/>
    <row r="2658" ht="22.9" hidden="1" customHeight="1"/>
    <row r="2659" ht="22.9" hidden="1" customHeight="1"/>
    <row r="2660" ht="22.9" hidden="1" customHeight="1"/>
    <row r="2661" ht="22.9" hidden="1" customHeight="1"/>
    <row r="2662" ht="22.9" hidden="1" customHeight="1"/>
    <row r="2663" ht="22.9" hidden="1" customHeight="1"/>
    <row r="2664" ht="22.9" hidden="1" customHeight="1"/>
    <row r="2665" ht="22.9" hidden="1" customHeight="1"/>
    <row r="2666" ht="22.9" hidden="1" customHeight="1"/>
    <row r="2667" ht="22.9" hidden="1" customHeight="1"/>
    <row r="2668" ht="22.9" hidden="1" customHeight="1"/>
    <row r="2669" ht="22.9" hidden="1" customHeight="1"/>
    <row r="2670" ht="22.9" hidden="1" customHeight="1"/>
    <row r="2671" ht="22.9" hidden="1" customHeight="1"/>
    <row r="2672" ht="22.9" hidden="1" customHeight="1"/>
    <row r="2673" ht="22.9" hidden="1" customHeight="1"/>
    <row r="2674" ht="22.9" hidden="1" customHeight="1"/>
    <row r="2675" ht="22.9" hidden="1" customHeight="1"/>
    <row r="2676" ht="22.9" hidden="1" customHeight="1"/>
    <row r="2677" ht="22.9" hidden="1" customHeight="1"/>
    <row r="2678" ht="22.9" hidden="1" customHeight="1"/>
    <row r="2679" ht="22.9" hidden="1" customHeight="1"/>
    <row r="2680" ht="22.9" hidden="1" customHeight="1"/>
    <row r="2681" ht="22.9" hidden="1" customHeight="1"/>
    <row r="2682" ht="22.9" hidden="1" customHeight="1"/>
    <row r="2683" ht="22.9" hidden="1" customHeight="1"/>
    <row r="2684" ht="22.9" hidden="1" customHeight="1"/>
    <row r="2685" ht="22.9" hidden="1" customHeight="1"/>
    <row r="2686" ht="22.9" hidden="1" customHeight="1"/>
    <row r="2687" ht="22.9" hidden="1" customHeight="1"/>
    <row r="2688" ht="22.9" hidden="1" customHeight="1"/>
    <row r="2689" ht="22.9" hidden="1" customHeight="1"/>
    <row r="2690" ht="22.9" hidden="1" customHeight="1"/>
    <row r="2691" ht="22.9" hidden="1" customHeight="1"/>
    <row r="2692" ht="22.9" hidden="1" customHeight="1"/>
    <row r="2693" ht="22.9" hidden="1" customHeight="1"/>
    <row r="2694" ht="22.9" hidden="1" customHeight="1"/>
    <row r="2695" ht="22.9" hidden="1" customHeight="1"/>
    <row r="2696" ht="22.9" hidden="1" customHeight="1"/>
    <row r="2697" ht="22.9" hidden="1" customHeight="1"/>
    <row r="2698" ht="22.9" hidden="1" customHeight="1"/>
    <row r="2699" ht="22.9" hidden="1" customHeight="1"/>
    <row r="2700" ht="22.9" hidden="1" customHeight="1"/>
    <row r="2701" ht="22.9" hidden="1" customHeight="1"/>
    <row r="2702" ht="22.9" hidden="1" customHeight="1"/>
    <row r="2703" ht="22.9" hidden="1" customHeight="1"/>
    <row r="2704" ht="22.9" hidden="1" customHeight="1"/>
    <row r="2705" ht="22.9" hidden="1" customHeight="1"/>
    <row r="2706" ht="22.9" hidden="1" customHeight="1"/>
    <row r="2707" ht="22.9" hidden="1" customHeight="1"/>
    <row r="2708" ht="22.9" hidden="1" customHeight="1"/>
    <row r="2709" ht="22.9" hidden="1" customHeight="1"/>
    <row r="2710" ht="22.9" hidden="1" customHeight="1"/>
    <row r="2711" ht="22.9" hidden="1" customHeight="1"/>
    <row r="2712" ht="22.9" hidden="1" customHeight="1"/>
    <row r="2713" ht="22.9" hidden="1" customHeight="1"/>
    <row r="2714" ht="22.9" hidden="1" customHeight="1"/>
    <row r="2715" ht="22.9" hidden="1" customHeight="1"/>
    <row r="2716" ht="22.9" hidden="1" customHeight="1"/>
    <row r="2717" ht="22.9" hidden="1" customHeight="1"/>
    <row r="2718" ht="22.9" hidden="1" customHeight="1"/>
    <row r="2719" ht="22.9" hidden="1" customHeight="1"/>
    <row r="2720" ht="22.9" hidden="1" customHeight="1"/>
    <row r="2721" ht="22.9" hidden="1" customHeight="1"/>
    <row r="2722" ht="22.9" hidden="1" customHeight="1"/>
    <row r="2723" ht="22.9" hidden="1" customHeight="1"/>
    <row r="2724" ht="22.9" hidden="1" customHeight="1"/>
    <row r="2725" ht="22.9" hidden="1" customHeight="1"/>
    <row r="2726" ht="22.9" hidden="1" customHeight="1"/>
    <row r="2727" ht="22.9" hidden="1" customHeight="1"/>
    <row r="2728" ht="22.9" hidden="1" customHeight="1"/>
    <row r="2729" ht="22.9" hidden="1" customHeight="1"/>
    <row r="2730" ht="22.9" hidden="1" customHeight="1"/>
    <row r="2731" ht="22.9" hidden="1" customHeight="1"/>
    <row r="2732" ht="22.9" hidden="1" customHeight="1"/>
    <row r="2733" ht="22.9" hidden="1" customHeight="1"/>
    <row r="2734" ht="22.9" hidden="1" customHeight="1"/>
    <row r="2735" ht="22.9" hidden="1" customHeight="1"/>
    <row r="2736" ht="22.9" hidden="1" customHeight="1"/>
    <row r="2737" ht="22.9" hidden="1" customHeight="1"/>
    <row r="2738" ht="22.9" hidden="1" customHeight="1"/>
    <row r="2739" ht="22.9" hidden="1" customHeight="1"/>
    <row r="2740" ht="22.9" hidden="1" customHeight="1"/>
    <row r="2741" ht="22.9" hidden="1" customHeight="1"/>
    <row r="2742" ht="22.9" hidden="1" customHeight="1"/>
    <row r="2743" ht="22.9" hidden="1" customHeight="1"/>
    <row r="2744" ht="22.9" hidden="1" customHeight="1"/>
    <row r="2745" ht="22.9" hidden="1" customHeight="1"/>
    <row r="2746" ht="22.9" hidden="1" customHeight="1"/>
    <row r="2747" ht="22.9" hidden="1" customHeight="1"/>
    <row r="2748" ht="22.9" hidden="1" customHeight="1"/>
    <row r="2749" ht="22.9" hidden="1" customHeight="1"/>
    <row r="2750" ht="22.9" hidden="1" customHeight="1"/>
    <row r="2751" ht="22.9" hidden="1" customHeight="1"/>
    <row r="2752" ht="22.9" hidden="1" customHeight="1"/>
    <row r="2753" ht="22.9" hidden="1" customHeight="1"/>
    <row r="2754" ht="22.9" hidden="1" customHeight="1"/>
    <row r="2755" ht="22.9" hidden="1" customHeight="1"/>
    <row r="2756" ht="22.9" hidden="1" customHeight="1"/>
    <row r="2757" ht="22.9" hidden="1" customHeight="1"/>
    <row r="2758" ht="22.9" hidden="1" customHeight="1"/>
    <row r="2759" ht="22.9" hidden="1" customHeight="1"/>
    <row r="2760" ht="22.9" hidden="1" customHeight="1"/>
    <row r="2761" ht="22.9" hidden="1" customHeight="1"/>
    <row r="2762" ht="22.9" hidden="1" customHeight="1"/>
    <row r="2763" ht="22.9" hidden="1" customHeight="1"/>
    <row r="2764" ht="22.9" hidden="1" customHeight="1"/>
    <row r="2765" ht="22.9" hidden="1" customHeight="1"/>
    <row r="2766" ht="22.9" hidden="1" customHeight="1"/>
    <row r="2767" ht="22.9" hidden="1" customHeight="1"/>
    <row r="2768" ht="22.9" hidden="1" customHeight="1"/>
    <row r="2769" ht="22.9" hidden="1" customHeight="1"/>
    <row r="2770" ht="22.9" hidden="1" customHeight="1"/>
    <row r="2771" ht="22.9" hidden="1" customHeight="1"/>
    <row r="2772" ht="22.9" hidden="1" customHeight="1"/>
    <row r="2773" ht="22.9" hidden="1" customHeight="1"/>
    <row r="2774" ht="22.9" hidden="1" customHeight="1"/>
    <row r="2775" ht="22.9" hidden="1" customHeight="1"/>
    <row r="2776" ht="22.9" hidden="1" customHeight="1"/>
    <row r="2777" ht="22.9" hidden="1" customHeight="1"/>
    <row r="2778" ht="22.9" hidden="1" customHeight="1"/>
    <row r="2779" ht="22.9" hidden="1" customHeight="1"/>
    <row r="2780" ht="22.9" hidden="1" customHeight="1"/>
    <row r="2781" ht="22.9" hidden="1" customHeight="1"/>
    <row r="2782" ht="22.9" hidden="1" customHeight="1"/>
    <row r="2783" ht="22.9" hidden="1" customHeight="1"/>
    <row r="2784" ht="22.9" hidden="1" customHeight="1"/>
    <row r="2785" ht="22.9" hidden="1" customHeight="1"/>
    <row r="2786" ht="22.9" hidden="1" customHeight="1"/>
    <row r="2787" ht="22.9" hidden="1" customHeight="1"/>
    <row r="2788" ht="22.9" hidden="1" customHeight="1"/>
    <row r="2789" ht="22.9" hidden="1" customHeight="1"/>
    <row r="2790" ht="22.9" hidden="1" customHeight="1"/>
    <row r="2791" ht="22.9" hidden="1" customHeight="1"/>
    <row r="2792" ht="22.9" hidden="1" customHeight="1"/>
    <row r="2793" ht="22.9" hidden="1" customHeight="1"/>
    <row r="2794" ht="22.9" hidden="1" customHeight="1"/>
    <row r="2795" ht="22.9" hidden="1" customHeight="1"/>
    <row r="2796" ht="22.9" hidden="1" customHeight="1"/>
    <row r="2797" ht="22.9" hidden="1" customHeight="1"/>
    <row r="2798" ht="22.9" hidden="1" customHeight="1"/>
    <row r="2799" ht="22.9" hidden="1" customHeight="1"/>
    <row r="2800" ht="22.9" hidden="1" customHeight="1"/>
    <row r="2801" ht="22.9" hidden="1" customHeight="1"/>
    <row r="2802" ht="22.9" hidden="1" customHeight="1"/>
    <row r="2803" ht="22.9" hidden="1" customHeight="1"/>
    <row r="2804" ht="22.9" hidden="1" customHeight="1"/>
    <row r="2805" ht="22.9" hidden="1" customHeight="1"/>
    <row r="2806" ht="22.9" hidden="1" customHeight="1"/>
    <row r="2807" ht="22.9" hidden="1" customHeight="1"/>
    <row r="2808" ht="22.9" hidden="1" customHeight="1"/>
    <row r="2809" ht="22.9" hidden="1" customHeight="1"/>
    <row r="2810" ht="22.9" hidden="1" customHeight="1"/>
    <row r="2811" ht="22.9" hidden="1" customHeight="1"/>
    <row r="2812" ht="22.9" hidden="1" customHeight="1"/>
    <row r="2813" ht="22.9" hidden="1" customHeight="1"/>
    <row r="2814" ht="22.9" hidden="1" customHeight="1"/>
    <row r="2815" ht="22.9" hidden="1" customHeight="1"/>
    <row r="2816" ht="22.9" hidden="1" customHeight="1"/>
    <row r="2817" ht="22.9" hidden="1" customHeight="1"/>
    <row r="2818" ht="22.9" hidden="1" customHeight="1"/>
    <row r="2819" ht="22.9" hidden="1" customHeight="1"/>
    <row r="2820" ht="22.9" hidden="1" customHeight="1"/>
    <row r="2821" ht="22.9" hidden="1" customHeight="1"/>
    <row r="2822" ht="22.9" hidden="1" customHeight="1"/>
    <row r="2823" ht="22.9" hidden="1" customHeight="1"/>
    <row r="2824" ht="22.9" hidden="1" customHeight="1"/>
    <row r="2825" ht="22.9" hidden="1" customHeight="1"/>
    <row r="2826" ht="22.9" hidden="1" customHeight="1"/>
    <row r="2827" ht="22.9" hidden="1" customHeight="1"/>
    <row r="2828" ht="22.9" hidden="1" customHeight="1"/>
    <row r="2829" ht="22.9" hidden="1" customHeight="1"/>
    <row r="2830" ht="22.9" hidden="1" customHeight="1"/>
    <row r="2831" ht="22.9" hidden="1" customHeight="1"/>
    <row r="2832" ht="22.9" hidden="1" customHeight="1"/>
    <row r="2833" ht="22.9" hidden="1" customHeight="1"/>
    <row r="2834" ht="22.9" hidden="1" customHeight="1"/>
    <row r="2835" ht="22.9" hidden="1" customHeight="1"/>
    <row r="2836" ht="22.9" hidden="1" customHeight="1"/>
    <row r="2837" ht="22.9" hidden="1" customHeight="1"/>
    <row r="2838" ht="22.9" hidden="1" customHeight="1"/>
    <row r="2839" ht="22.9" hidden="1" customHeight="1"/>
    <row r="2840" ht="22.9" hidden="1" customHeight="1"/>
    <row r="2841" ht="22.9" hidden="1" customHeight="1"/>
    <row r="2842" ht="22.9" hidden="1" customHeight="1"/>
    <row r="2843" ht="22.9" hidden="1" customHeight="1"/>
    <row r="2844" ht="22.9" hidden="1" customHeight="1"/>
    <row r="2845" ht="22.9" hidden="1" customHeight="1"/>
    <row r="2846" ht="22.9" hidden="1" customHeight="1"/>
    <row r="2847" ht="22.9" hidden="1" customHeight="1"/>
    <row r="2848" ht="22.9" hidden="1" customHeight="1"/>
    <row r="2849" ht="22.9" hidden="1" customHeight="1"/>
    <row r="2850" ht="22.9" hidden="1" customHeight="1"/>
    <row r="2851" ht="22.9" hidden="1" customHeight="1"/>
    <row r="2852" ht="22.9" hidden="1" customHeight="1"/>
    <row r="2853" ht="22.9" hidden="1" customHeight="1"/>
    <row r="2854" ht="22.9" hidden="1" customHeight="1"/>
    <row r="2855" ht="22.9" hidden="1" customHeight="1"/>
    <row r="2856" ht="22.9" hidden="1" customHeight="1"/>
    <row r="2857" ht="22.9" hidden="1" customHeight="1"/>
    <row r="2858" ht="22.9" hidden="1" customHeight="1"/>
    <row r="2859" ht="22.9" hidden="1" customHeight="1"/>
    <row r="2860" ht="22.9" hidden="1" customHeight="1"/>
    <row r="2861" ht="22.9" hidden="1" customHeight="1"/>
    <row r="2862" ht="22.9" hidden="1" customHeight="1"/>
    <row r="2863" ht="22.9" hidden="1" customHeight="1"/>
    <row r="2864" ht="22.9" hidden="1" customHeight="1"/>
    <row r="2865" ht="22.9" hidden="1" customHeight="1"/>
    <row r="2866" ht="22.9" hidden="1" customHeight="1"/>
    <row r="2867" ht="22.9" hidden="1" customHeight="1"/>
    <row r="2868" ht="22.9" hidden="1" customHeight="1"/>
    <row r="2869" ht="22.9" hidden="1" customHeight="1"/>
    <row r="2870" ht="22.9" hidden="1" customHeight="1"/>
    <row r="2871" ht="22.9" hidden="1" customHeight="1"/>
    <row r="2872" ht="22.9" hidden="1" customHeight="1"/>
    <row r="2873" ht="22.9" hidden="1" customHeight="1"/>
    <row r="2874" ht="22.9" hidden="1" customHeight="1"/>
    <row r="2875" ht="22.9" hidden="1" customHeight="1"/>
    <row r="2876" ht="22.9" hidden="1" customHeight="1"/>
    <row r="2877" ht="22.9" hidden="1" customHeight="1"/>
    <row r="2878" ht="22.9" hidden="1" customHeight="1"/>
    <row r="2879" ht="22.9" hidden="1" customHeight="1"/>
    <row r="2880" ht="22.9" hidden="1" customHeight="1"/>
    <row r="2881" ht="22.9" hidden="1" customHeight="1"/>
    <row r="2882" ht="22.9" hidden="1" customHeight="1"/>
    <row r="2883" ht="22.9" hidden="1" customHeight="1"/>
    <row r="2884" ht="22.9" hidden="1" customHeight="1"/>
    <row r="2885" ht="22.9" hidden="1" customHeight="1"/>
    <row r="2886" ht="22.9" hidden="1" customHeight="1"/>
    <row r="2887" ht="22.9" hidden="1" customHeight="1"/>
    <row r="2888" ht="22.9" hidden="1" customHeight="1"/>
    <row r="2889" ht="22.9" hidden="1" customHeight="1"/>
    <row r="2890" ht="22.9" hidden="1" customHeight="1"/>
    <row r="2891" ht="22.9" hidden="1" customHeight="1"/>
    <row r="2892" ht="22.9" hidden="1" customHeight="1"/>
    <row r="2893" ht="22.9" hidden="1" customHeight="1"/>
    <row r="2894" ht="22.9" hidden="1" customHeight="1"/>
    <row r="2895" ht="22.9" hidden="1" customHeight="1"/>
    <row r="2896" ht="22.9" hidden="1" customHeight="1"/>
    <row r="2897" ht="22.9" hidden="1" customHeight="1"/>
    <row r="2898" ht="22.9" hidden="1" customHeight="1"/>
    <row r="2899" ht="22.9" hidden="1" customHeight="1"/>
    <row r="2900" ht="22.9" hidden="1" customHeight="1"/>
    <row r="2901" ht="22.9" hidden="1" customHeight="1"/>
    <row r="2902" ht="22.9" hidden="1" customHeight="1"/>
    <row r="2903" ht="22.9" hidden="1" customHeight="1"/>
    <row r="2904" ht="22.9" hidden="1" customHeight="1"/>
    <row r="2905" ht="22.9" hidden="1" customHeight="1"/>
    <row r="2906" ht="22.9" hidden="1" customHeight="1"/>
    <row r="2907" ht="22.9" hidden="1" customHeight="1"/>
    <row r="2908" ht="22.9" hidden="1" customHeight="1"/>
    <row r="2909" ht="22.9" hidden="1" customHeight="1"/>
    <row r="2910" ht="22.9" hidden="1" customHeight="1"/>
    <row r="2911" ht="22.9" hidden="1" customHeight="1"/>
    <row r="2912" ht="22.9" hidden="1" customHeight="1"/>
    <row r="2913" ht="22.9" hidden="1" customHeight="1"/>
    <row r="2914" ht="22.9" hidden="1" customHeight="1"/>
    <row r="2915" ht="22.9" hidden="1" customHeight="1"/>
    <row r="2916" ht="22.9" hidden="1" customHeight="1"/>
    <row r="2917" ht="22.9" hidden="1" customHeight="1"/>
    <row r="2918" ht="22.9" hidden="1" customHeight="1"/>
    <row r="2919" ht="22.9" hidden="1" customHeight="1"/>
    <row r="2920" ht="22.9" hidden="1" customHeight="1"/>
    <row r="2921" ht="22.9" hidden="1" customHeight="1"/>
    <row r="2922" ht="22.9" hidden="1" customHeight="1"/>
    <row r="2923" ht="22.9" hidden="1" customHeight="1"/>
    <row r="2924" ht="22.9" hidden="1" customHeight="1"/>
    <row r="2925" ht="22.9" hidden="1" customHeight="1"/>
    <row r="2926" ht="22.9" hidden="1" customHeight="1"/>
    <row r="2927" ht="22.9" hidden="1" customHeight="1"/>
    <row r="2928" ht="22.9" hidden="1" customHeight="1"/>
    <row r="2929" ht="22.9" hidden="1" customHeight="1"/>
    <row r="2930" ht="22.9" hidden="1" customHeight="1"/>
    <row r="2931" ht="22.9" hidden="1" customHeight="1"/>
    <row r="2932" ht="22.9" hidden="1" customHeight="1"/>
    <row r="2933" ht="22.9" hidden="1" customHeight="1"/>
    <row r="2934" ht="22.9" hidden="1" customHeight="1"/>
    <row r="2935" ht="22.9" hidden="1" customHeight="1"/>
    <row r="2936" ht="22.9" hidden="1" customHeight="1"/>
    <row r="2937" ht="22.9" hidden="1" customHeight="1"/>
    <row r="2938" ht="22.9" hidden="1" customHeight="1"/>
    <row r="2939" ht="22.9" hidden="1" customHeight="1"/>
    <row r="2940" ht="22.9" hidden="1" customHeight="1"/>
    <row r="2941" ht="22.9" hidden="1" customHeight="1"/>
    <row r="2942" ht="22.9" hidden="1" customHeight="1"/>
    <row r="2943" ht="22.9" hidden="1" customHeight="1"/>
    <row r="2944" ht="22.9" hidden="1" customHeight="1"/>
    <row r="2945" ht="22.9" hidden="1" customHeight="1"/>
    <row r="2946" ht="22.9" hidden="1" customHeight="1"/>
    <row r="2947" ht="22.9" hidden="1" customHeight="1"/>
    <row r="2948" ht="22.9" hidden="1" customHeight="1"/>
    <row r="2949" ht="22.9" hidden="1" customHeight="1"/>
    <row r="2950" ht="22.9" hidden="1" customHeight="1"/>
    <row r="2951" ht="22.9" hidden="1" customHeight="1"/>
    <row r="2952" ht="22.9" hidden="1" customHeight="1"/>
    <row r="2953" ht="22.9" hidden="1" customHeight="1"/>
    <row r="2954" ht="22.9" hidden="1" customHeight="1"/>
    <row r="2955" ht="22.9" hidden="1" customHeight="1"/>
    <row r="2956" ht="22.9" hidden="1" customHeight="1"/>
    <row r="2957" ht="22.9" hidden="1" customHeight="1"/>
    <row r="2958" ht="22.9" hidden="1" customHeight="1"/>
    <row r="2959" ht="22.9" hidden="1" customHeight="1"/>
    <row r="2960" ht="22.9" hidden="1" customHeight="1"/>
    <row r="2961" ht="22.9" hidden="1" customHeight="1"/>
    <row r="2962" ht="22.9" hidden="1" customHeight="1"/>
    <row r="2963" ht="22.9" hidden="1" customHeight="1"/>
    <row r="2964" ht="22.9" hidden="1" customHeight="1"/>
    <row r="2965" ht="22.9" hidden="1" customHeight="1"/>
    <row r="2966" ht="22.9" hidden="1" customHeight="1"/>
    <row r="2967" ht="22.9" hidden="1" customHeight="1"/>
    <row r="2968" ht="22.9" hidden="1" customHeight="1"/>
    <row r="2969" ht="22.9" hidden="1" customHeight="1"/>
    <row r="2970" ht="22.9" hidden="1" customHeight="1"/>
    <row r="2971" ht="22.9" hidden="1" customHeight="1"/>
    <row r="2972" ht="22.9" hidden="1" customHeight="1"/>
    <row r="2973" ht="22.9" hidden="1" customHeight="1"/>
    <row r="2974" ht="22.9" hidden="1" customHeight="1"/>
    <row r="2975" ht="22.9" hidden="1" customHeight="1"/>
    <row r="2976" ht="22.9" hidden="1" customHeight="1"/>
    <row r="2977" ht="22.9" hidden="1" customHeight="1"/>
    <row r="2978" ht="22.9" hidden="1" customHeight="1"/>
    <row r="2979" ht="22.9" hidden="1" customHeight="1"/>
    <row r="2980" ht="22.9" hidden="1" customHeight="1"/>
    <row r="2981" ht="22.9" hidden="1" customHeight="1"/>
    <row r="2982" ht="22.9" hidden="1" customHeight="1"/>
    <row r="2983" ht="22.9" hidden="1" customHeight="1"/>
    <row r="2984" ht="22.9" hidden="1" customHeight="1"/>
    <row r="2985" ht="22.9" hidden="1" customHeight="1"/>
    <row r="2986" ht="22.9" hidden="1" customHeight="1"/>
    <row r="2987" ht="22.9" hidden="1" customHeight="1"/>
    <row r="2988" ht="22.9" hidden="1" customHeight="1"/>
    <row r="2989" ht="22.9" hidden="1" customHeight="1"/>
    <row r="2990" ht="22.9" hidden="1" customHeight="1"/>
    <row r="2991" ht="22.9" hidden="1" customHeight="1"/>
    <row r="2992" ht="22.9" hidden="1" customHeight="1"/>
    <row r="2993" ht="22.9" hidden="1" customHeight="1"/>
    <row r="2994" ht="22.9" hidden="1" customHeight="1"/>
    <row r="2995" ht="22.9" hidden="1" customHeight="1"/>
    <row r="2996" ht="22.9" hidden="1" customHeight="1"/>
    <row r="2997" ht="22.9" hidden="1" customHeight="1"/>
    <row r="2998" ht="22.9" hidden="1" customHeight="1"/>
    <row r="2999" ht="22.9" hidden="1" customHeight="1"/>
    <row r="3000" ht="22.9" hidden="1" customHeight="1"/>
    <row r="3001" ht="22.9" hidden="1" customHeight="1"/>
    <row r="3002" ht="22.9" hidden="1" customHeight="1"/>
    <row r="3003" ht="22.9" hidden="1" customHeight="1"/>
    <row r="3004" ht="22.9" hidden="1" customHeight="1"/>
    <row r="3005" ht="22.9" hidden="1" customHeight="1"/>
    <row r="3006" ht="22.9" hidden="1" customHeight="1"/>
    <row r="3007" ht="22.9" hidden="1" customHeight="1"/>
    <row r="3008" ht="22.9" hidden="1" customHeight="1"/>
    <row r="3009" ht="22.9" hidden="1" customHeight="1"/>
    <row r="3010" ht="22.9" hidden="1" customHeight="1"/>
    <row r="3011" ht="22.9" hidden="1" customHeight="1"/>
    <row r="3012" ht="22.9" hidden="1" customHeight="1"/>
    <row r="3013" ht="22.9" hidden="1" customHeight="1"/>
    <row r="3014" ht="22.9" hidden="1" customHeight="1"/>
    <row r="3015" ht="22.9" hidden="1" customHeight="1"/>
    <row r="3016" ht="22.9" hidden="1" customHeight="1"/>
    <row r="3017" ht="22.9" hidden="1" customHeight="1"/>
    <row r="3018" ht="22.9" hidden="1" customHeight="1"/>
    <row r="3019" ht="22.9" hidden="1" customHeight="1"/>
    <row r="3020" ht="22.9" hidden="1" customHeight="1"/>
    <row r="3021" ht="22.9" hidden="1" customHeight="1"/>
    <row r="3022" ht="22.9" hidden="1" customHeight="1"/>
    <row r="3023" ht="22.9" hidden="1" customHeight="1"/>
    <row r="3024" ht="22.9" hidden="1" customHeight="1"/>
    <row r="3025" ht="22.9" hidden="1" customHeight="1"/>
    <row r="3026" ht="22.9" hidden="1" customHeight="1"/>
    <row r="3027" ht="22.9" hidden="1" customHeight="1"/>
    <row r="3028" ht="22.9" hidden="1" customHeight="1"/>
    <row r="3029" ht="22.9" hidden="1" customHeight="1"/>
    <row r="3030" ht="22.9" hidden="1" customHeight="1"/>
    <row r="3031" ht="22.9" hidden="1" customHeight="1"/>
    <row r="3032" ht="22.9" hidden="1" customHeight="1"/>
    <row r="3033" ht="22.9" hidden="1" customHeight="1"/>
    <row r="3034" ht="22.9" hidden="1" customHeight="1"/>
    <row r="3035" ht="22.9" hidden="1" customHeight="1"/>
    <row r="3036" ht="22.9" hidden="1" customHeight="1"/>
    <row r="3037" ht="22.9" hidden="1" customHeight="1"/>
    <row r="3038" ht="22.9" hidden="1" customHeight="1"/>
    <row r="3039" ht="22.9" hidden="1" customHeight="1"/>
    <row r="3040" ht="22.9" hidden="1" customHeight="1"/>
    <row r="3041" ht="22.9" hidden="1" customHeight="1"/>
    <row r="3042" ht="22.9" hidden="1" customHeight="1"/>
    <row r="3043" ht="22.9" hidden="1" customHeight="1"/>
    <row r="3044" ht="22.9" hidden="1" customHeight="1"/>
    <row r="3045" ht="22.9" hidden="1" customHeight="1"/>
    <row r="3046" ht="22.9" hidden="1" customHeight="1"/>
    <row r="3047" ht="22.9" hidden="1" customHeight="1"/>
    <row r="3048" ht="22.9" hidden="1" customHeight="1"/>
    <row r="3049" ht="22.9" hidden="1" customHeight="1"/>
    <row r="3050" ht="22.9" hidden="1" customHeight="1"/>
    <row r="3051" ht="22.9" hidden="1" customHeight="1"/>
    <row r="3052" ht="22.9" hidden="1" customHeight="1"/>
    <row r="3053" ht="22.9" hidden="1" customHeight="1"/>
    <row r="3054" ht="22.9" hidden="1" customHeight="1"/>
    <row r="3055" ht="22.9" hidden="1" customHeight="1"/>
    <row r="3056" ht="22.9" hidden="1" customHeight="1"/>
    <row r="3057" ht="22.9" hidden="1" customHeight="1"/>
    <row r="3058" ht="22.9" hidden="1" customHeight="1"/>
    <row r="3059" ht="22.9" hidden="1" customHeight="1"/>
    <row r="3060" ht="22.9" hidden="1" customHeight="1"/>
    <row r="3061" ht="22.9" hidden="1" customHeight="1"/>
    <row r="3062" ht="22.9" hidden="1" customHeight="1"/>
    <row r="3063" ht="22.9" hidden="1" customHeight="1"/>
    <row r="3064" ht="22.9" hidden="1" customHeight="1"/>
    <row r="3065" ht="22.9" hidden="1" customHeight="1"/>
    <row r="3066" ht="22.9" hidden="1" customHeight="1"/>
    <row r="3067" ht="22.9" hidden="1" customHeight="1"/>
    <row r="3068" ht="22.9" hidden="1" customHeight="1"/>
    <row r="3069" ht="22.9" hidden="1" customHeight="1"/>
    <row r="3070" ht="22.9" hidden="1" customHeight="1"/>
    <row r="3071" ht="22.9" hidden="1" customHeight="1"/>
    <row r="3072" ht="22.9" hidden="1" customHeight="1"/>
    <row r="3073" ht="22.9" hidden="1" customHeight="1"/>
    <row r="3074" ht="22.9" hidden="1" customHeight="1"/>
    <row r="3075" ht="22.9" hidden="1" customHeight="1"/>
    <row r="3076" ht="22.9" hidden="1" customHeight="1"/>
    <row r="3077" ht="22.9" hidden="1" customHeight="1"/>
    <row r="3078" ht="22.9" hidden="1" customHeight="1"/>
    <row r="3079" ht="22.9" hidden="1" customHeight="1"/>
    <row r="3080" ht="22.9" hidden="1" customHeight="1"/>
    <row r="3081" ht="22.9" hidden="1" customHeight="1"/>
    <row r="3082" ht="22.9" hidden="1" customHeight="1"/>
    <row r="3083" ht="22.9" hidden="1" customHeight="1"/>
    <row r="3084" ht="22.9" hidden="1" customHeight="1"/>
    <row r="3085" ht="22.9" hidden="1" customHeight="1"/>
    <row r="3086" ht="22.9" hidden="1" customHeight="1"/>
    <row r="3087" ht="22.9" hidden="1" customHeight="1"/>
    <row r="3088" ht="22.9" hidden="1" customHeight="1"/>
    <row r="3089" ht="22.9" hidden="1" customHeight="1"/>
    <row r="3090" ht="22.9" hidden="1" customHeight="1"/>
    <row r="3091" ht="22.9" hidden="1" customHeight="1"/>
    <row r="3092" ht="22.9" hidden="1" customHeight="1"/>
    <row r="3093" ht="22.9" hidden="1" customHeight="1"/>
    <row r="3094" ht="22.9" hidden="1" customHeight="1"/>
    <row r="3095" ht="22.9" hidden="1" customHeight="1"/>
    <row r="3096" ht="22.9" hidden="1" customHeight="1"/>
    <row r="3097" ht="22.9" hidden="1" customHeight="1"/>
    <row r="3098" ht="22.9" hidden="1" customHeight="1"/>
    <row r="3099" ht="22.9" hidden="1" customHeight="1"/>
    <row r="3100" ht="22.9" hidden="1" customHeight="1"/>
    <row r="3101" ht="22.9" hidden="1" customHeight="1"/>
    <row r="3102" ht="22.9" hidden="1" customHeight="1"/>
    <row r="3103" ht="22.9" hidden="1" customHeight="1"/>
    <row r="3104" ht="22.9" hidden="1" customHeight="1"/>
    <row r="3105" ht="22.9" hidden="1" customHeight="1"/>
    <row r="3106" ht="22.9" hidden="1" customHeight="1"/>
    <row r="3107" ht="22.9" hidden="1" customHeight="1"/>
    <row r="3108" ht="22.9" hidden="1" customHeight="1"/>
    <row r="3109" ht="22.9" hidden="1" customHeight="1"/>
    <row r="3110" ht="22.9" hidden="1" customHeight="1"/>
    <row r="3111" ht="22.9" hidden="1" customHeight="1"/>
    <row r="3112" ht="22.9" hidden="1" customHeight="1"/>
    <row r="3113" ht="22.9" hidden="1" customHeight="1"/>
    <row r="3114" ht="22.9" hidden="1" customHeight="1"/>
    <row r="3115" ht="22.9" hidden="1" customHeight="1"/>
    <row r="3116" ht="22.9" hidden="1" customHeight="1"/>
    <row r="3117" ht="22.9" hidden="1" customHeight="1"/>
    <row r="3118" ht="22.9" hidden="1" customHeight="1"/>
    <row r="3119" ht="22.9" hidden="1" customHeight="1"/>
    <row r="3120" ht="22.9" hidden="1" customHeight="1"/>
    <row r="3121" ht="22.9" hidden="1" customHeight="1"/>
    <row r="3122" ht="22.9" hidden="1" customHeight="1"/>
    <row r="3123" ht="22.9" hidden="1" customHeight="1"/>
    <row r="3124" ht="22.9" hidden="1" customHeight="1"/>
    <row r="3125" ht="22.9" hidden="1" customHeight="1"/>
    <row r="3126" ht="22.9" hidden="1" customHeight="1"/>
    <row r="3127" ht="22.9" hidden="1" customHeight="1"/>
    <row r="3128" ht="22.9" hidden="1" customHeight="1"/>
    <row r="3129" ht="22.9" hidden="1" customHeight="1"/>
    <row r="3130" ht="22.9" hidden="1" customHeight="1"/>
    <row r="3131" ht="22.9" hidden="1" customHeight="1"/>
    <row r="3132" ht="22.9" hidden="1" customHeight="1"/>
    <row r="3133" ht="22.9" hidden="1" customHeight="1"/>
    <row r="3134" ht="22.9" hidden="1" customHeight="1"/>
    <row r="3135" ht="22.9" hidden="1" customHeight="1"/>
    <row r="3136" ht="22.9" hidden="1" customHeight="1"/>
    <row r="3137" ht="22.9" hidden="1" customHeight="1"/>
    <row r="3138" ht="22.9" hidden="1" customHeight="1"/>
    <row r="3139" ht="22.9" hidden="1" customHeight="1"/>
    <row r="3140" ht="22.9" hidden="1" customHeight="1"/>
    <row r="3141" ht="22.9" hidden="1" customHeight="1"/>
    <row r="3142" ht="22.9" hidden="1" customHeight="1"/>
    <row r="3143" ht="22.9" hidden="1" customHeight="1"/>
    <row r="3144" ht="22.9" hidden="1" customHeight="1"/>
    <row r="3145" ht="22.9" hidden="1" customHeight="1"/>
    <row r="3146" ht="22.9" hidden="1" customHeight="1"/>
    <row r="3147" ht="22.9" hidden="1" customHeight="1"/>
    <row r="3148" ht="22.9" hidden="1" customHeight="1"/>
    <row r="3149" ht="22.9" hidden="1" customHeight="1"/>
    <row r="3150" ht="22.9" hidden="1" customHeight="1"/>
    <row r="3151" ht="22.9" hidden="1" customHeight="1"/>
    <row r="3152" ht="22.9" hidden="1" customHeight="1"/>
    <row r="3153" ht="22.9" hidden="1" customHeight="1"/>
    <row r="3154" ht="22.9" hidden="1" customHeight="1"/>
    <row r="3155" ht="22.9" hidden="1" customHeight="1"/>
    <row r="3156" ht="22.9" hidden="1" customHeight="1"/>
    <row r="3157" ht="22.9" hidden="1" customHeight="1"/>
    <row r="3158" ht="22.9" hidden="1" customHeight="1"/>
    <row r="3159" ht="22.9" hidden="1" customHeight="1"/>
    <row r="3160" ht="22.9" hidden="1" customHeight="1"/>
    <row r="3161" ht="22.9" hidden="1" customHeight="1"/>
    <row r="3162" ht="22.9" hidden="1" customHeight="1"/>
    <row r="3163" ht="22.9" hidden="1" customHeight="1"/>
    <row r="3164" ht="22.9" hidden="1" customHeight="1"/>
    <row r="3165" ht="22.9" hidden="1" customHeight="1"/>
    <row r="3166" ht="22.9" hidden="1" customHeight="1"/>
    <row r="3167" ht="22.9" hidden="1" customHeight="1"/>
    <row r="3168" ht="22.9" hidden="1" customHeight="1"/>
    <row r="3169" ht="22.9" hidden="1" customHeight="1"/>
    <row r="3170" ht="22.9" hidden="1" customHeight="1"/>
    <row r="3171" ht="22.9" hidden="1" customHeight="1"/>
    <row r="3172" ht="22.9" hidden="1" customHeight="1"/>
    <row r="3173" ht="22.9" hidden="1" customHeight="1"/>
    <row r="3174" ht="22.9" hidden="1" customHeight="1"/>
    <row r="3175" ht="22.9" hidden="1" customHeight="1"/>
    <row r="3176" ht="22.9" hidden="1" customHeight="1"/>
    <row r="3177" ht="22.9" hidden="1" customHeight="1"/>
    <row r="3178" ht="22.9" hidden="1" customHeight="1"/>
    <row r="3179" ht="22.9" hidden="1" customHeight="1"/>
    <row r="3180" ht="22.9" hidden="1" customHeight="1"/>
    <row r="3181" ht="22.9" hidden="1" customHeight="1"/>
    <row r="3182" ht="22.9" hidden="1" customHeight="1"/>
    <row r="3183" ht="22.9" hidden="1" customHeight="1"/>
    <row r="3184" ht="22.9" hidden="1" customHeight="1"/>
    <row r="3185" ht="22.9" hidden="1" customHeight="1"/>
    <row r="3186" ht="22.9" hidden="1" customHeight="1"/>
    <row r="3187" ht="22.9" hidden="1" customHeight="1"/>
    <row r="3188" ht="22.9" hidden="1" customHeight="1"/>
    <row r="3189" ht="22.9" hidden="1" customHeight="1"/>
    <row r="3190" ht="22.9" hidden="1" customHeight="1"/>
    <row r="3191" ht="22.9" hidden="1" customHeight="1"/>
    <row r="3192" ht="22.9" hidden="1" customHeight="1"/>
    <row r="3193" ht="22.9" hidden="1" customHeight="1"/>
    <row r="3194" ht="22.9" hidden="1" customHeight="1"/>
    <row r="3195" ht="22.9" hidden="1" customHeight="1"/>
    <row r="3196" ht="22.9" hidden="1" customHeight="1"/>
    <row r="3197" ht="22.9" hidden="1" customHeight="1"/>
    <row r="3198" ht="22.9" hidden="1" customHeight="1"/>
    <row r="3199" ht="22.9" hidden="1" customHeight="1"/>
    <row r="3200" ht="22.9" hidden="1" customHeight="1"/>
    <row r="3201" ht="22.9" hidden="1" customHeight="1"/>
    <row r="3202" ht="22.9" hidden="1" customHeight="1"/>
    <row r="3203" ht="22.9" hidden="1" customHeight="1"/>
    <row r="3204" ht="22.9" hidden="1" customHeight="1"/>
    <row r="3205" ht="22.9" hidden="1" customHeight="1"/>
    <row r="3206" ht="22.9" hidden="1" customHeight="1"/>
    <row r="3207" ht="22.9" hidden="1" customHeight="1"/>
    <row r="3208" ht="22.9" hidden="1" customHeight="1"/>
    <row r="3209" ht="22.9" hidden="1" customHeight="1"/>
    <row r="3210" ht="22.9" hidden="1" customHeight="1"/>
    <row r="3211" ht="22.9" hidden="1" customHeight="1"/>
    <row r="3212" ht="22.9" hidden="1" customHeight="1"/>
    <row r="3213" ht="22.9" hidden="1" customHeight="1"/>
    <row r="3214" ht="22.9" hidden="1" customHeight="1"/>
    <row r="3215" ht="22.9" hidden="1" customHeight="1"/>
    <row r="3216" ht="22.9" hidden="1" customHeight="1"/>
    <row r="3217" ht="22.9" hidden="1" customHeight="1"/>
    <row r="3218" ht="22.9" hidden="1" customHeight="1"/>
    <row r="3219" ht="22.9" hidden="1" customHeight="1"/>
    <row r="3220" ht="22.9" hidden="1" customHeight="1"/>
    <row r="3221" ht="22.9" hidden="1" customHeight="1"/>
    <row r="3222" ht="22.9" hidden="1" customHeight="1"/>
    <row r="3223" ht="22.9" hidden="1" customHeight="1"/>
    <row r="3224" ht="22.9" hidden="1" customHeight="1"/>
    <row r="3225" ht="22.9" hidden="1" customHeight="1"/>
    <row r="3226" ht="22.9" hidden="1" customHeight="1"/>
    <row r="3227" ht="22.9" hidden="1" customHeight="1"/>
    <row r="3228" ht="22.9" hidden="1" customHeight="1"/>
    <row r="3229" ht="22.9" hidden="1" customHeight="1"/>
    <row r="3230" ht="22.9" hidden="1" customHeight="1"/>
    <row r="3231" ht="22.9" hidden="1" customHeight="1"/>
    <row r="3232" ht="22.9" hidden="1" customHeight="1"/>
    <row r="3233" ht="22.9" hidden="1" customHeight="1"/>
    <row r="3234" ht="22.9" hidden="1" customHeight="1"/>
    <row r="3235" ht="22.9" hidden="1" customHeight="1"/>
    <row r="3236" ht="22.9" hidden="1" customHeight="1"/>
    <row r="3237" ht="22.9" hidden="1" customHeight="1"/>
    <row r="3238" ht="22.9" hidden="1" customHeight="1"/>
    <row r="3239" ht="22.9" hidden="1" customHeight="1"/>
    <row r="3240" ht="22.9" hidden="1" customHeight="1"/>
    <row r="3241" ht="22.9" hidden="1" customHeight="1"/>
    <row r="3242" ht="22.9" hidden="1" customHeight="1"/>
    <row r="3243" ht="22.9" hidden="1" customHeight="1"/>
    <row r="3244" ht="22.9" hidden="1" customHeight="1"/>
    <row r="3245" ht="22.9" hidden="1" customHeight="1"/>
    <row r="3246" ht="22.9" hidden="1" customHeight="1"/>
    <row r="3247" ht="22.9" hidden="1" customHeight="1"/>
    <row r="3248" ht="22.9" hidden="1" customHeight="1"/>
    <row r="3249" ht="22.9" hidden="1" customHeight="1"/>
    <row r="3250" ht="22.9" hidden="1" customHeight="1"/>
    <row r="3251" ht="22.9" hidden="1" customHeight="1"/>
    <row r="3252" ht="22.9" hidden="1" customHeight="1"/>
    <row r="3253" ht="22.9" hidden="1" customHeight="1"/>
    <row r="3254" ht="22.9" hidden="1" customHeight="1"/>
    <row r="3255" ht="22.9" hidden="1" customHeight="1"/>
    <row r="3256" ht="22.9" hidden="1" customHeight="1"/>
    <row r="3257" ht="22.9" hidden="1" customHeight="1"/>
    <row r="3258" ht="22.9" hidden="1" customHeight="1"/>
    <row r="3259" ht="22.9" hidden="1" customHeight="1"/>
    <row r="3260" ht="22.9" hidden="1" customHeight="1"/>
    <row r="3261" ht="22.9" hidden="1" customHeight="1"/>
    <row r="3262" ht="22.9" hidden="1" customHeight="1"/>
    <row r="3263" ht="22.9" hidden="1" customHeight="1"/>
    <row r="3264" ht="22.9" hidden="1" customHeight="1"/>
    <row r="3265" ht="22.9" hidden="1" customHeight="1"/>
    <row r="3266" ht="22.9" hidden="1" customHeight="1"/>
    <row r="3267" ht="22.9" hidden="1" customHeight="1"/>
    <row r="3268" ht="22.9" hidden="1" customHeight="1"/>
    <row r="3269" ht="22.9" hidden="1" customHeight="1"/>
    <row r="3270" ht="22.9" hidden="1" customHeight="1"/>
    <row r="3271" ht="22.9" hidden="1" customHeight="1"/>
    <row r="3272" ht="22.9" hidden="1" customHeight="1"/>
    <row r="3273" ht="22.9" hidden="1" customHeight="1"/>
    <row r="3274" ht="22.9" hidden="1" customHeight="1"/>
    <row r="3275" ht="22.9" hidden="1" customHeight="1"/>
    <row r="3276" ht="22.9" hidden="1" customHeight="1"/>
    <row r="3277" ht="22.9" hidden="1" customHeight="1"/>
    <row r="3278" ht="22.9" hidden="1" customHeight="1"/>
    <row r="3279" ht="22.9" hidden="1" customHeight="1"/>
    <row r="3280" ht="22.9" hidden="1" customHeight="1"/>
    <row r="3281" ht="22.9" hidden="1" customHeight="1"/>
    <row r="3282" ht="22.9" hidden="1" customHeight="1"/>
    <row r="3283" ht="22.9" hidden="1" customHeight="1"/>
    <row r="3284" ht="22.9" hidden="1" customHeight="1"/>
    <row r="3285" ht="22.9" hidden="1" customHeight="1"/>
    <row r="3286" ht="22.9" hidden="1" customHeight="1"/>
    <row r="3287" ht="22.9" hidden="1" customHeight="1"/>
    <row r="3288" ht="22.9" hidden="1" customHeight="1"/>
    <row r="3289" ht="22.9" hidden="1" customHeight="1"/>
    <row r="3290" ht="22.9" hidden="1" customHeight="1"/>
    <row r="3291" ht="22.9" hidden="1" customHeight="1"/>
    <row r="3292" ht="22.9" hidden="1" customHeight="1"/>
    <row r="3293" ht="22.9" hidden="1" customHeight="1"/>
    <row r="3294" ht="22.9" hidden="1" customHeight="1"/>
    <row r="3295" ht="22.9" hidden="1" customHeight="1"/>
    <row r="3296" ht="22.9" hidden="1" customHeight="1"/>
    <row r="3297" ht="22.9" hidden="1" customHeight="1"/>
    <row r="3298" ht="22.9" hidden="1" customHeight="1"/>
    <row r="3299" ht="22.9" hidden="1" customHeight="1"/>
    <row r="3300" ht="22.9" hidden="1" customHeight="1"/>
    <row r="3301" ht="22.9" hidden="1" customHeight="1"/>
    <row r="3302" ht="22.9" hidden="1" customHeight="1"/>
    <row r="3303" ht="22.9" hidden="1" customHeight="1"/>
    <row r="3304" ht="22.9" hidden="1" customHeight="1"/>
    <row r="3305" ht="22.9" hidden="1" customHeight="1"/>
    <row r="3306" ht="22.9" hidden="1" customHeight="1"/>
    <row r="3307" ht="22.9" hidden="1" customHeight="1"/>
    <row r="3308" ht="22.9" hidden="1" customHeight="1"/>
    <row r="3309" ht="22.9" hidden="1" customHeight="1"/>
    <row r="3310" ht="22.9" hidden="1" customHeight="1"/>
    <row r="3311" ht="22.9" hidden="1" customHeight="1"/>
    <row r="3312" ht="22.9" hidden="1" customHeight="1"/>
    <row r="3313" ht="22.9" hidden="1" customHeight="1"/>
    <row r="3314" ht="22.9" hidden="1" customHeight="1"/>
    <row r="3315" ht="22.9" hidden="1" customHeight="1"/>
    <row r="3316" ht="22.9" hidden="1" customHeight="1"/>
    <row r="3317" ht="22.9" hidden="1" customHeight="1"/>
    <row r="3318" ht="22.9" hidden="1" customHeight="1"/>
    <row r="3319" ht="22.9" hidden="1" customHeight="1"/>
    <row r="3320" ht="22.9" hidden="1" customHeight="1"/>
    <row r="3321" ht="22.9" hidden="1" customHeight="1"/>
    <row r="3322" ht="22.9" hidden="1" customHeight="1"/>
    <row r="3323" ht="22.9" hidden="1" customHeight="1"/>
    <row r="3324" ht="22.9" hidden="1" customHeight="1"/>
    <row r="3325" ht="22.9" hidden="1" customHeight="1"/>
    <row r="3326" ht="22.9" hidden="1" customHeight="1"/>
    <row r="3327" ht="22.9" hidden="1" customHeight="1"/>
    <row r="3328" ht="22.9" hidden="1" customHeight="1"/>
    <row r="3329" ht="22.9" hidden="1" customHeight="1"/>
    <row r="3330" ht="22.9" hidden="1" customHeight="1"/>
    <row r="3331" ht="22.9" hidden="1" customHeight="1"/>
    <row r="3332" ht="22.9" hidden="1" customHeight="1"/>
    <row r="3333" ht="22.9" hidden="1" customHeight="1"/>
    <row r="3334" ht="22.9" hidden="1" customHeight="1"/>
    <row r="3335" ht="22.9" hidden="1" customHeight="1"/>
    <row r="3336" ht="22.9" hidden="1" customHeight="1"/>
    <row r="3337" ht="22.9" hidden="1" customHeight="1"/>
    <row r="3338" ht="22.9" hidden="1" customHeight="1"/>
    <row r="3339" ht="22.9" hidden="1" customHeight="1"/>
    <row r="3340" ht="22.9" hidden="1" customHeight="1"/>
    <row r="3341" ht="22.9" hidden="1" customHeight="1"/>
    <row r="3342" ht="22.9" hidden="1" customHeight="1"/>
    <row r="3343" ht="22.9" hidden="1" customHeight="1"/>
    <row r="3344" ht="22.9" hidden="1" customHeight="1"/>
    <row r="3345" ht="22.9" hidden="1" customHeight="1"/>
    <row r="3346" ht="22.9" hidden="1" customHeight="1"/>
    <row r="3347" ht="22.9" hidden="1" customHeight="1"/>
    <row r="3348" ht="22.9" hidden="1" customHeight="1"/>
    <row r="3349" ht="22.9" hidden="1" customHeight="1"/>
    <row r="3350" ht="22.9" hidden="1" customHeight="1"/>
    <row r="3351" ht="22.9" hidden="1" customHeight="1"/>
    <row r="3352" ht="22.9" hidden="1" customHeight="1"/>
    <row r="3353" ht="22.9" hidden="1" customHeight="1"/>
    <row r="3354" ht="22.9" hidden="1" customHeight="1"/>
    <row r="3355" ht="22.9" hidden="1" customHeight="1"/>
    <row r="3356" ht="22.9" hidden="1" customHeight="1"/>
    <row r="3357" ht="22.9" hidden="1" customHeight="1"/>
    <row r="3358" ht="22.9" hidden="1" customHeight="1"/>
    <row r="3359" ht="22.9" hidden="1" customHeight="1"/>
    <row r="3360" ht="22.9" hidden="1" customHeight="1"/>
    <row r="3361" ht="22.9" hidden="1" customHeight="1"/>
    <row r="3362" ht="22.9" hidden="1" customHeight="1"/>
    <row r="3363" ht="22.9" hidden="1" customHeight="1"/>
    <row r="3364" ht="22.9" hidden="1" customHeight="1"/>
    <row r="3365" ht="22.9" hidden="1" customHeight="1"/>
    <row r="3366" ht="22.9" hidden="1" customHeight="1"/>
    <row r="3367" ht="22.9" hidden="1" customHeight="1"/>
    <row r="3368" ht="22.9" hidden="1" customHeight="1"/>
    <row r="3369" ht="22.9" hidden="1" customHeight="1"/>
    <row r="3370" ht="22.9" hidden="1" customHeight="1"/>
    <row r="3371" ht="22.9" hidden="1" customHeight="1"/>
    <row r="3372" ht="22.9" hidden="1" customHeight="1"/>
    <row r="3373" ht="22.9" hidden="1" customHeight="1"/>
    <row r="3374" ht="22.9" hidden="1" customHeight="1"/>
    <row r="3375" ht="22.9" hidden="1" customHeight="1"/>
    <row r="3376" ht="22.9" hidden="1" customHeight="1"/>
    <row r="3377" ht="22.9" hidden="1" customHeight="1"/>
    <row r="3378" ht="22.9" hidden="1" customHeight="1"/>
    <row r="3379" ht="22.9" hidden="1" customHeight="1"/>
    <row r="3380" ht="22.9" hidden="1" customHeight="1"/>
    <row r="3381" ht="22.9" hidden="1" customHeight="1"/>
    <row r="3382" ht="22.9" hidden="1" customHeight="1"/>
    <row r="3383" ht="22.9" hidden="1" customHeight="1"/>
    <row r="3384" ht="22.9" hidden="1" customHeight="1"/>
    <row r="3385" ht="22.9" hidden="1" customHeight="1"/>
    <row r="3386" ht="22.9" hidden="1" customHeight="1"/>
    <row r="3387" ht="22.9" hidden="1" customHeight="1"/>
    <row r="3388" ht="22.9" hidden="1" customHeight="1"/>
    <row r="3389" ht="22.9" hidden="1" customHeight="1"/>
    <row r="3390" ht="22.9" hidden="1" customHeight="1"/>
    <row r="3391" ht="22.9" hidden="1" customHeight="1"/>
    <row r="3392" ht="22.9" hidden="1" customHeight="1"/>
    <row r="3393" ht="22.9" hidden="1" customHeight="1"/>
    <row r="3394" ht="22.9" hidden="1" customHeight="1"/>
    <row r="3395" ht="22.9" hidden="1" customHeight="1"/>
    <row r="3396" ht="22.9" hidden="1" customHeight="1"/>
    <row r="3397" ht="22.9" hidden="1" customHeight="1"/>
    <row r="3398" ht="22.9" hidden="1" customHeight="1"/>
    <row r="3399" ht="22.9" hidden="1" customHeight="1"/>
    <row r="3400" ht="22.9" hidden="1" customHeight="1"/>
    <row r="3401" ht="22.9" hidden="1" customHeight="1"/>
    <row r="3402" ht="22.9" hidden="1" customHeight="1"/>
    <row r="3403" ht="22.9" hidden="1" customHeight="1"/>
    <row r="3404" ht="22.9" hidden="1" customHeight="1"/>
    <row r="3405" ht="22.9" hidden="1" customHeight="1"/>
    <row r="3406" ht="22.9" hidden="1" customHeight="1"/>
    <row r="3407" ht="22.9" hidden="1" customHeight="1"/>
    <row r="3408" ht="22.9" hidden="1" customHeight="1"/>
    <row r="3409" ht="22.9" hidden="1" customHeight="1"/>
    <row r="3410" ht="22.9" hidden="1" customHeight="1"/>
    <row r="3411" ht="22.9" hidden="1" customHeight="1"/>
    <row r="3412" ht="22.9" hidden="1" customHeight="1"/>
    <row r="3413" ht="22.9" hidden="1" customHeight="1"/>
    <row r="3414" ht="22.9" hidden="1" customHeight="1"/>
    <row r="3415" ht="22.9" hidden="1" customHeight="1"/>
    <row r="3416" ht="22.9" hidden="1" customHeight="1"/>
    <row r="3417" ht="22.9" hidden="1" customHeight="1"/>
    <row r="3418" ht="22.9" hidden="1" customHeight="1"/>
    <row r="3419" ht="22.9" hidden="1" customHeight="1"/>
    <row r="3420" ht="22.9" hidden="1" customHeight="1"/>
    <row r="3421" ht="22.9" hidden="1" customHeight="1"/>
    <row r="3422" ht="22.9" hidden="1" customHeight="1"/>
    <row r="3423" ht="22.9" hidden="1" customHeight="1"/>
    <row r="3424" ht="22.9" hidden="1" customHeight="1"/>
    <row r="3425" ht="22.9" hidden="1" customHeight="1"/>
    <row r="3426" ht="22.9" hidden="1" customHeight="1"/>
    <row r="3427" ht="22.9" hidden="1" customHeight="1"/>
    <row r="3428" ht="22.9" hidden="1" customHeight="1"/>
    <row r="3429" ht="22.9" hidden="1" customHeight="1"/>
    <row r="3430" ht="22.9" hidden="1" customHeight="1"/>
    <row r="3431" ht="22.9" hidden="1" customHeight="1"/>
    <row r="3432" ht="22.9" hidden="1" customHeight="1"/>
    <row r="3433" ht="22.9" hidden="1" customHeight="1"/>
    <row r="3434" ht="22.9" hidden="1" customHeight="1"/>
    <row r="3435" ht="22.9" hidden="1" customHeight="1"/>
    <row r="3436" ht="22.9" hidden="1" customHeight="1"/>
    <row r="3437" ht="22.9" hidden="1" customHeight="1"/>
    <row r="3438" ht="22.9" hidden="1" customHeight="1"/>
    <row r="3439" ht="22.9" hidden="1" customHeight="1"/>
    <row r="3440" ht="22.9" hidden="1" customHeight="1"/>
    <row r="3441" ht="22.9" hidden="1" customHeight="1"/>
    <row r="3442" ht="22.9" hidden="1" customHeight="1"/>
    <row r="3443" ht="22.9" hidden="1" customHeight="1"/>
    <row r="3444" ht="22.9" hidden="1" customHeight="1"/>
    <row r="3445" ht="22.9" hidden="1" customHeight="1"/>
    <row r="3446" ht="22.9" hidden="1" customHeight="1"/>
    <row r="3447" ht="22.9" hidden="1" customHeight="1"/>
    <row r="3448" ht="22.9" hidden="1" customHeight="1"/>
    <row r="3449" ht="22.9" hidden="1" customHeight="1"/>
    <row r="3450" ht="22.9" hidden="1" customHeight="1"/>
    <row r="3451" ht="22.9" hidden="1" customHeight="1"/>
    <row r="3452" ht="22.9" hidden="1" customHeight="1"/>
    <row r="3453" ht="22.9" hidden="1" customHeight="1"/>
    <row r="3454" ht="22.9" hidden="1" customHeight="1"/>
    <row r="3455" ht="22.9" hidden="1" customHeight="1"/>
    <row r="3456" ht="22.9" hidden="1" customHeight="1"/>
    <row r="3457" ht="22.9" hidden="1" customHeight="1"/>
    <row r="3458" ht="22.9" hidden="1" customHeight="1"/>
    <row r="3459" ht="22.9" hidden="1" customHeight="1"/>
    <row r="3460" ht="22.9" hidden="1" customHeight="1"/>
    <row r="3461" ht="22.9" hidden="1" customHeight="1"/>
    <row r="3462" ht="22.9" hidden="1" customHeight="1"/>
    <row r="3463" ht="22.9" hidden="1" customHeight="1"/>
    <row r="3464" ht="22.9" hidden="1" customHeight="1"/>
    <row r="3465" ht="22.9" hidden="1" customHeight="1"/>
    <row r="3466" ht="22.9" hidden="1" customHeight="1"/>
    <row r="3467" ht="22.9" hidden="1" customHeight="1"/>
    <row r="3468" ht="22.9" hidden="1" customHeight="1"/>
    <row r="3469" ht="22.9" hidden="1" customHeight="1"/>
    <row r="3470" ht="22.9" hidden="1" customHeight="1"/>
    <row r="3471" ht="22.9" hidden="1" customHeight="1"/>
    <row r="3472" ht="22.9" hidden="1" customHeight="1"/>
    <row r="3473" ht="22.9" hidden="1" customHeight="1"/>
    <row r="3474" ht="22.9" hidden="1" customHeight="1"/>
    <row r="3475" ht="22.9" hidden="1" customHeight="1"/>
    <row r="3476" ht="22.9" hidden="1" customHeight="1"/>
    <row r="3477" ht="22.9" hidden="1" customHeight="1"/>
    <row r="3478" ht="22.9" hidden="1" customHeight="1"/>
    <row r="3479" ht="22.9" hidden="1" customHeight="1"/>
    <row r="3480" ht="22.9" hidden="1" customHeight="1"/>
    <row r="3481" ht="22.9" hidden="1" customHeight="1"/>
    <row r="3482" ht="22.9" hidden="1" customHeight="1"/>
    <row r="3483" ht="22.9" hidden="1" customHeight="1"/>
    <row r="3484" ht="22.9" hidden="1" customHeight="1"/>
    <row r="3485" ht="22.9" hidden="1" customHeight="1"/>
    <row r="3486" ht="22.9" hidden="1" customHeight="1"/>
    <row r="3487" ht="22.9" hidden="1" customHeight="1"/>
    <row r="3488" ht="22.9" hidden="1" customHeight="1"/>
    <row r="3489" ht="22.9" hidden="1" customHeight="1"/>
    <row r="3490" ht="22.9" hidden="1" customHeight="1"/>
    <row r="3491" ht="22.9" hidden="1" customHeight="1"/>
    <row r="3492" ht="22.9" hidden="1" customHeight="1"/>
    <row r="3493" ht="22.9" hidden="1" customHeight="1"/>
    <row r="3494" ht="22.9" hidden="1" customHeight="1"/>
    <row r="3495" ht="22.9" hidden="1" customHeight="1"/>
    <row r="3496" ht="22.9" hidden="1" customHeight="1"/>
    <row r="3497" ht="22.9" hidden="1" customHeight="1"/>
    <row r="3498" ht="22.9" hidden="1" customHeight="1"/>
    <row r="3499" ht="22.9" hidden="1" customHeight="1"/>
    <row r="3500" ht="22.9" hidden="1" customHeight="1"/>
    <row r="3501" ht="22.9" hidden="1" customHeight="1"/>
    <row r="3502" ht="22.9" hidden="1" customHeight="1"/>
    <row r="3503" ht="22.9" hidden="1" customHeight="1"/>
    <row r="3504" ht="22.9" hidden="1" customHeight="1"/>
    <row r="3505" ht="22.9" hidden="1" customHeight="1"/>
    <row r="3506" ht="22.9" hidden="1" customHeight="1"/>
    <row r="3507" ht="22.9" hidden="1" customHeight="1"/>
    <row r="3508" ht="22.9" hidden="1" customHeight="1"/>
    <row r="3509" ht="22.9" hidden="1" customHeight="1"/>
    <row r="3510" ht="22.9" hidden="1" customHeight="1"/>
    <row r="3511" ht="22.9" hidden="1" customHeight="1"/>
    <row r="3512" ht="22.9" hidden="1" customHeight="1"/>
    <row r="3513" ht="22.9" hidden="1" customHeight="1"/>
    <row r="3514" ht="22.9" hidden="1" customHeight="1"/>
    <row r="3515" ht="22.9" hidden="1" customHeight="1"/>
    <row r="3516" ht="22.9" hidden="1" customHeight="1"/>
    <row r="3517" ht="22.9" hidden="1" customHeight="1"/>
    <row r="3518" ht="22.9" hidden="1" customHeight="1"/>
    <row r="3519" ht="22.9" hidden="1" customHeight="1"/>
    <row r="3520" ht="22.9" hidden="1" customHeight="1"/>
    <row r="3521" ht="22.9" hidden="1" customHeight="1"/>
    <row r="3522" ht="22.9" hidden="1" customHeight="1"/>
    <row r="3523" ht="22.9" hidden="1" customHeight="1"/>
    <row r="3524" ht="22.9" hidden="1" customHeight="1"/>
    <row r="3525" ht="22.9" hidden="1" customHeight="1"/>
    <row r="3526" ht="22.9" hidden="1" customHeight="1"/>
    <row r="3527" ht="22.9" hidden="1" customHeight="1"/>
    <row r="3528" ht="22.9" hidden="1" customHeight="1"/>
    <row r="3529" ht="22.9" hidden="1" customHeight="1"/>
    <row r="3530" ht="22.9" hidden="1" customHeight="1"/>
    <row r="3531" ht="22.9" hidden="1" customHeight="1"/>
    <row r="3532" ht="22.9" hidden="1" customHeight="1"/>
    <row r="3533" ht="22.9" hidden="1" customHeight="1"/>
    <row r="3534" ht="22.9" hidden="1" customHeight="1"/>
    <row r="3535" ht="22.9" hidden="1" customHeight="1"/>
    <row r="3536" ht="22.9" hidden="1" customHeight="1"/>
    <row r="3537" ht="22.9" hidden="1" customHeight="1"/>
    <row r="3538" ht="22.9" hidden="1" customHeight="1"/>
    <row r="3539" ht="22.9" hidden="1" customHeight="1"/>
    <row r="3540" ht="22.9" hidden="1" customHeight="1"/>
    <row r="3541" ht="22.9" hidden="1" customHeight="1"/>
    <row r="3542" ht="22.9" hidden="1" customHeight="1"/>
    <row r="3543" ht="22.9" hidden="1" customHeight="1"/>
    <row r="3544" ht="22.9" hidden="1" customHeight="1"/>
    <row r="3545" ht="22.9" hidden="1" customHeight="1"/>
    <row r="3546" ht="22.9" hidden="1" customHeight="1"/>
    <row r="3547" ht="22.9" hidden="1" customHeight="1"/>
    <row r="3548" ht="22.9" hidden="1" customHeight="1"/>
    <row r="3549" ht="22.9" hidden="1" customHeight="1"/>
    <row r="3550" ht="22.9" hidden="1" customHeight="1"/>
    <row r="3551" ht="22.9" hidden="1" customHeight="1"/>
    <row r="3552" ht="22.9" hidden="1" customHeight="1"/>
    <row r="3553" ht="22.9" hidden="1" customHeight="1"/>
    <row r="3554" ht="22.9" hidden="1" customHeight="1"/>
    <row r="3555" ht="22.9" hidden="1" customHeight="1"/>
    <row r="3556" ht="22.9" hidden="1" customHeight="1"/>
    <row r="3557" ht="22.9" hidden="1" customHeight="1"/>
    <row r="3558" ht="22.9" hidden="1" customHeight="1"/>
    <row r="3559" ht="22.9" hidden="1" customHeight="1"/>
    <row r="3560" ht="22.9" hidden="1" customHeight="1"/>
    <row r="3561" ht="22.9" hidden="1" customHeight="1"/>
    <row r="3562" ht="22.9" hidden="1" customHeight="1"/>
    <row r="3563" ht="22.9" hidden="1" customHeight="1"/>
    <row r="3564" ht="22.9" hidden="1" customHeight="1"/>
    <row r="3565" ht="22.9" hidden="1" customHeight="1"/>
    <row r="3566" ht="22.9" hidden="1" customHeight="1"/>
    <row r="3567" ht="22.9" hidden="1" customHeight="1"/>
    <row r="3568" ht="22.9" hidden="1" customHeight="1"/>
    <row r="3569" ht="22.9" hidden="1" customHeight="1"/>
    <row r="3570" ht="22.9" hidden="1" customHeight="1"/>
    <row r="3571" ht="22.9" hidden="1" customHeight="1"/>
    <row r="3572" ht="22.9" hidden="1" customHeight="1"/>
    <row r="3573" ht="22.9" hidden="1" customHeight="1"/>
    <row r="3574" ht="22.9" hidden="1" customHeight="1"/>
    <row r="3575" ht="22.9" hidden="1" customHeight="1"/>
    <row r="3576" ht="22.9" hidden="1" customHeight="1"/>
    <row r="3577" ht="22.9" hidden="1" customHeight="1"/>
    <row r="3578" ht="22.9" hidden="1" customHeight="1"/>
    <row r="3579" ht="22.9" hidden="1" customHeight="1"/>
    <row r="3580" ht="22.9" hidden="1" customHeight="1"/>
    <row r="3581" ht="22.9" hidden="1" customHeight="1"/>
    <row r="3582" ht="22.9" hidden="1" customHeight="1"/>
    <row r="3583" ht="22.9" hidden="1" customHeight="1"/>
    <row r="3584" ht="22.9" hidden="1" customHeight="1"/>
    <row r="3585" ht="22.9" hidden="1" customHeight="1"/>
    <row r="3586" ht="22.9" hidden="1" customHeight="1"/>
    <row r="3587" ht="22.9" hidden="1" customHeight="1"/>
    <row r="3588" ht="22.9" hidden="1" customHeight="1"/>
    <row r="3589" ht="22.9" hidden="1" customHeight="1"/>
    <row r="3590" ht="22.9" hidden="1" customHeight="1"/>
    <row r="3591" ht="22.9" hidden="1" customHeight="1"/>
    <row r="3592" ht="22.9" hidden="1" customHeight="1"/>
    <row r="3593" ht="22.9" hidden="1" customHeight="1"/>
    <row r="3594" ht="22.9" hidden="1" customHeight="1"/>
    <row r="3595" ht="22.9" hidden="1" customHeight="1"/>
    <row r="3596" ht="22.9" hidden="1" customHeight="1"/>
    <row r="3597" ht="22.9" hidden="1" customHeight="1"/>
    <row r="3598" ht="22.9" hidden="1" customHeight="1"/>
    <row r="3599" ht="22.9" hidden="1" customHeight="1"/>
    <row r="3600" ht="22.9" hidden="1" customHeight="1"/>
    <row r="3601" ht="22.9" hidden="1" customHeight="1"/>
    <row r="3602" ht="22.9" hidden="1" customHeight="1"/>
    <row r="3603" ht="22.9" hidden="1" customHeight="1"/>
    <row r="3604" ht="22.9" hidden="1" customHeight="1"/>
    <row r="3605" ht="22.9" hidden="1" customHeight="1"/>
    <row r="3606" ht="22.9" hidden="1" customHeight="1"/>
    <row r="3607" ht="22.9" hidden="1" customHeight="1"/>
    <row r="3608" ht="22.9" hidden="1" customHeight="1"/>
    <row r="3609" ht="22.9" hidden="1" customHeight="1"/>
    <row r="3610" ht="22.9" hidden="1" customHeight="1"/>
    <row r="3611" ht="22.9" hidden="1" customHeight="1"/>
    <row r="3612" ht="22.9" hidden="1" customHeight="1"/>
    <row r="3613" ht="22.9" hidden="1" customHeight="1"/>
    <row r="3614" ht="22.9" hidden="1" customHeight="1"/>
    <row r="3615" ht="22.9" hidden="1" customHeight="1"/>
    <row r="3616" ht="22.9" hidden="1" customHeight="1"/>
    <row r="3617" ht="22.9" hidden="1" customHeight="1"/>
    <row r="3618" ht="22.9" hidden="1" customHeight="1"/>
    <row r="3619" ht="22.9" hidden="1" customHeight="1"/>
    <row r="3620" ht="22.9" hidden="1" customHeight="1"/>
    <row r="3621" ht="22.9" hidden="1" customHeight="1"/>
    <row r="3622" ht="22.9" hidden="1" customHeight="1"/>
    <row r="3623" ht="22.9" hidden="1" customHeight="1"/>
    <row r="3624" ht="22.9" hidden="1" customHeight="1"/>
    <row r="3625" ht="22.9" hidden="1" customHeight="1"/>
    <row r="3626" ht="22.9" hidden="1" customHeight="1"/>
    <row r="3627" ht="22.9" hidden="1" customHeight="1"/>
    <row r="3628" ht="22.9" hidden="1" customHeight="1"/>
    <row r="3629" ht="22.9" hidden="1" customHeight="1"/>
    <row r="3630" ht="22.9" hidden="1" customHeight="1"/>
    <row r="3631" ht="22.9" hidden="1" customHeight="1"/>
    <row r="3632" ht="22.9" hidden="1" customHeight="1"/>
    <row r="3633" ht="22.9" hidden="1" customHeight="1"/>
    <row r="3634" ht="22.9" hidden="1" customHeight="1"/>
    <row r="3635" ht="22.9" hidden="1" customHeight="1"/>
    <row r="3636" ht="22.9" hidden="1" customHeight="1"/>
    <row r="3637" ht="22.9" hidden="1" customHeight="1"/>
    <row r="3638" ht="22.9" hidden="1" customHeight="1"/>
    <row r="3639" ht="22.9" hidden="1" customHeight="1"/>
    <row r="3640" ht="22.9" hidden="1" customHeight="1"/>
    <row r="3641" ht="22.9" hidden="1" customHeight="1"/>
    <row r="3642" ht="22.9" hidden="1" customHeight="1"/>
    <row r="3643" ht="22.9" hidden="1" customHeight="1"/>
    <row r="3644" ht="22.9" hidden="1" customHeight="1"/>
    <row r="3645" ht="22.9" hidden="1" customHeight="1"/>
    <row r="3646" ht="22.9" hidden="1" customHeight="1"/>
    <row r="3647" ht="22.9" hidden="1" customHeight="1"/>
    <row r="3648" ht="22.9" hidden="1" customHeight="1"/>
    <row r="3649" ht="22.9" hidden="1" customHeight="1"/>
    <row r="3650" ht="22.9" hidden="1" customHeight="1"/>
    <row r="3651" ht="22.9" hidden="1" customHeight="1"/>
    <row r="3652" ht="22.9" hidden="1" customHeight="1"/>
    <row r="3653" ht="22.9" hidden="1" customHeight="1"/>
    <row r="3654" ht="22.9" hidden="1" customHeight="1"/>
    <row r="3655" ht="22.9" hidden="1" customHeight="1"/>
    <row r="3656" ht="22.9" hidden="1" customHeight="1"/>
    <row r="3657" ht="22.9" hidden="1" customHeight="1"/>
    <row r="3658" ht="22.9" hidden="1" customHeight="1"/>
    <row r="3659" ht="22.9" hidden="1" customHeight="1"/>
    <row r="3660" ht="22.9" hidden="1" customHeight="1"/>
    <row r="3661" ht="22.9" hidden="1" customHeight="1"/>
    <row r="3662" ht="22.9" hidden="1" customHeight="1"/>
    <row r="3663" ht="22.9" hidden="1" customHeight="1"/>
    <row r="3664" ht="22.9" hidden="1" customHeight="1"/>
    <row r="3665" ht="22.9" hidden="1" customHeight="1"/>
    <row r="3666" ht="22.9" hidden="1" customHeight="1"/>
    <row r="3667" ht="22.9" hidden="1" customHeight="1"/>
    <row r="3668" ht="22.9" hidden="1" customHeight="1"/>
    <row r="3669" ht="22.9" hidden="1" customHeight="1"/>
    <row r="3670" ht="22.9" hidden="1" customHeight="1"/>
    <row r="3671" ht="22.9" hidden="1" customHeight="1"/>
    <row r="3672" ht="22.9" hidden="1" customHeight="1"/>
    <row r="3673" ht="22.9" hidden="1" customHeight="1"/>
    <row r="3674" ht="22.9" hidden="1" customHeight="1"/>
    <row r="3675" ht="22.9" hidden="1" customHeight="1"/>
    <row r="3676" ht="22.9" hidden="1" customHeight="1"/>
    <row r="3677" ht="22.9" hidden="1" customHeight="1"/>
    <row r="3678" ht="22.9" hidden="1" customHeight="1"/>
    <row r="3679" ht="22.9" hidden="1" customHeight="1"/>
    <row r="3680" ht="22.9" hidden="1" customHeight="1"/>
    <row r="3681" ht="22.9" hidden="1" customHeight="1"/>
    <row r="3682" ht="22.9" hidden="1" customHeight="1"/>
    <row r="3683" ht="22.9" hidden="1" customHeight="1"/>
    <row r="3684" ht="22.9" hidden="1" customHeight="1"/>
    <row r="3685" ht="22.9" hidden="1" customHeight="1"/>
    <row r="3686" ht="22.9" hidden="1" customHeight="1"/>
    <row r="3687" ht="22.9" hidden="1" customHeight="1"/>
    <row r="3688" ht="22.9" hidden="1" customHeight="1"/>
    <row r="3689" ht="22.9" hidden="1" customHeight="1"/>
    <row r="3690" ht="22.9" hidden="1" customHeight="1"/>
    <row r="3691" ht="22.9" hidden="1" customHeight="1"/>
    <row r="3692" ht="22.9" hidden="1" customHeight="1"/>
    <row r="3693" ht="22.9" hidden="1" customHeight="1"/>
    <row r="3694" ht="22.9" hidden="1" customHeight="1"/>
    <row r="3695" ht="22.9" hidden="1" customHeight="1"/>
    <row r="3696" ht="22.9" hidden="1" customHeight="1"/>
    <row r="3697" ht="22.9" hidden="1" customHeight="1"/>
    <row r="3698" ht="22.9" hidden="1" customHeight="1"/>
    <row r="3699" ht="22.9" hidden="1" customHeight="1"/>
    <row r="3700" ht="22.9" hidden="1" customHeight="1"/>
    <row r="3701" ht="22.9" hidden="1" customHeight="1"/>
    <row r="3702" ht="22.9" hidden="1" customHeight="1"/>
    <row r="3703" ht="22.9" hidden="1" customHeight="1"/>
    <row r="3704" ht="22.9" hidden="1" customHeight="1"/>
    <row r="3705" ht="22.9" hidden="1" customHeight="1"/>
    <row r="3706" ht="22.9" hidden="1" customHeight="1"/>
    <row r="3707" ht="22.9" hidden="1" customHeight="1"/>
    <row r="3708" ht="22.9" hidden="1" customHeight="1"/>
    <row r="3709" ht="22.9" hidden="1" customHeight="1"/>
    <row r="3710" ht="22.9" hidden="1" customHeight="1"/>
    <row r="3711" ht="22.9" hidden="1" customHeight="1"/>
    <row r="3712" ht="22.9" hidden="1" customHeight="1"/>
    <row r="3713" ht="22.9" hidden="1" customHeight="1"/>
    <row r="3714" ht="22.9" hidden="1" customHeight="1"/>
    <row r="3715" ht="22.9" hidden="1" customHeight="1"/>
    <row r="3716" ht="22.9" hidden="1" customHeight="1"/>
    <row r="3717" ht="22.9" hidden="1" customHeight="1"/>
    <row r="3718" ht="22.9" hidden="1" customHeight="1"/>
    <row r="3719" ht="22.9" hidden="1" customHeight="1"/>
    <row r="3720" ht="22.9" hidden="1" customHeight="1"/>
    <row r="3721" ht="22.9" hidden="1" customHeight="1"/>
    <row r="3722" ht="22.9" hidden="1" customHeight="1"/>
    <row r="3723" ht="22.9" hidden="1" customHeight="1"/>
    <row r="3724" ht="22.9" hidden="1" customHeight="1"/>
    <row r="3725" ht="22.9" hidden="1" customHeight="1"/>
    <row r="3726" ht="22.9" hidden="1" customHeight="1"/>
    <row r="3727" ht="22.9" hidden="1" customHeight="1"/>
    <row r="3728" ht="22.9" hidden="1" customHeight="1"/>
    <row r="3729" ht="22.9" hidden="1" customHeight="1"/>
    <row r="3730" ht="22.9" hidden="1" customHeight="1"/>
    <row r="3731" ht="22.9" hidden="1" customHeight="1"/>
    <row r="3732" ht="22.9" hidden="1" customHeight="1"/>
    <row r="3733" ht="22.9" hidden="1" customHeight="1"/>
    <row r="3734" ht="22.9" hidden="1" customHeight="1"/>
    <row r="3735" ht="22.9" hidden="1" customHeight="1"/>
    <row r="3736" ht="22.9" hidden="1" customHeight="1"/>
    <row r="3737" ht="22.9" hidden="1" customHeight="1"/>
    <row r="3738" ht="22.9" hidden="1" customHeight="1"/>
    <row r="3739" ht="22.9" hidden="1" customHeight="1"/>
    <row r="3740" ht="22.9" hidden="1" customHeight="1"/>
    <row r="3741" ht="22.9" hidden="1" customHeight="1"/>
    <row r="3742" ht="22.9" hidden="1" customHeight="1"/>
    <row r="3743" ht="22.9" hidden="1" customHeight="1"/>
    <row r="3744" ht="22.9" hidden="1" customHeight="1"/>
    <row r="3745" ht="22.9" hidden="1" customHeight="1"/>
    <row r="3746" ht="22.9" hidden="1" customHeight="1"/>
    <row r="3747" ht="22.9" hidden="1" customHeight="1"/>
    <row r="3748" ht="22.9" hidden="1" customHeight="1"/>
    <row r="3749" ht="22.9" hidden="1" customHeight="1"/>
    <row r="3750" ht="22.9" hidden="1" customHeight="1"/>
    <row r="3751" ht="22.9" hidden="1" customHeight="1"/>
    <row r="3752" ht="22.9" hidden="1" customHeight="1"/>
    <row r="3753" ht="22.9" hidden="1" customHeight="1"/>
    <row r="3754" ht="22.9" hidden="1" customHeight="1"/>
    <row r="3755" ht="22.9" hidden="1" customHeight="1"/>
    <row r="3756" ht="22.9" hidden="1" customHeight="1"/>
    <row r="3757" ht="22.9" hidden="1" customHeight="1"/>
    <row r="3758" ht="22.9" hidden="1" customHeight="1"/>
    <row r="3759" ht="22.9" hidden="1" customHeight="1"/>
    <row r="3760" ht="22.9" hidden="1" customHeight="1"/>
    <row r="3761" ht="22.9" hidden="1" customHeight="1"/>
    <row r="3762" ht="22.9" hidden="1" customHeight="1"/>
    <row r="3763" ht="22.9" hidden="1" customHeight="1"/>
    <row r="3764" ht="22.9" hidden="1" customHeight="1"/>
    <row r="3765" ht="22.9" hidden="1" customHeight="1"/>
    <row r="3766" ht="22.9" hidden="1" customHeight="1"/>
    <row r="3767" ht="22.9" hidden="1" customHeight="1"/>
    <row r="3768" ht="22.9" hidden="1" customHeight="1"/>
    <row r="3769" ht="22.9" hidden="1" customHeight="1"/>
    <row r="3770" ht="22.9" hidden="1" customHeight="1"/>
    <row r="3771" ht="22.9" hidden="1" customHeight="1"/>
    <row r="3772" ht="22.9" hidden="1" customHeight="1"/>
    <row r="3773" ht="22.9" hidden="1" customHeight="1"/>
    <row r="3774" ht="22.9" hidden="1" customHeight="1"/>
    <row r="3775" ht="22.9" hidden="1" customHeight="1"/>
    <row r="3776" ht="22.9" hidden="1" customHeight="1"/>
    <row r="3777" ht="22.9" hidden="1" customHeight="1"/>
    <row r="3778" ht="22.9" hidden="1" customHeight="1"/>
    <row r="3779" ht="22.9" hidden="1" customHeight="1"/>
    <row r="3780" ht="22.9" hidden="1" customHeight="1"/>
    <row r="3781" ht="22.9" hidden="1" customHeight="1"/>
    <row r="3782" ht="22.9" hidden="1" customHeight="1"/>
    <row r="3783" ht="22.9" hidden="1" customHeight="1"/>
    <row r="3784" ht="22.9" hidden="1" customHeight="1"/>
    <row r="3785" ht="22.9" hidden="1" customHeight="1"/>
    <row r="3786" ht="22.9" hidden="1" customHeight="1"/>
    <row r="3787" ht="22.9" hidden="1" customHeight="1"/>
    <row r="3788" ht="22.9" hidden="1" customHeight="1"/>
    <row r="3789" ht="22.9" hidden="1" customHeight="1"/>
    <row r="3790" ht="22.9" hidden="1" customHeight="1"/>
    <row r="3791" ht="22.9" hidden="1" customHeight="1"/>
    <row r="3792" ht="22.9" hidden="1" customHeight="1"/>
    <row r="3793" ht="22.9" hidden="1" customHeight="1"/>
    <row r="3794" ht="22.9" hidden="1" customHeight="1"/>
    <row r="3795" ht="22.9" hidden="1" customHeight="1"/>
    <row r="3796" ht="22.9" hidden="1" customHeight="1"/>
    <row r="3797" ht="22.9" hidden="1" customHeight="1"/>
    <row r="3798" ht="22.9" hidden="1" customHeight="1"/>
    <row r="3799" ht="22.9" hidden="1" customHeight="1"/>
    <row r="3800" ht="22.9" hidden="1" customHeight="1"/>
    <row r="3801" ht="22.9" hidden="1" customHeight="1"/>
    <row r="3802" ht="22.9" hidden="1" customHeight="1"/>
    <row r="3803" ht="22.9" hidden="1" customHeight="1"/>
    <row r="3804" ht="22.9" hidden="1" customHeight="1"/>
    <row r="3805" ht="22.9" hidden="1" customHeight="1"/>
    <row r="3806" ht="22.9" hidden="1" customHeight="1"/>
    <row r="3807" ht="22.9" hidden="1" customHeight="1"/>
    <row r="3808" ht="22.9" hidden="1" customHeight="1"/>
    <row r="3809" ht="22.9" hidden="1" customHeight="1"/>
    <row r="3810" ht="22.9" hidden="1" customHeight="1"/>
    <row r="3811" ht="22.9" hidden="1" customHeight="1"/>
    <row r="3812" ht="22.9" hidden="1" customHeight="1"/>
    <row r="3813" ht="22.9" hidden="1" customHeight="1"/>
    <row r="3814" ht="22.9" hidden="1" customHeight="1"/>
    <row r="3815" ht="22.9" hidden="1" customHeight="1"/>
    <row r="3816" ht="22.9" hidden="1" customHeight="1"/>
    <row r="3817" ht="22.9" hidden="1" customHeight="1"/>
    <row r="3818" ht="22.9" hidden="1" customHeight="1"/>
    <row r="3819" ht="22.9" hidden="1" customHeight="1"/>
    <row r="3820" ht="22.9" hidden="1" customHeight="1"/>
    <row r="3821" ht="22.9" hidden="1" customHeight="1"/>
    <row r="3822" ht="22.9" hidden="1" customHeight="1"/>
    <row r="3823" ht="22.9" hidden="1" customHeight="1"/>
    <row r="3824" ht="22.9" hidden="1" customHeight="1"/>
    <row r="3825" ht="22.9" hidden="1" customHeight="1"/>
    <row r="3826" ht="22.9" hidden="1" customHeight="1"/>
    <row r="3827" ht="22.9" hidden="1" customHeight="1"/>
    <row r="3828" ht="22.9" hidden="1" customHeight="1"/>
    <row r="3829" ht="22.9" hidden="1" customHeight="1"/>
    <row r="3830" ht="22.9" hidden="1" customHeight="1"/>
    <row r="3831" ht="22.9" hidden="1" customHeight="1"/>
    <row r="3832" ht="22.9" hidden="1" customHeight="1"/>
    <row r="3833" ht="22.9" hidden="1" customHeight="1"/>
    <row r="3834" ht="22.9" hidden="1" customHeight="1"/>
    <row r="3835" ht="22.9" hidden="1" customHeight="1"/>
    <row r="3836" ht="22.9" hidden="1" customHeight="1"/>
    <row r="3837" ht="22.9" hidden="1" customHeight="1"/>
    <row r="3838" ht="22.9" hidden="1" customHeight="1"/>
    <row r="3839" ht="22.9" hidden="1" customHeight="1"/>
    <row r="3840" ht="22.9" hidden="1" customHeight="1"/>
    <row r="3841" ht="22.9" hidden="1" customHeight="1"/>
    <row r="3842" ht="22.9" hidden="1" customHeight="1"/>
    <row r="3843" ht="22.9" hidden="1" customHeight="1"/>
    <row r="3844" ht="22.9" hidden="1" customHeight="1"/>
    <row r="3845" ht="22.9" hidden="1" customHeight="1"/>
    <row r="3846" ht="22.9" hidden="1" customHeight="1"/>
    <row r="3847" ht="22.9" hidden="1" customHeight="1"/>
    <row r="3848" ht="22.9" hidden="1" customHeight="1"/>
    <row r="3849" ht="22.9" hidden="1" customHeight="1"/>
    <row r="3850" ht="22.9" hidden="1" customHeight="1"/>
    <row r="3851" ht="22.9" hidden="1" customHeight="1"/>
    <row r="3852" ht="22.9" hidden="1" customHeight="1"/>
    <row r="3853" ht="22.9" hidden="1" customHeight="1"/>
    <row r="3854" ht="22.9" hidden="1" customHeight="1"/>
    <row r="3855" ht="22.9" hidden="1" customHeight="1"/>
    <row r="3856" ht="22.9" hidden="1" customHeight="1"/>
    <row r="3857" ht="22.9" hidden="1" customHeight="1"/>
    <row r="3858" ht="22.9" hidden="1" customHeight="1"/>
    <row r="3859" ht="22.9" hidden="1" customHeight="1"/>
    <row r="3860" ht="22.9" hidden="1" customHeight="1"/>
    <row r="3861" ht="22.9" hidden="1" customHeight="1"/>
    <row r="3862" ht="22.9" hidden="1" customHeight="1"/>
    <row r="3863" ht="22.9" hidden="1" customHeight="1"/>
    <row r="3864" ht="22.9" hidden="1" customHeight="1"/>
    <row r="3865" ht="22.9" hidden="1" customHeight="1"/>
    <row r="3866" ht="22.9" hidden="1" customHeight="1"/>
    <row r="3867" ht="22.9" hidden="1" customHeight="1"/>
    <row r="3868" ht="22.9" hidden="1" customHeight="1"/>
    <row r="3869" ht="22.9" hidden="1" customHeight="1"/>
    <row r="3870" ht="22.9" hidden="1" customHeight="1"/>
    <row r="3871" ht="22.9" hidden="1" customHeight="1"/>
    <row r="3872" ht="22.9" hidden="1" customHeight="1"/>
    <row r="3873" ht="22.9" hidden="1" customHeight="1"/>
    <row r="3874" ht="22.9" hidden="1" customHeight="1"/>
    <row r="3875" ht="22.9" hidden="1" customHeight="1"/>
    <row r="3876" ht="22.9" hidden="1" customHeight="1"/>
    <row r="3877" ht="22.9" hidden="1" customHeight="1"/>
    <row r="3878" ht="22.9" hidden="1" customHeight="1"/>
    <row r="3879" ht="22.9" hidden="1" customHeight="1"/>
    <row r="3880" ht="22.9" hidden="1" customHeight="1"/>
    <row r="3881" ht="22.9" hidden="1" customHeight="1"/>
    <row r="3882" ht="22.9" hidden="1" customHeight="1"/>
    <row r="3883" ht="22.9" hidden="1" customHeight="1"/>
    <row r="3884" ht="22.9" hidden="1" customHeight="1"/>
    <row r="3885" ht="22.9" hidden="1" customHeight="1"/>
    <row r="3886" ht="22.9" hidden="1" customHeight="1"/>
    <row r="3887" ht="22.9" hidden="1" customHeight="1"/>
    <row r="3888" ht="22.9" hidden="1" customHeight="1"/>
    <row r="3889" ht="22.9" hidden="1" customHeight="1"/>
    <row r="3890" ht="22.9" hidden="1" customHeight="1"/>
    <row r="3891" ht="22.9" hidden="1" customHeight="1"/>
    <row r="3892" ht="22.9" hidden="1" customHeight="1"/>
    <row r="3893" ht="22.9" hidden="1" customHeight="1"/>
    <row r="3894" ht="22.9" hidden="1" customHeight="1"/>
    <row r="3895" ht="22.9" hidden="1" customHeight="1"/>
    <row r="3896" ht="22.9" hidden="1" customHeight="1"/>
    <row r="3897" ht="22.9" hidden="1" customHeight="1"/>
    <row r="3898" ht="22.9" hidden="1" customHeight="1"/>
    <row r="3899" ht="22.9" hidden="1" customHeight="1"/>
    <row r="3900" ht="22.9" hidden="1" customHeight="1"/>
    <row r="3901" ht="22.9" hidden="1" customHeight="1"/>
    <row r="3902" ht="22.9" hidden="1" customHeight="1"/>
    <row r="3903" ht="22.9" hidden="1" customHeight="1"/>
    <row r="3904" ht="22.9" hidden="1" customHeight="1"/>
    <row r="3905" ht="22.9" hidden="1" customHeight="1"/>
    <row r="3906" ht="22.9" hidden="1" customHeight="1"/>
    <row r="3907" ht="22.9" hidden="1" customHeight="1"/>
    <row r="3908" ht="22.9" hidden="1" customHeight="1"/>
    <row r="3909" ht="22.9" hidden="1" customHeight="1"/>
    <row r="3910" ht="22.9" hidden="1" customHeight="1"/>
    <row r="3911" ht="22.9" hidden="1" customHeight="1"/>
    <row r="3912" ht="22.9" hidden="1" customHeight="1"/>
    <row r="3913" ht="22.9" hidden="1" customHeight="1"/>
    <row r="3914" ht="22.9" hidden="1" customHeight="1"/>
    <row r="3915" ht="22.9" hidden="1" customHeight="1"/>
    <row r="3916" ht="22.9" hidden="1" customHeight="1"/>
    <row r="3917" ht="22.9" hidden="1" customHeight="1"/>
    <row r="3918" ht="22.9" hidden="1" customHeight="1"/>
    <row r="3919" ht="22.9" hidden="1" customHeight="1"/>
    <row r="3920" ht="22.9" hidden="1" customHeight="1"/>
    <row r="3921" ht="22.9" hidden="1" customHeight="1"/>
    <row r="3922" ht="22.9" hidden="1" customHeight="1"/>
    <row r="3923" ht="22.9" hidden="1" customHeight="1"/>
    <row r="3924" ht="22.9" hidden="1" customHeight="1"/>
    <row r="3925" ht="22.9" hidden="1" customHeight="1"/>
    <row r="3926" ht="22.9" hidden="1" customHeight="1"/>
    <row r="3927" ht="22.9" hidden="1" customHeight="1"/>
    <row r="3928" ht="22.9" hidden="1" customHeight="1"/>
    <row r="3929" ht="22.9" hidden="1" customHeight="1"/>
    <row r="3930" ht="22.9" hidden="1" customHeight="1"/>
    <row r="3931" ht="22.9" hidden="1" customHeight="1"/>
    <row r="3932" ht="22.9" hidden="1" customHeight="1"/>
    <row r="3933" ht="22.9" hidden="1" customHeight="1"/>
    <row r="3934" ht="22.9" hidden="1" customHeight="1"/>
    <row r="3935" ht="22.9" hidden="1" customHeight="1"/>
    <row r="3936" ht="22.9" hidden="1" customHeight="1"/>
    <row r="3937" ht="22.9" hidden="1" customHeight="1"/>
    <row r="3938" ht="22.9" hidden="1" customHeight="1"/>
    <row r="3939" ht="22.9" hidden="1" customHeight="1"/>
    <row r="3940" ht="22.9" hidden="1" customHeight="1"/>
    <row r="3941" ht="22.9" hidden="1" customHeight="1"/>
    <row r="3942" ht="22.9" hidden="1" customHeight="1"/>
    <row r="3943" ht="22.9" hidden="1" customHeight="1"/>
    <row r="3944" ht="22.9" hidden="1" customHeight="1"/>
    <row r="3945" ht="22.9" hidden="1" customHeight="1"/>
    <row r="3946" ht="22.9" hidden="1" customHeight="1"/>
    <row r="3947" ht="22.9" hidden="1" customHeight="1"/>
    <row r="3948" ht="22.9" hidden="1" customHeight="1"/>
    <row r="3949" ht="22.9" hidden="1" customHeight="1"/>
    <row r="3950" ht="22.9" hidden="1" customHeight="1"/>
    <row r="3951" ht="22.9" hidden="1" customHeight="1"/>
    <row r="3952" ht="22.9" hidden="1" customHeight="1"/>
    <row r="3953" ht="22.9" hidden="1" customHeight="1"/>
    <row r="3954" ht="22.9" hidden="1" customHeight="1"/>
    <row r="3955" ht="22.9" hidden="1" customHeight="1"/>
    <row r="3956" ht="22.9" hidden="1" customHeight="1"/>
    <row r="3957" ht="22.9" hidden="1" customHeight="1"/>
    <row r="3958" ht="22.9" hidden="1" customHeight="1"/>
    <row r="3959" ht="22.9" hidden="1" customHeight="1"/>
    <row r="3960" ht="22.9" hidden="1" customHeight="1"/>
    <row r="3961" ht="22.9" hidden="1" customHeight="1"/>
    <row r="3962" ht="22.9" hidden="1" customHeight="1"/>
    <row r="3963" ht="22.9" hidden="1" customHeight="1"/>
    <row r="3964" ht="22.9" hidden="1" customHeight="1"/>
    <row r="3965" ht="22.9" hidden="1" customHeight="1"/>
    <row r="3966" ht="22.9" hidden="1" customHeight="1"/>
    <row r="3967" ht="22.9" hidden="1" customHeight="1"/>
    <row r="3968" ht="22.9" hidden="1" customHeight="1"/>
    <row r="3969" ht="22.9" hidden="1" customHeight="1"/>
    <row r="3970" ht="22.9" hidden="1" customHeight="1"/>
    <row r="3971" ht="22.9" hidden="1" customHeight="1"/>
    <row r="3972" ht="22.9" hidden="1" customHeight="1"/>
    <row r="3973" ht="22.9" hidden="1" customHeight="1"/>
    <row r="3974" ht="22.9" hidden="1" customHeight="1"/>
    <row r="3975" ht="22.9" hidden="1" customHeight="1"/>
    <row r="3976" ht="22.9" hidden="1" customHeight="1"/>
    <row r="3977" ht="22.9" hidden="1" customHeight="1"/>
    <row r="3978" ht="22.9" hidden="1" customHeight="1"/>
    <row r="3979" ht="22.9" hidden="1" customHeight="1"/>
    <row r="3980" ht="22.9" hidden="1" customHeight="1"/>
    <row r="3981" ht="22.9" hidden="1" customHeight="1"/>
    <row r="3982" ht="22.9" hidden="1" customHeight="1"/>
    <row r="3983" ht="22.9" hidden="1" customHeight="1"/>
    <row r="3984" ht="22.9" hidden="1" customHeight="1"/>
    <row r="3985" ht="22.9" hidden="1" customHeight="1"/>
    <row r="3986" ht="22.9" hidden="1" customHeight="1"/>
    <row r="3987" ht="22.9" hidden="1" customHeight="1"/>
    <row r="3988" ht="22.9" hidden="1" customHeight="1"/>
    <row r="3989" ht="22.9" hidden="1" customHeight="1"/>
    <row r="3990" ht="22.9" hidden="1" customHeight="1"/>
    <row r="3991" ht="22.9" hidden="1" customHeight="1"/>
    <row r="3992" ht="22.9" hidden="1" customHeight="1"/>
    <row r="3993" ht="22.9" hidden="1" customHeight="1"/>
    <row r="3994" ht="22.9" hidden="1" customHeight="1"/>
    <row r="3995" ht="22.9" hidden="1" customHeight="1"/>
    <row r="3996" ht="22.9" hidden="1" customHeight="1"/>
    <row r="3997" ht="22.9" hidden="1" customHeight="1"/>
    <row r="3998" ht="22.9" hidden="1" customHeight="1"/>
    <row r="3999" ht="22.9" hidden="1" customHeight="1"/>
    <row r="4000" ht="22.9" hidden="1" customHeight="1"/>
    <row r="4001" ht="22.9" hidden="1" customHeight="1"/>
    <row r="4002" ht="22.9" hidden="1" customHeight="1"/>
    <row r="4003" ht="22.9" hidden="1" customHeight="1"/>
    <row r="4004" ht="22.9" hidden="1" customHeight="1"/>
    <row r="4005" ht="22.9" hidden="1" customHeight="1"/>
    <row r="4006" ht="22.9" hidden="1" customHeight="1"/>
    <row r="4007" ht="22.9" hidden="1" customHeight="1"/>
    <row r="4008" ht="22.9" hidden="1" customHeight="1"/>
    <row r="4009" ht="22.9" hidden="1" customHeight="1"/>
    <row r="4010" ht="22.9" hidden="1" customHeight="1"/>
    <row r="4011" ht="22.9" hidden="1" customHeight="1"/>
    <row r="4012" ht="22.9" hidden="1" customHeight="1"/>
    <row r="4013" ht="22.9" hidden="1" customHeight="1"/>
    <row r="4014" ht="22.9" hidden="1" customHeight="1"/>
    <row r="4015" ht="22.9" hidden="1" customHeight="1"/>
    <row r="4016" ht="22.9" hidden="1" customHeight="1"/>
    <row r="4017" ht="22.9" hidden="1" customHeight="1"/>
    <row r="4018" ht="22.9" hidden="1" customHeight="1"/>
    <row r="4019" ht="22.9" hidden="1" customHeight="1"/>
    <row r="4020" ht="22.9" hidden="1" customHeight="1"/>
    <row r="4021" ht="22.9" hidden="1" customHeight="1"/>
    <row r="4022" ht="22.9" hidden="1" customHeight="1"/>
    <row r="4023" ht="22.9" hidden="1" customHeight="1"/>
    <row r="4024" ht="22.9" hidden="1" customHeight="1"/>
    <row r="4025" ht="22.9" hidden="1" customHeight="1"/>
    <row r="4026" ht="22.9" hidden="1" customHeight="1"/>
    <row r="4027" ht="22.9" hidden="1" customHeight="1"/>
    <row r="4028" ht="22.9" hidden="1" customHeight="1"/>
    <row r="4029" ht="22.9" hidden="1" customHeight="1"/>
    <row r="4030" ht="22.9" hidden="1" customHeight="1"/>
    <row r="4031" ht="22.9" hidden="1" customHeight="1"/>
    <row r="4032" ht="22.9" hidden="1" customHeight="1"/>
    <row r="4033" ht="22.9" hidden="1" customHeight="1"/>
    <row r="4034" ht="22.9" hidden="1" customHeight="1"/>
    <row r="4035" ht="22.9" hidden="1" customHeight="1"/>
    <row r="4036" ht="22.9" hidden="1" customHeight="1"/>
    <row r="4037" ht="22.9" hidden="1" customHeight="1"/>
    <row r="4038" ht="22.9" hidden="1" customHeight="1"/>
    <row r="4039" ht="22.9" hidden="1" customHeight="1"/>
    <row r="4040" ht="22.9" hidden="1" customHeight="1"/>
    <row r="4041" ht="22.9" hidden="1" customHeight="1"/>
    <row r="4042" ht="22.9" hidden="1" customHeight="1"/>
    <row r="4043" ht="22.9" hidden="1" customHeight="1"/>
    <row r="4044" ht="22.9" hidden="1" customHeight="1"/>
    <row r="4045" ht="22.9" hidden="1" customHeight="1"/>
    <row r="4046" ht="22.9" hidden="1" customHeight="1"/>
    <row r="4047" ht="22.9" hidden="1" customHeight="1"/>
    <row r="4048" ht="22.9" hidden="1" customHeight="1"/>
    <row r="4049" ht="22.9" hidden="1" customHeight="1"/>
    <row r="4050" ht="22.9" hidden="1" customHeight="1"/>
    <row r="4051" ht="22.9" hidden="1" customHeight="1"/>
    <row r="4052" ht="22.9" hidden="1" customHeight="1"/>
    <row r="4053" ht="22.9" hidden="1" customHeight="1"/>
    <row r="4054" ht="22.9" hidden="1" customHeight="1"/>
    <row r="4055" ht="22.9" hidden="1" customHeight="1"/>
    <row r="4056" ht="22.9" hidden="1" customHeight="1"/>
    <row r="4057" ht="22.9" hidden="1" customHeight="1"/>
    <row r="4058" ht="22.9" hidden="1" customHeight="1"/>
    <row r="4059" ht="22.9" hidden="1" customHeight="1"/>
    <row r="4060" ht="22.9" hidden="1" customHeight="1"/>
    <row r="4061" ht="22.9" hidden="1" customHeight="1"/>
    <row r="4062" ht="22.9" hidden="1" customHeight="1"/>
    <row r="4063" ht="22.9" hidden="1" customHeight="1"/>
    <row r="4064" ht="22.9" hidden="1" customHeight="1"/>
    <row r="4065" ht="22.9" hidden="1" customHeight="1"/>
    <row r="4066" ht="22.9" hidden="1" customHeight="1"/>
    <row r="4067" ht="22.9" hidden="1" customHeight="1"/>
    <row r="4068" ht="22.9" hidden="1" customHeight="1"/>
    <row r="4069" ht="22.9" hidden="1" customHeight="1"/>
    <row r="4070" ht="22.9" hidden="1" customHeight="1"/>
    <row r="4071" ht="22.9" hidden="1" customHeight="1"/>
    <row r="4072" ht="22.9" hidden="1" customHeight="1"/>
    <row r="4073" ht="22.9" hidden="1" customHeight="1"/>
    <row r="4074" ht="22.9" hidden="1" customHeight="1"/>
    <row r="4075" ht="22.9" hidden="1" customHeight="1"/>
    <row r="4076" ht="22.9" hidden="1" customHeight="1"/>
    <row r="4077" ht="22.9" hidden="1" customHeight="1"/>
    <row r="4078" ht="22.9" hidden="1" customHeight="1"/>
    <row r="4079" ht="22.9" hidden="1" customHeight="1"/>
    <row r="4080" ht="22.9" hidden="1" customHeight="1"/>
    <row r="4081" ht="22.9" hidden="1" customHeight="1"/>
    <row r="4082" ht="22.9" hidden="1" customHeight="1"/>
    <row r="4083" ht="22.9" hidden="1" customHeight="1"/>
    <row r="4084" ht="22.9" hidden="1" customHeight="1"/>
    <row r="4085" ht="22.9" hidden="1" customHeight="1"/>
    <row r="4086" ht="22.9" hidden="1" customHeight="1"/>
    <row r="4087" ht="22.9" hidden="1" customHeight="1"/>
    <row r="4088" ht="22.9" hidden="1" customHeight="1"/>
    <row r="4089" ht="22.9" hidden="1" customHeight="1"/>
    <row r="4090" ht="22.9" hidden="1" customHeight="1"/>
    <row r="4091" ht="22.9" hidden="1" customHeight="1"/>
    <row r="4092" ht="22.9" hidden="1" customHeight="1"/>
    <row r="4093" ht="22.9" hidden="1" customHeight="1"/>
    <row r="4094" ht="22.9" hidden="1" customHeight="1"/>
    <row r="4095" ht="22.9" hidden="1" customHeight="1"/>
    <row r="4096" ht="22.9" hidden="1" customHeight="1"/>
    <row r="4097" ht="22.9" hidden="1" customHeight="1"/>
    <row r="4098" ht="22.9" hidden="1" customHeight="1"/>
    <row r="4099" ht="22.9" hidden="1" customHeight="1"/>
    <row r="4100" ht="22.9" hidden="1" customHeight="1"/>
    <row r="4101" ht="22.9" hidden="1" customHeight="1"/>
    <row r="4102" ht="22.9" hidden="1" customHeight="1"/>
    <row r="4103" ht="22.9" hidden="1" customHeight="1"/>
    <row r="4104" ht="22.9" hidden="1" customHeight="1"/>
    <row r="4105" ht="22.9" hidden="1" customHeight="1"/>
    <row r="4106" ht="22.9" hidden="1" customHeight="1"/>
    <row r="4107" ht="22.9" hidden="1" customHeight="1"/>
    <row r="4108" ht="22.9" hidden="1" customHeight="1"/>
    <row r="4109" ht="22.9" hidden="1" customHeight="1"/>
    <row r="4110" ht="22.9" hidden="1" customHeight="1"/>
    <row r="4111" ht="22.9" hidden="1" customHeight="1"/>
    <row r="4112" ht="22.9" hidden="1" customHeight="1"/>
    <row r="4113" ht="22.9" hidden="1" customHeight="1"/>
    <row r="4114" ht="22.9" hidden="1" customHeight="1"/>
    <row r="4115" ht="22.9" hidden="1" customHeight="1"/>
    <row r="4116" ht="22.9" hidden="1" customHeight="1"/>
    <row r="4117" ht="22.9" hidden="1" customHeight="1"/>
    <row r="4118" ht="22.9" hidden="1" customHeight="1"/>
    <row r="4119" ht="22.9" hidden="1" customHeight="1"/>
    <row r="4120" ht="22.9" hidden="1" customHeight="1"/>
    <row r="4121" ht="22.9" hidden="1" customHeight="1"/>
    <row r="4122" ht="22.9" hidden="1" customHeight="1"/>
    <row r="4123" ht="22.9" hidden="1" customHeight="1"/>
    <row r="4124" ht="22.9" hidden="1" customHeight="1"/>
    <row r="4125" ht="22.9" hidden="1" customHeight="1"/>
    <row r="4126" ht="22.9" hidden="1" customHeight="1"/>
    <row r="4127" ht="22.9" hidden="1" customHeight="1"/>
    <row r="4128" ht="22.9" hidden="1" customHeight="1"/>
    <row r="4129" ht="22.9" hidden="1" customHeight="1"/>
    <row r="4130" ht="22.9" hidden="1" customHeight="1"/>
    <row r="4131" ht="22.9" hidden="1" customHeight="1"/>
    <row r="4132" ht="22.9" hidden="1" customHeight="1"/>
    <row r="4133" ht="22.9" hidden="1" customHeight="1"/>
    <row r="4134" ht="22.9" hidden="1" customHeight="1"/>
    <row r="4135" ht="22.9" hidden="1" customHeight="1"/>
    <row r="4136" ht="22.9" hidden="1" customHeight="1"/>
    <row r="4137" ht="22.9" hidden="1" customHeight="1"/>
    <row r="4138" ht="22.9" hidden="1" customHeight="1"/>
    <row r="4139" ht="22.9" hidden="1" customHeight="1"/>
    <row r="4140" ht="22.9" hidden="1" customHeight="1"/>
    <row r="4141" ht="22.9" hidden="1" customHeight="1"/>
    <row r="4142" ht="22.9" hidden="1" customHeight="1"/>
    <row r="4143" ht="22.9" hidden="1" customHeight="1"/>
    <row r="4144" ht="22.9" hidden="1" customHeight="1"/>
    <row r="4145" ht="22.9" hidden="1" customHeight="1"/>
    <row r="4146" ht="22.9" hidden="1" customHeight="1"/>
    <row r="4147" ht="22.9" hidden="1" customHeight="1"/>
    <row r="4148" ht="22.9" hidden="1" customHeight="1"/>
    <row r="4149" ht="22.9" hidden="1" customHeight="1"/>
    <row r="4150" ht="22.9" hidden="1" customHeight="1"/>
    <row r="4151" ht="22.9" hidden="1" customHeight="1"/>
    <row r="4152" ht="22.9" hidden="1" customHeight="1"/>
    <row r="4153" ht="22.9" hidden="1" customHeight="1"/>
    <row r="4154" ht="22.9" hidden="1" customHeight="1"/>
    <row r="4155" ht="22.9" hidden="1" customHeight="1"/>
    <row r="4156" ht="22.9" hidden="1" customHeight="1"/>
    <row r="4157" ht="22.9" hidden="1" customHeight="1"/>
    <row r="4158" ht="22.9" hidden="1" customHeight="1"/>
    <row r="4159" ht="22.9" hidden="1" customHeight="1"/>
    <row r="4160" ht="22.9" hidden="1" customHeight="1"/>
    <row r="4161" ht="22.9" hidden="1" customHeight="1"/>
    <row r="4162" ht="22.9" hidden="1" customHeight="1"/>
    <row r="4163" ht="22.9" hidden="1" customHeight="1"/>
    <row r="4164" ht="22.9" hidden="1" customHeight="1"/>
    <row r="4165" ht="22.9" hidden="1" customHeight="1"/>
    <row r="4166" ht="22.9" hidden="1" customHeight="1"/>
    <row r="4167" ht="22.9" hidden="1" customHeight="1"/>
    <row r="4168" ht="22.9" hidden="1" customHeight="1"/>
    <row r="4169" ht="22.9" hidden="1" customHeight="1"/>
    <row r="4170" ht="22.9" hidden="1" customHeight="1"/>
    <row r="4171" ht="22.9" hidden="1" customHeight="1"/>
    <row r="4172" ht="22.9" hidden="1" customHeight="1"/>
    <row r="4173" ht="22.9" hidden="1" customHeight="1"/>
    <row r="4174" ht="22.9" hidden="1" customHeight="1"/>
    <row r="4175" ht="22.9" hidden="1" customHeight="1"/>
    <row r="4176" ht="22.9" hidden="1" customHeight="1"/>
    <row r="4177" ht="22.9" hidden="1" customHeight="1"/>
    <row r="4178" ht="22.9" hidden="1" customHeight="1"/>
    <row r="4179" ht="22.9" hidden="1" customHeight="1"/>
    <row r="4180" ht="22.9" hidden="1" customHeight="1"/>
    <row r="4181" ht="22.9" hidden="1" customHeight="1"/>
    <row r="4182" ht="22.9" hidden="1" customHeight="1"/>
    <row r="4183" ht="22.9" hidden="1" customHeight="1"/>
    <row r="4184" ht="22.9" hidden="1" customHeight="1"/>
    <row r="4185" ht="22.9" hidden="1" customHeight="1"/>
    <row r="4186" ht="22.9" hidden="1" customHeight="1"/>
    <row r="4187" ht="22.9" hidden="1" customHeight="1"/>
    <row r="4188" ht="22.9" hidden="1" customHeight="1"/>
    <row r="4189" ht="22.9" hidden="1" customHeight="1"/>
    <row r="4190" ht="22.9" hidden="1" customHeight="1"/>
    <row r="4191" ht="22.9" hidden="1" customHeight="1"/>
    <row r="4192" ht="22.9" hidden="1" customHeight="1"/>
    <row r="4193" ht="22.9" hidden="1" customHeight="1"/>
    <row r="4194" ht="22.9" hidden="1" customHeight="1"/>
    <row r="4195" ht="22.9" hidden="1" customHeight="1"/>
    <row r="4196" ht="22.9" hidden="1" customHeight="1"/>
    <row r="4197" ht="22.9" hidden="1" customHeight="1"/>
    <row r="4198" ht="22.9" hidden="1" customHeight="1"/>
    <row r="4199" ht="22.9" hidden="1" customHeight="1"/>
    <row r="4200" ht="22.9" hidden="1" customHeight="1"/>
    <row r="4201" ht="22.9" hidden="1" customHeight="1"/>
    <row r="4202" ht="22.9" hidden="1" customHeight="1"/>
    <row r="4203" ht="22.9" hidden="1" customHeight="1"/>
    <row r="4204" ht="22.9" hidden="1" customHeight="1"/>
    <row r="4205" ht="22.9" hidden="1" customHeight="1"/>
    <row r="4206" ht="22.9" hidden="1" customHeight="1"/>
    <row r="4207" ht="22.9" hidden="1" customHeight="1"/>
    <row r="4208" ht="22.9" hidden="1" customHeight="1"/>
    <row r="4209" ht="22.9" hidden="1" customHeight="1"/>
    <row r="4210" ht="22.9" hidden="1" customHeight="1"/>
    <row r="4211" ht="22.9" hidden="1" customHeight="1"/>
    <row r="4212" ht="22.9" hidden="1" customHeight="1"/>
    <row r="4213" ht="22.9" hidden="1" customHeight="1"/>
    <row r="4214" ht="22.9" hidden="1" customHeight="1"/>
    <row r="4215" ht="22.9" hidden="1" customHeight="1"/>
    <row r="4216" ht="22.9" hidden="1" customHeight="1"/>
    <row r="4217" ht="22.9" hidden="1" customHeight="1"/>
    <row r="4218" ht="22.9" hidden="1" customHeight="1"/>
    <row r="4219" ht="22.9" hidden="1" customHeight="1"/>
    <row r="4220" ht="22.9" hidden="1" customHeight="1"/>
    <row r="4221" ht="22.9" hidden="1" customHeight="1"/>
    <row r="4222" ht="22.9" hidden="1" customHeight="1"/>
    <row r="4223" ht="22.9" hidden="1" customHeight="1"/>
    <row r="4224" ht="22.9" hidden="1" customHeight="1"/>
    <row r="4225" ht="22.9" hidden="1" customHeight="1"/>
    <row r="4226" ht="22.9" hidden="1" customHeight="1"/>
    <row r="4227" ht="22.9" hidden="1" customHeight="1"/>
    <row r="4228" ht="22.9" hidden="1" customHeight="1"/>
    <row r="4229" ht="22.9" hidden="1" customHeight="1"/>
    <row r="4230" ht="22.9" hidden="1" customHeight="1"/>
    <row r="4231" ht="22.9" hidden="1" customHeight="1"/>
    <row r="4232" ht="22.9" hidden="1" customHeight="1"/>
    <row r="4233" ht="22.9" hidden="1" customHeight="1"/>
    <row r="4234" ht="22.9" hidden="1" customHeight="1"/>
    <row r="4235" ht="22.9" hidden="1" customHeight="1"/>
    <row r="4236" ht="22.9" hidden="1" customHeight="1"/>
    <row r="4237" ht="22.9" hidden="1" customHeight="1"/>
    <row r="4238" ht="22.9" hidden="1" customHeight="1"/>
    <row r="4239" ht="22.9" hidden="1" customHeight="1"/>
    <row r="4240" ht="22.9" hidden="1" customHeight="1"/>
    <row r="4241" ht="22.9" hidden="1" customHeight="1"/>
    <row r="4242" ht="22.9" hidden="1" customHeight="1"/>
    <row r="4243" ht="22.9" hidden="1" customHeight="1"/>
    <row r="4244" ht="22.9" hidden="1" customHeight="1"/>
    <row r="4245" ht="22.9" hidden="1" customHeight="1"/>
    <row r="4246" ht="22.9" hidden="1" customHeight="1"/>
    <row r="4247" ht="22.9" hidden="1" customHeight="1"/>
    <row r="4248" ht="22.9" hidden="1" customHeight="1"/>
    <row r="4249" ht="22.9" hidden="1" customHeight="1"/>
    <row r="4250" ht="22.9" hidden="1" customHeight="1"/>
    <row r="4251" ht="22.9" hidden="1" customHeight="1"/>
    <row r="4252" ht="22.9" hidden="1" customHeight="1"/>
    <row r="4253" ht="22.9" hidden="1" customHeight="1"/>
    <row r="4254" ht="22.9" hidden="1" customHeight="1"/>
    <row r="4255" ht="22.9" hidden="1" customHeight="1"/>
    <row r="4256" ht="22.9" hidden="1" customHeight="1"/>
    <row r="4257" ht="22.9" hidden="1" customHeight="1"/>
    <row r="4258" ht="22.9" hidden="1" customHeight="1"/>
    <row r="4259" ht="22.9" hidden="1" customHeight="1"/>
    <row r="4260" ht="22.9" hidden="1" customHeight="1"/>
    <row r="4261" ht="22.9" hidden="1" customHeight="1"/>
    <row r="4262" ht="22.9" hidden="1" customHeight="1"/>
    <row r="4263" ht="22.9" hidden="1" customHeight="1"/>
    <row r="4264" ht="22.9" hidden="1" customHeight="1"/>
    <row r="4265" ht="22.9" hidden="1" customHeight="1"/>
    <row r="4266" ht="22.9" hidden="1" customHeight="1"/>
    <row r="4267" ht="22.9" hidden="1" customHeight="1"/>
    <row r="4268" ht="22.9" hidden="1" customHeight="1"/>
    <row r="4269" ht="22.9" hidden="1" customHeight="1"/>
    <row r="4270" ht="22.9" hidden="1" customHeight="1"/>
    <row r="4271" ht="22.9" hidden="1" customHeight="1"/>
    <row r="4272" ht="22.9" hidden="1" customHeight="1"/>
    <row r="4273" ht="22.9" hidden="1" customHeight="1"/>
    <row r="4274" ht="22.9" hidden="1" customHeight="1"/>
    <row r="4275" ht="22.9" hidden="1" customHeight="1"/>
    <row r="4276" ht="22.9" hidden="1" customHeight="1"/>
    <row r="4277" ht="22.9" hidden="1" customHeight="1"/>
    <row r="4278" ht="22.9" hidden="1" customHeight="1"/>
    <row r="4279" ht="22.9" hidden="1" customHeight="1"/>
    <row r="4280" ht="22.9" hidden="1" customHeight="1"/>
    <row r="4281" ht="22.9" hidden="1" customHeight="1"/>
    <row r="4282" ht="22.9" hidden="1" customHeight="1"/>
    <row r="4283" ht="22.9" hidden="1" customHeight="1"/>
    <row r="4284" ht="22.9" hidden="1" customHeight="1"/>
    <row r="4285" ht="22.9" hidden="1" customHeight="1"/>
    <row r="4286" ht="22.9" hidden="1" customHeight="1"/>
    <row r="4287" ht="22.9" hidden="1" customHeight="1"/>
    <row r="4288" ht="22.9" hidden="1" customHeight="1"/>
    <row r="4289" ht="22.9" hidden="1" customHeight="1"/>
    <row r="4290" ht="22.9" hidden="1" customHeight="1"/>
    <row r="4291" ht="22.9" hidden="1" customHeight="1"/>
    <row r="4292" ht="22.9" hidden="1" customHeight="1"/>
    <row r="4293" ht="22.9" hidden="1" customHeight="1"/>
    <row r="4294" ht="22.9" hidden="1" customHeight="1"/>
    <row r="4295" ht="22.9" hidden="1" customHeight="1"/>
    <row r="4296" ht="22.9" hidden="1" customHeight="1"/>
    <row r="4297" ht="22.9" hidden="1" customHeight="1"/>
    <row r="4298" ht="22.9" hidden="1" customHeight="1"/>
    <row r="4299" ht="22.9" hidden="1" customHeight="1"/>
    <row r="4300" ht="22.9" hidden="1" customHeight="1"/>
    <row r="4301" ht="22.9" hidden="1" customHeight="1"/>
    <row r="4302" ht="22.9" hidden="1" customHeight="1"/>
    <row r="4303" ht="22.9" hidden="1" customHeight="1"/>
    <row r="4304" ht="22.9" hidden="1" customHeight="1"/>
    <row r="4305" ht="22.9" hidden="1" customHeight="1"/>
    <row r="4306" ht="22.9" hidden="1" customHeight="1"/>
    <row r="4307" ht="22.9" hidden="1" customHeight="1"/>
    <row r="4308" ht="22.9" hidden="1" customHeight="1"/>
    <row r="4309" ht="22.9" hidden="1" customHeight="1"/>
    <row r="4310" ht="22.9" hidden="1" customHeight="1"/>
    <row r="4311" ht="22.9" hidden="1" customHeight="1"/>
    <row r="4312" ht="22.9" hidden="1" customHeight="1"/>
    <row r="4313" ht="22.9" hidden="1" customHeight="1"/>
    <row r="4314" ht="22.9" hidden="1" customHeight="1"/>
    <row r="4315" ht="22.9" hidden="1" customHeight="1"/>
    <row r="4316" ht="22.9" hidden="1" customHeight="1"/>
    <row r="4317" ht="22.9" hidden="1" customHeight="1"/>
    <row r="4318" ht="22.9" hidden="1" customHeight="1"/>
    <row r="4319" ht="22.9" hidden="1" customHeight="1"/>
    <row r="4320" ht="22.9" hidden="1" customHeight="1"/>
    <row r="4321" ht="22.9" hidden="1" customHeight="1"/>
    <row r="4322" ht="22.9" hidden="1" customHeight="1"/>
    <row r="4323" ht="22.9" hidden="1" customHeight="1"/>
    <row r="4324" ht="22.9" hidden="1" customHeight="1"/>
    <row r="4325" ht="22.9" hidden="1" customHeight="1"/>
    <row r="4326" ht="22.9" hidden="1" customHeight="1"/>
    <row r="4327" ht="22.9" hidden="1" customHeight="1"/>
    <row r="4328" ht="22.9" hidden="1" customHeight="1"/>
    <row r="4329" ht="22.9" hidden="1" customHeight="1"/>
    <row r="4330" ht="22.9" hidden="1" customHeight="1"/>
    <row r="4331" ht="22.9" hidden="1" customHeight="1"/>
    <row r="4332" ht="22.9" hidden="1" customHeight="1"/>
    <row r="4333" ht="22.9" hidden="1" customHeight="1"/>
    <row r="4334" ht="22.9" hidden="1" customHeight="1"/>
    <row r="4335" ht="22.9" hidden="1" customHeight="1"/>
    <row r="4336" ht="22.9" hidden="1" customHeight="1"/>
    <row r="4337" ht="22.9" hidden="1" customHeight="1"/>
    <row r="4338" ht="22.9" hidden="1" customHeight="1"/>
    <row r="4339" ht="22.9" hidden="1" customHeight="1"/>
    <row r="4340" ht="22.9" hidden="1" customHeight="1"/>
    <row r="4341" ht="22.9" hidden="1" customHeight="1"/>
    <row r="4342" ht="22.9" hidden="1" customHeight="1"/>
    <row r="4343" ht="22.9" hidden="1" customHeight="1"/>
    <row r="4344" ht="22.9" hidden="1" customHeight="1"/>
    <row r="4345" ht="22.9" hidden="1" customHeight="1"/>
    <row r="4346" ht="22.9" hidden="1" customHeight="1"/>
    <row r="4347" ht="22.9" hidden="1" customHeight="1"/>
    <row r="4348" ht="22.9" hidden="1" customHeight="1"/>
    <row r="4349" ht="22.9" hidden="1" customHeight="1"/>
    <row r="4350" ht="22.9" hidden="1" customHeight="1"/>
    <row r="4351" ht="22.9" hidden="1" customHeight="1"/>
    <row r="4352" ht="22.9" hidden="1" customHeight="1"/>
    <row r="4353" ht="22.9" hidden="1" customHeight="1"/>
    <row r="4354" ht="22.9" hidden="1" customHeight="1"/>
    <row r="4355" ht="22.9" hidden="1" customHeight="1"/>
    <row r="4356" ht="22.9" hidden="1" customHeight="1"/>
    <row r="4357" ht="22.9" hidden="1" customHeight="1"/>
    <row r="4358" ht="22.9" hidden="1" customHeight="1"/>
    <row r="4359" ht="22.9" hidden="1" customHeight="1"/>
    <row r="4360" ht="22.9" hidden="1" customHeight="1"/>
    <row r="4361" ht="22.9" hidden="1" customHeight="1"/>
    <row r="4362" ht="22.9" hidden="1" customHeight="1"/>
    <row r="4363" ht="22.9" hidden="1" customHeight="1"/>
    <row r="4364" ht="22.9" hidden="1" customHeight="1"/>
    <row r="4365" ht="22.9" hidden="1" customHeight="1"/>
    <row r="4366" ht="22.9" hidden="1" customHeight="1"/>
    <row r="4367" ht="22.9" hidden="1" customHeight="1"/>
    <row r="4368" ht="22.9" hidden="1" customHeight="1"/>
    <row r="4369" ht="22.9" hidden="1" customHeight="1"/>
    <row r="4370" ht="22.9" hidden="1" customHeight="1"/>
    <row r="4371" ht="22.9" hidden="1" customHeight="1"/>
    <row r="4372" ht="22.9" hidden="1" customHeight="1"/>
    <row r="4373" ht="22.9" hidden="1" customHeight="1"/>
    <row r="4374" ht="22.9" hidden="1" customHeight="1"/>
    <row r="4375" ht="22.9" hidden="1" customHeight="1"/>
    <row r="4376" ht="22.9" hidden="1" customHeight="1"/>
    <row r="4377" ht="22.9" hidden="1" customHeight="1"/>
    <row r="4378" ht="22.9" hidden="1" customHeight="1"/>
    <row r="4379" ht="22.9" hidden="1" customHeight="1"/>
    <row r="4380" ht="22.9" hidden="1" customHeight="1"/>
    <row r="4381" ht="22.9" hidden="1" customHeight="1"/>
    <row r="4382" ht="22.9" hidden="1" customHeight="1"/>
    <row r="4383" ht="22.9" hidden="1" customHeight="1"/>
    <row r="4384" ht="22.9" hidden="1" customHeight="1"/>
    <row r="4385" ht="22.9" hidden="1" customHeight="1"/>
    <row r="4386" ht="22.9" hidden="1" customHeight="1"/>
    <row r="4387" ht="22.9" hidden="1" customHeight="1"/>
    <row r="4388" ht="22.9" hidden="1" customHeight="1"/>
    <row r="4389" ht="22.9" hidden="1" customHeight="1"/>
    <row r="4390" ht="22.9" hidden="1" customHeight="1"/>
    <row r="4391" ht="22.9" hidden="1" customHeight="1"/>
    <row r="4392" ht="22.9" hidden="1" customHeight="1"/>
    <row r="4393" ht="22.9" hidden="1" customHeight="1"/>
    <row r="4394" ht="22.9" hidden="1" customHeight="1"/>
    <row r="4395" ht="22.9" hidden="1" customHeight="1"/>
    <row r="4396" ht="22.9" hidden="1" customHeight="1"/>
    <row r="4397" ht="22.9" hidden="1" customHeight="1"/>
    <row r="4398" ht="22.9" hidden="1" customHeight="1"/>
    <row r="4399" ht="22.9" hidden="1" customHeight="1"/>
    <row r="4400" ht="22.9" hidden="1" customHeight="1"/>
    <row r="4401" ht="22.9" hidden="1" customHeight="1"/>
    <row r="4402" ht="22.9" hidden="1" customHeight="1"/>
    <row r="4403" ht="22.9" hidden="1" customHeight="1"/>
    <row r="4404" ht="22.9" hidden="1" customHeight="1"/>
    <row r="4405" ht="22.9" hidden="1" customHeight="1"/>
    <row r="4406" ht="22.9" hidden="1" customHeight="1"/>
    <row r="4407" ht="22.9" hidden="1" customHeight="1"/>
    <row r="4408" ht="22.9" hidden="1" customHeight="1"/>
    <row r="4409" ht="22.9" hidden="1" customHeight="1"/>
    <row r="4410" ht="22.9" hidden="1" customHeight="1"/>
    <row r="4411" ht="22.9" hidden="1" customHeight="1"/>
    <row r="4412" ht="22.9" hidden="1" customHeight="1"/>
    <row r="4413" ht="22.9" hidden="1" customHeight="1"/>
    <row r="4414" ht="22.9" hidden="1" customHeight="1"/>
    <row r="4415" ht="22.9" hidden="1" customHeight="1"/>
    <row r="4416" ht="22.9" hidden="1" customHeight="1"/>
    <row r="4417" ht="22.9" hidden="1" customHeight="1"/>
    <row r="4418" ht="22.9" hidden="1" customHeight="1"/>
    <row r="4419" ht="22.9" hidden="1" customHeight="1"/>
    <row r="4420" ht="22.9" hidden="1" customHeight="1"/>
    <row r="4421" ht="22.9" hidden="1" customHeight="1"/>
    <row r="4422" ht="22.9" hidden="1" customHeight="1"/>
    <row r="4423" ht="22.9" hidden="1" customHeight="1"/>
    <row r="4424" ht="22.9" hidden="1" customHeight="1"/>
    <row r="4425" ht="22.9" hidden="1" customHeight="1"/>
    <row r="4426" ht="22.9" hidden="1" customHeight="1"/>
    <row r="4427" ht="22.9" hidden="1" customHeight="1"/>
    <row r="4428" ht="22.9" hidden="1" customHeight="1"/>
    <row r="4429" ht="22.9" hidden="1" customHeight="1"/>
    <row r="4430" ht="22.9" hidden="1" customHeight="1"/>
    <row r="4431" ht="22.9" hidden="1" customHeight="1"/>
    <row r="4432" ht="22.9" hidden="1" customHeight="1"/>
    <row r="4433" ht="22.9" hidden="1" customHeight="1"/>
    <row r="4434" ht="22.9" hidden="1" customHeight="1"/>
    <row r="4435" ht="22.9" hidden="1" customHeight="1"/>
    <row r="4436" ht="22.9" hidden="1" customHeight="1"/>
    <row r="4437" ht="22.9" hidden="1" customHeight="1"/>
    <row r="4438" ht="22.9" hidden="1" customHeight="1"/>
    <row r="4439" ht="22.9" hidden="1" customHeight="1"/>
    <row r="4440" ht="22.9" hidden="1" customHeight="1"/>
    <row r="4441" ht="22.9" hidden="1" customHeight="1"/>
    <row r="4442" ht="22.9" hidden="1" customHeight="1"/>
    <row r="4443" ht="22.9" hidden="1" customHeight="1"/>
    <row r="4444" ht="22.9" hidden="1" customHeight="1"/>
    <row r="4445" ht="22.9" hidden="1" customHeight="1"/>
    <row r="4446" ht="22.9" hidden="1" customHeight="1"/>
    <row r="4447" ht="22.9" hidden="1" customHeight="1"/>
    <row r="4448" ht="22.9" hidden="1" customHeight="1"/>
    <row r="4449" ht="22.9" hidden="1" customHeight="1"/>
    <row r="4450" ht="22.9" hidden="1" customHeight="1"/>
    <row r="4451" ht="22.9" hidden="1" customHeight="1"/>
    <row r="4452" ht="22.9" hidden="1" customHeight="1"/>
    <row r="4453" ht="22.9" hidden="1" customHeight="1"/>
    <row r="4454" ht="22.9" hidden="1" customHeight="1"/>
    <row r="4455" ht="22.9" hidden="1" customHeight="1"/>
    <row r="4456" ht="22.9" hidden="1" customHeight="1"/>
    <row r="4457" ht="22.9" hidden="1" customHeight="1"/>
    <row r="4458" ht="22.9" hidden="1" customHeight="1"/>
    <row r="4459" ht="22.9" hidden="1" customHeight="1"/>
    <row r="4460" ht="22.9" hidden="1" customHeight="1"/>
    <row r="4461" ht="22.9" hidden="1" customHeight="1"/>
    <row r="4462" ht="22.9" hidden="1" customHeight="1"/>
    <row r="4463" ht="22.9" hidden="1" customHeight="1"/>
    <row r="4464" ht="22.9" hidden="1" customHeight="1"/>
    <row r="4465" ht="22.9" hidden="1" customHeight="1"/>
    <row r="4466" ht="22.9" hidden="1" customHeight="1"/>
    <row r="4467" ht="22.9" hidden="1" customHeight="1"/>
    <row r="4468" ht="22.9" hidden="1" customHeight="1"/>
    <row r="4469" ht="22.9" hidden="1" customHeight="1"/>
    <row r="4470" ht="22.9" hidden="1" customHeight="1"/>
    <row r="4471" ht="22.9" hidden="1" customHeight="1"/>
    <row r="4472" ht="22.9" hidden="1" customHeight="1"/>
    <row r="4473" ht="22.9" hidden="1" customHeight="1"/>
    <row r="4474" ht="22.9" hidden="1" customHeight="1"/>
    <row r="4475" ht="22.9" hidden="1" customHeight="1"/>
    <row r="4476" ht="22.9" hidden="1" customHeight="1"/>
    <row r="4477" ht="22.9" hidden="1" customHeight="1"/>
    <row r="4478" ht="22.9" hidden="1" customHeight="1"/>
    <row r="4479" ht="22.9" hidden="1" customHeight="1"/>
    <row r="4480" ht="22.9" hidden="1" customHeight="1"/>
    <row r="4481" ht="22.9" hidden="1" customHeight="1"/>
    <row r="4482" ht="22.9" hidden="1" customHeight="1"/>
    <row r="4483" ht="22.9" hidden="1" customHeight="1"/>
    <row r="4484" ht="22.9" hidden="1" customHeight="1"/>
    <row r="4485" ht="22.9" hidden="1" customHeight="1"/>
    <row r="4486" ht="22.9" hidden="1" customHeight="1"/>
    <row r="4487" ht="22.9" hidden="1" customHeight="1"/>
    <row r="4488" ht="22.9" hidden="1" customHeight="1"/>
    <row r="4489" ht="22.9" hidden="1" customHeight="1"/>
    <row r="4490" ht="22.9" hidden="1" customHeight="1"/>
    <row r="4491" ht="22.9" hidden="1" customHeight="1"/>
    <row r="4492" ht="22.9" hidden="1" customHeight="1"/>
    <row r="4493" ht="22.9" hidden="1" customHeight="1"/>
    <row r="4494" ht="22.9" hidden="1" customHeight="1"/>
    <row r="4495" ht="22.9" hidden="1" customHeight="1"/>
    <row r="4496" ht="22.9" hidden="1" customHeight="1"/>
    <row r="4497" ht="22.9" hidden="1" customHeight="1"/>
    <row r="4498" ht="22.9" hidden="1" customHeight="1"/>
    <row r="4499" ht="22.9" hidden="1" customHeight="1"/>
    <row r="4500" ht="22.9" hidden="1" customHeight="1"/>
    <row r="4501" ht="22.9" hidden="1" customHeight="1"/>
    <row r="4502" ht="22.9" hidden="1" customHeight="1"/>
    <row r="4503" ht="22.9" hidden="1" customHeight="1"/>
    <row r="4504" ht="22.9" hidden="1" customHeight="1"/>
    <row r="4505" ht="22.9" hidden="1" customHeight="1"/>
    <row r="4506" ht="22.9" hidden="1" customHeight="1"/>
    <row r="4507" ht="22.9" hidden="1" customHeight="1"/>
    <row r="4508" ht="22.9" hidden="1" customHeight="1"/>
    <row r="4509" ht="22.9" hidden="1" customHeight="1"/>
    <row r="4510" ht="22.9" hidden="1" customHeight="1"/>
    <row r="4511" ht="22.9" hidden="1" customHeight="1"/>
    <row r="4512" ht="22.9" hidden="1" customHeight="1"/>
    <row r="4513" ht="22.9" hidden="1" customHeight="1"/>
    <row r="4514" ht="22.9" hidden="1" customHeight="1"/>
    <row r="4515" ht="22.9" hidden="1" customHeight="1"/>
    <row r="4516" ht="22.9" hidden="1" customHeight="1"/>
    <row r="4517" ht="22.9" hidden="1" customHeight="1"/>
    <row r="4518" ht="22.9" hidden="1" customHeight="1"/>
    <row r="4519" ht="22.9" hidden="1" customHeight="1"/>
    <row r="4520" ht="22.9" hidden="1" customHeight="1"/>
    <row r="4521" ht="22.9" hidden="1" customHeight="1"/>
    <row r="4522" ht="22.9" hidden="1" customHeight="1"/>
    <row r="4523" ht="22.9" hidden="1" customHeight="1"/>
    <row r="4524" ht="22.9" hidden="1" customHeight="1"/>
    <row r="4525" ht="22.9" hidden="1" customHeight="1"/>
    <row r="4526" ht="22.9" hidden="1" customHeight="1"/>
    <row r="4527" ht="22.9" hidden="1" customHeight="1"/>
    <row r="4528" ht="22.9" hidden="1" customHeight="1"/>
    <row r="4529" ht="22.9" hidden="1" customHeight="1"/>
    <row r="4530" ht="22.9" hidden="1" customHeight="1"/>
    <row r="4531" ht="22.9" hidden="1" customHeight="1"/>
    <row r="4532" ht="22.9" hidden="1" customHeight="1"/>
    <row r="4533" ht="22.9" hidden="1" customHeight="1"/>
    <row r="4534" ht="22.9" hidden="1" customHeight="1"/>
    <row r="4535" ht="22.9" hidden="1" customHeight="1"/>
    <row r="4536" ht="22.9" hidden="1" customHeight="1"/>
    <row r="4537" ht="22.9" hidden="1" customHeight="1"/>
    <row r="4538" ht="22.9" hidden="1" customHeight="1"/>
    <row r="4539" ht="22.9" hidden="1" customHeight="1"/>
    <row r="4540" ht="22.9" hidden="1" customHeight="1"/>
    <row r="4541" ht="22.9" hidden="1" customHeight="1"/>
    <row r="4542" ht="22.9" hidden="1" customHeight="1"/>
    <row r="4543" ht="22.9" hidden="1" customHeight="1"/>
    <row r="4544" ht="22.9" hidden="1" customHeight="1"/>
    <row r="4545" ht="22.9" hidden="1" customHeight="1"/>
    <row r="4546" ht="22.9" hidden="1" customHeight="1"/>
    <row r="4547" ht="22.9" hidden="1" customHeight="1"/>
    <row r="4548" ht="22.9" hidden="1" customHeight="1"/>
    <row r="4549" ht="22.9" hidden="1" customHeight="1"/>
    <row r="4550" ht="22.9" hidden="1" customHeight="1"/>
    <row r="4551" ht="22.9" hidden="1" customHeight="1"/>
    <row r="4552" ht="22.9" hidden="1" customHeight="1"/>
    <row r="4553" ht="22.9" hidden="1" customHeight="1"/>
    <row r="4554" ht="22.9" hidden="1" customHeight="1"/>
    <row r="4555" ht="22.9" hidden="1" customHeight="1"/>
    <row r="4556" ht="22.9" hidden="1" customHeight="1"/>
    <row r="4557" ht="22.9" hidden="1" customHeight="1"/>
    <row r="4558" ht="22.9" hidden="1" customHeight="1"/>
    <row r="4559" ht="22.9" hidden="1" customHeight="1"/>
    <row r="4560" ht="22.9" hidden="1" customHeight="1"/>
    <row r="4561" ht="22.9" hidden="1" customHeight="1"/>
    <row r="4562" ht="22.9" hidden="1" customHeight="1"/>
    <row r="4563" ht="22.9" hidden="1" customHeight="1"/>
    <row r="4564" ht="22.9" hidden="1" customHeight="1"/>
    <row r="4565" ht="22.9" hidden="1" customHeight="1"/>
    <row r="4566" ht="22.9" hidden="1" customHeight="1"/>
    <row r="4567" ht="22.9" hidden="1" customHeight="1"/>
    <row r="4568" ht="22.9" hidden="1" customHeight="1"/>
    <row r="4569" ht="22.9" hidden="1" customHeight="1"/>
    <row r="4570" ht="22.9" hidden="1" customHeight="1"/>
    <row r="4571" ht="22.9" hidden="1" customHeight="1"/>
    <row r="4572" ht="22.9" hidden="1" customHeight="1"/>
    <row r="4573" ht="22.9" hidden="1" customHeight="1"/>
    <row r="4574" ht="22.9" hidden="1" customHeight="1"/>
    <row r="4575" ht="22.9" hidden="1" customHeight="1"/>
    <row r="4576" ht="22.9" hidden="1" customHeight="1"/>
    <row r="4577" ht="22.9" hidden="1" customHeight="1"/>
    <row r="4578" ht="22.9" hidden="1" customHeight="1"/>
    <row r="4579" ht="22.9" hidden="1" customHeight="1"/>
    <row r="4580" ht="22.9" hidden="1" customHeight="1"/>
    <row r="4581" ht="22.9" hidden="1" customHeight="1"/>
    <row r="4582" ht="22.9" hidden="1" customHeight="1"/>
    <row r="4583" ht="22.9" hidden="1" customHeight="1"/>
    <row r="4584" ht="22.9" hidden="1" customHeight="1"/>
    <row r="4585" ht="22.9" hidden="1" customHeight="1"/>
    <row r="4586" ht="22.9" hidden="1" customHeight="1"/>
    <row r="4587" ht="22.9" hidden="1" customHeight="1"/>
    <row r="4588" ht="22.9" hidden="1" customHeight="1"/>
    <row r="4589" ht="22.9" hidden="1" customHeight="1"/>
    <row r="4590" ht="22.9" hidden="1" customHeight="1"/>
    <row r="4591" ht="22.9" hidden="1" customHeight="1"/>
    <row r="4592" ht="22.9" hidden="1" customHeight="1"/>
    <row r="4593" ht="22.9" hidden="1" customHeight="1"/>
    <row r="4594" ht="22.9" hidden="1" customHeight="1"/>
    <row r="4595" ht="22.9" hidden="1" customHeight="1"/>
    <row r="4596" ht="22.9" hidden="1" customHeight="1"/>
    <row r="4597" ht="22.9" hidden="1" customHeight="1"/>
    <row r="4598" ht="22.9" hidden="1" customHeight="1"/>
    <row r="4599" ht="22.9" hidden="1" customHeight="1"/>
    <row r="4600" ht="22.9" hidden="1" customHeight="1"/>
    <row r="4601" ht="22.9" hidden="1" customHeight="1"/>
    <row r="4602" ht="22.9" hidden="1" customHeight="1"/>
    <row r="4603" ht="22.9" hidden="1" customHeight="1"/>
    <row r="4604" ht="22.9" hidden="1" customHeight="1"/>
    <row r="4605" ht="22.9" hidden="1" customHeight="1"/>
    <row r="4606" ht="22.9" hidden="1" customHeight="1"/>
    <row r="4607" ht="22.9" hidden="1" customHeight="1"/>
    <row r="4608" ht="22.9" hidden="1" customHeight="1"/>
    <row r="4609" ht="22.9" hidden="1" customHeight="1"/>
    <row r="4610" ht="22.9" hidden="1" customHeight="1"/>
    <row r="4611" ht="22.9" hidden="1" customHeight="1"/>
    <row r="4612" ht="22.9" hidden="1" customHeight="1"/>
    <row r="4613" ht="22.9" hidden="1" customHeight="1"/>
    <row r="4614" ht="22.9" hidden="1" customHeight="1"/>
    <row r="4615" ht="22.9" hidden="1" customHeight="1"/>
    <row r="4616" ht="22.9" hidden="1" customHeight="1"/>
    <row r="4617" ht="22.9" hidden="1" customHeight="1"/>
    <row r="4618" ht="22.9" hidden="1" customHeight="1"/>
    <row r="4619" ht="22.9" hidden="1" customHeight="1"/>
    <row r="4620" ht="22.9" hidden="1" customHeight="1"/>
    <row r="4621" ht="22.9" hidden="1" customHeight="1"/>
    <row r="4622" ht="22.9" hidden="1" customHeight="1"/>
    <row r="4623" ht="22.9" hidden="1" customHeight="1"/>
    <row r="4624" ht="22.9" hidden="1" customHeight="1"/>
    <row r="4625" ht="22.9" hidden="1" customHeight="1"/>
    <row r="4626" ht="22.9" hidden="1" customHeight="1"/>
    <row r="4627" ht="22.9" hidden="1" customHeight="1"/>
    <row r="4628" ht="22.9" hidden="1" customHeight="1"/>
    <row r="4629" ht="22.9" hidden="1" customHeight="1"/>
    <row r="4630" ht="22.9" hidden="1" customHeight="1"/>
    <row r="4631" ht="22.9" hidden="1" customHeight="1"/>
    <row r="4632" ht="22.9" hidden="1" customHeight="1"/>
    <row r="4633" ht="22.9" hidden="1" customHeight="1"/>
    <row r="4634" ht="22.9" hidden="1" customHeight="1"/>
    <row r="4635" ht="22.9" hidden="1" customHeight="1"/>
    <row r="4636" ht="22.9" hidden="1" customHeight="1"/>
    <row r="4637" ht="22.9" hidden="1" customHeight="1"/>
    <row r="4638" ht="22.9" hidden="1" customHeight="1"/>
    <row r="4639" ht="22.9" hidden="1" customHeight="1"/>
    <row r="4640" ht="22.9" hidden="1" customHeight="1"/>
    <row r="4641" ht="22.9" hidden="1" customHeight="1"/>
    <row r="4642" ht="22.9" hidden="1" customHeight="1"/>
    <row r="4643" ht="22.9" hidden="1" customHeight="1"/>
    <row r="4644" ht="22.9" hidden="1" customHeight="1"/>
    <row r="4645" ht="22.9" hidden="1" customHeight="1"/>
    <row r="4646" ht="22.9" hidden="1" customHeight="1"/>
    <row r="4647" ht="22.9" hidden="1" customHeight="1"/>
    <row r="4648" ht="22.9" hidden="1" customHeight="1"/>
    <row r="4649" ht="22.9" hidden="1" customHeight="1"/>
    <row r="4650" ht="22.9" hidden="1" customHeight="1"/>
    <row r="4651" ht="22.9" hidden="1" customHeight="1"/>
    <row r="4652" ht="22.9" hidden="1" customHeight="1"/>
    <row r="4653" ht="22.9" hidden="1" customHeight="1"/>
    <row r="4654" ht="22.9" hidden="1" customHeight="1"/>
    <row r="4655" ht="22.9" hidden="1" customHeight="1"/>
    <row r="4656" ht="22.9" hidden="1" customHeight="1"/>
    <row r="4657" ht="22.9" hidden="1" customHeight="1"/>
    <row r="4658" ht="22.9" hidden="1" customHeight="1"/>
    <row r="4659" ht="22.9" hidden="1" customHeight="1"/>
    <row r="4660" ht="22.9" hidden="1" customHeight="1"/>
    <row r="4661" ht="22.9" hidden="1" customHeight="1"/>
    <row r="4662" ht="22.9" hidden="1" customHeight="1"/>
    <row r="4663" ht="22.9" hidden="1" customHeight="1"/>
    <row r="4664" ht="22.9" hidden="1" customHeight="1"/>
    <row r="4665" ht="22.9" hidden="1" customHeight="1"/>
    <row r="4666" ht="22.9" hidden="1" customHeight="1"/>
    <row r="4667" ht="22.9" hidden="1" customHeight="1"/>
    <row r="4668" ht="22.9" hidden="1" customHeight="1"/>
    <row r="4669" ht="22.9" hidden="1" customHeight="1"/>
    <row r="4670" ht="22.9" hidden="1" customHeight="1"/>
    <row r="4671" ht="22.9" hidden="1" customHeight="1"/>
    <row r="4672" ht="22.9" hidden="1" customHeight="1"/>
    <row r="4673" ht="22.9" hidden="1" customHeight="1"/>
    <row r="4674" ht="22.9" hidden="1" customHeight="1"/>
    <row r="4675" ht="22.9" hidden="1" customHeight="1"/>
    <row r="4676" ht="22.9" hidden="1" customHeight="1"/>
    <row r="4677" ht="22.9" hidden="1" customHeight="1"/>
    <row r="4678" ht="22.9" hidden="1" customHeight="1"/>
    <row r="4679" ht="22.9" hidden="1" customHeight="1"/>
    <row r="4680" ht="22.9" hidden="1" customHeight="1"/>
    <row r="4681" ht="22.9" hidden="1" customHeight="1"/>
    <row r="4682" ht="22.9" hidden="1" customHeight="1"/>
    <row r="4683" ht="22.9" hidden="1" customHeight="1"/>
    <row r="4684" ht="22.9" hidden="1" customHeight="1"/>
    <row r="4685" ht="22.9" hidden="1" customHeight="1"/>
    <row r="4686" ht="22.9" hidden="1" customHeight="1"/>
    <row r="4687" ht="22.9" hidden="1" customHeight="1"/>
    <row r="4688" ht="22.9" hidden="1" customHeight="1"/>
    <row r="4689" ht="22.9" hidden="1" customHeight="1"/>
    <row r="4690" ht="22.9" hidden="1" customHeight="1"/>
    <row r="4691" ht="22.9" hidden="1" customHeight="1"/>
    <row r="4692" ht="22.9" hidden="1" customHeight="1"/>
    <row r="4693" ht="22.9" hidden="1" customHeight="1"/>
    <row r="4694" ht="22.9" hidden="1" customHeight="1"/>
    <row r="4695" ht="22.9" hidden="1" customHeight="1"/>
    <row r="4696" ht="22.9" hidden="1" customHeight="1"/>
    <row r="4697" ht="22.9" hidden="1" customHeight="1"/>
    <row r="4698" ht="22.9" hidden="1" customHeight="1"/>
    <row r="4699" ht="22.9" hidden="1" customHeight="1"/>
    <row r="4700" ht="22.9" hidden="1" customHeight="1"/>
    <row r="4701" ht="22.9" hidden="1" customHeight="1"/>
    <row r="4702" ht="22.9" hidden="1" customHeight="1"/>
    <row r="4703" ht="22.9" hidden="1" customHeight="1"/>
    <row r="4704" ht="22.9" hidden="1" customHeight="1"/>
    <row r="4705" ht="22.9" hidden="1" customHeight="1"/>
    <row r="4706" ht="22.9" hidden="1" customHeight="1"/>
    <row r="4707" ht="22.9" hidden="1" customHeight="1"/>
    <row r="4708" ht="22.9" hidden="1" customHeight="1"/>
    <row r="4709" ht="22.9" hidden="1" customHeight="1"/>
    <row r="4710" ht="22.9" hidden="1" customHeight="1"/>
    <row r="4711" ht="22.9" hidden="1" customHeight="1"/>
    <row r="4712" ht="22.9" hidden="1" customHeight="1"/>
    <row r="4713" ht="22.9" hidden="1" customHeight="1"/>
    <row r="4714" ht="22.9" hidden="1" customHeight="1"/>
    <row r="4715" ht="22.9" hidden="1" customHeight="1"/>
    <row r="4716" ht="22.9" hidden="1" customHeight="1"/>
    <row r="4717" ht="22.9" hidden="1" customHeight="1"/>
    <row r="4718" ht="22.9" hidden="1" customHeight="1"/>
    <row r="4719" ht="22.9" hidden="1" customHeight="1"/>
    <row r="4720" ht="22.9" hidden="1" customHeight="1"/>
    <row r="4721" ht="22.9" hidden="1" customHeight="1"/>
    <row r="4722" ht="22.9" hidden="1" customHeight="1"/>
    <row r="4723" ht="22.9" hidden="1" customHeight="1"/>
    <row r="4724" ht="22.9" hidden="1" customHeight="1"/>
    <row r="4725" ht="22.9" hidden="1" customHeight="1"/>
    <row r="4726" ht="22.9" hidden="1" customHeight="1"/>
    <row r="4727" ht="22.9" hidden="1" customHeight="1"/>
    <row r="4728" ht="22.9" hidden="1" customHeight="1"/>
    <row r="4729" ht="22.9" hidden="1" customHeight="1"/>
    <row r="4730" ht="22.9" hidden="1" customHeight="1"/>
    <row r="4731" ht="22.9" hidden="1" customHeight="1"/>
    <row r="4732" ht="22.9" hidden="1" customHeight="1"/>
    <row r="4733" ht="22.9" hidden="1" customHeight="1"/>
    <row r="4734" ht="22.9" hidden="1" customHeight="1"/>
    <row r="4735" ht="22.9" hidden="1" customHeight="1"/>
    <row r="4736" ht="22.9" hidden="1" customHeight="1"/>
    <row r="4737" ht="22.9" hidden="1" customHeight="1"/>
    <row r="4738" ht="22.9" hidden="1" customHeight="1"/>
    <row r="4739" ht="22.9" hidden="1" customHeight="1"/>
    <row r="4740" ht="22.9" hidden="1" customHeight="1"/>
    <row r="4741" ht="22.9" hidden="1" customHeight="1"/>
    <row r="4742" ht="22.9" hidden="1" customHeight="1"/>
    <row r="4743" ht="22.9" hidden="1" customHeight="1"/>
    <row r="4744" ht="22.9" hidden="1" customHeight="1"/>
    <row r="4745" ht="22.9" hidden="1" customHeight="1"/>
    <row r="4746" ht="22.9" hidden="1" customHeight="1"/>
    <row r="4747" ht="22.9" hidden="1" customHeight="1"/>
    <row r="4748" ht="22.9" hidden="1" customHeight="1"/>
    <row r="4749" ht="22.9" hidden="1" customHeight="1"/>
    <row r="4750" ht="22.9" hidden="1" customHeight="1"/>
    <row r="4751" ht="22.9" hidden="1" customHeight="1"/>
    <row r="4752" ht="22.9" hidden="1" customHeight="1"/>
    <row r="4753" ht="22.9" hidden="1" customHeight="1"/>
    <row r="4754" ht="22.9" hidden="1" customHeight="1"/>
    <row r="4755" ht="22.9" hidden="1" customHeight="1"/>
    <row r="4756" ht="22.9" hidden="1" customHeight="1"/>
    <row r="4757" ht="22.9" hidden="1" customHeight="1"/>
    <row r="4758" ht="22.9" hidden="1" customHeight="1"/>
    <row r="4759" ht="22.9" hidden="1" customHeight="1"/>
    <row r="4760" ht="22.9" hidden="1" customHeight="1"/>
    <row r="4761" ht="22.9" hidden="1" customHeight="1"/>
    <row r="4762" ht="22.9" hidden="1" customHeight="1"/>
    <row r="4763" ht="22.9" hidden="1" customHeight="1"/>
    <row r="4764" ht="22.9" hidden="1" customHeight="1"/>
    <row r="4765" ht="22.9" hidden="1" customHeight="1"/>
    <row r="4766" ht="22.9" hidden="1" customHeight="1"/>
    <row r="4767" ht="22.9" hidden="1" customHeight="1"/>
    <row r="4768" ht="22.9" hidden="1" customHeight="1"/>
    <row r="4769" ht="22.9" hidden="1" customHeight="1"/>
    <row r="4770" ht="22.9" hidden="1" customHeight="1"/>
    <row r="4771" ht="22.9" hidden="1" customHeight="1"/>
    <row r="4772" ht="22.9" hidden="1" customHeight="1"/>
    <row r="4773" ht="22.9" hidden="1" customHeight="1"/>
    <row r="4774" ht="22.9" hidden="1" customHeight="1"/>
    <row r="4775" ht="22.9" hidden="1" customHeight="1"/>
    <row r="4776" ht="22.9" hidden="1" customHeight="1"/>
    <row r="4777" ht="22.9" hidden="1" customHeight="1"/>
    <row r="4778" ht="22.9" hidden="1" customHeight="1"/>
    <row r="4779" ht="22.9" hidden="1" customHeight="1"/>
    <row r="4780" ht="22.9" hidden="1" customHeight="1"/>
    <row r="4781" ht="22.9" hidden="1" customHeight="1"/>
    <row r="4782" ht="22.9" hidden="1" customHeight="1"/>
    <row r="4783" ht="22.9" hidden="1" customHeight="1"/>
    <row r="4784" ht="22.9" hidden="1" customHeight="1"/>
    <row r="4785" ht="22.9" hidden="1" customHeight="1"/>
    <row r="4786" ht="22.9" hidden="1" customHeight="1"/>
    <row r="4787" ht="22.9" hidden="1" customHeight="1"/>
    <row r="4788" ht="22.9" hidden="1" customHeight="1"/>
    <row r="4789" ht="22.9" hidden="1" customHeight="1"/>
    <row r="4790" ht="22.9" hidden="1" customHeight="1"/>
    <row r="4791" ht="22.9" hidden="1" customHeight="1"/>
    <row r="4792" ht="22.9" hidden="1" customHeight="1"/>
    <row r="4793" ht="22.9" hidden="1" customHeight="1"/>
    <row r="4794" ht="22.9" hidden="1" customHeight="1"/>
    <row r="4795" ht="22.9" hidden="1" customHeight="1"/>
    <row r="4796" ht="22.9" hidden="1" customHeight="1"/>
    <row r="4797" ht="22.9" hidden="1" customHeight="1"/>
    <row r="4798" ht="22.9" hidden="1" customHeight="1"/>
    <row r="4799" ht="22.9" hidden="1" customHeight="1"/>
    <row r="4800" ht="22.9" hidden="1" customHeight="1"/>
    <row r="4801" ht="22.9" hidden="1" customHeight="1"/>
    <row r="4802" ht="22.9" hidden="1" customHeight="1"/>
    <row r="4803" ht="22.9" hidden="1" customHeight="1"/>
    <row r="4804" ht="22.9" hidden="1" customHeight="1"/>
    <row r="4805" ht="22.9" hidden="1" customHeight="1"/>
    <row r="4806" ht="22.9" hidden="1" customHeight="1"/>
    <row r="4807" ht="22.9" hidden="1" customHeight="1"/>
    <row r="4808" ht="22.9" hidden="1" customHeight="1"/>
    <row r="4809" ht="22.9" hidden="1" customHeight="1"/>
    <row r="4810" ht="22.9" hidden="1" customHeight="1"/>
    <row r="4811" ht="22.9" hidden="1" customHeight="1"/>
    <row r="4812" ht="22.9" hidden="1" customHeight="1"/>
    <row r="4813" ht="22.9" hidden="1" customHeight="1"/>
    <row r="4814" ht="22.9" hidden="1" customHeight="1"/>
    <row r="4815" ht="22.9" hidden="1" customHeight="1"/>
    <row r="4816" ht="22.9" hidden="1" customHeight="1"/>
    <row r="4817" ht="22.9" hidden="1" customHeight="1"/>
    <row r="4818" ht="22.9" hidden="1" customHeight="1"/>
    <row r="4819" ht="22.9" hidden="1" customHeight="1"/>
    <row r="4820" ht="22.9" hidden="1" customHeight="1"/>
    <row r="4821" ht="22.9" hidden="1" customHeight="1"/>
    <row r="4822" ht="22.9" hidden="1" customHeight="1"/>
    <row r="4823" ht="22.9" hidden="1" customHeight="1"/>
    <row r="4824" ht="22.9" hidden="1" customHeight="1"/>
    <row r="4825" ht="22.9" hidden="1" customHeight="1"/>
    <row r="4826" ht="22.9" hidden="1" customHeight="1"/>
    <row r="4827" ht="22.9" hidden="1" customHeight="1"/>
    <row r="4828" ht="22.9" hidden="1" customHeight="1"/>
    <row r="4829" ht="22.9" hidden="1" customHeight="1"/>
    <row r="4830" ht="22.9" hidden="1" customHeight="1"/>
    <row r="4831" ht="22.9" hidden="1" customHeight="1"/>
    <row r="4832" ht="22.9" hidden="1" customHeight="1"/>
    <row r="4833" ht="22.9" hidden="1" customHeight="1"/>
    <row r="4834" ht="22.9" hidden="1" customHeight="1"/>
    <row r="4835" ht="22.9" hidden="1" customHeight="1"/>
    <row r="4836" ht="22.9" hidden="1" customHeight="1"/>
    <row r="4837" ht="22.9" hidden="1" customHeight="1"/>
    <row r="4838" ht="22.9" hidden="1" customHeight="1"/>
    <row r="4839" ht="22.9" hidden="1" customHeight="1"/>
    <row r="4840" ht="22.9" hidden="1" customHeight="1"/>
    <row r="4841" ht="22.9" hidden="1" customHeight="1"/>
    <row r="4842" ht="22.9" hidden="1" customHeight="1"/>
    <row r="4843" ht="22.9" hidden="1" customHeight="1"/>
    <row r="4844" ht="22.9" hidden="1" customHeight="1"/>
    <row r="4845" ht="22.9" hidden="1" customHeight="1"/>
    <row r="4846" ht="22.9" hidden="1" customHeight="1"/>
    <row r="4847" ht="22.9" hidden="1" customHeight="1"/>
    <row r="4848" ht="22.9" hidden="1" customHeight="1"/>
    <row r="4849" ht="22.9" hidden="1" customHeight="1"/>
    <row r="4850" ht="22.9" hidden="1" customHeight="1"/>
    <row r="4851" ht="22.9" hidden="1" customHeight="1"/>
    <row r="4852" ht="22.9" hidden="1" customHeight="1"/>
    <row r="4853" ht="22.9" hidden="1" customHeight="1"/>
    <row r="4854" ht="22.9" hidden="1" customHeight="1"/>
    <row r="4855" ht="22.9" hidden="1" customHeight="1"/>
    <row r="4856" ht="22.9" hidden="1" customHeight="1"/>
    <row r="4857" ht="22.9" hidden="1" customHeight="1"/>
    <row r="4858" ht="22.9" hidden="1" customHeight="1"/>
    <row r="4859" ht="22.9" hidden="1" customHeight="1"/>
    <row r="4860" ht="22.9" hidden="1" customHeight="1"/>
    <row r="4861" ht="22.9" hidden="1" customHeight="1"/>
    <row r="4862" ht="22.9" hidden="1" customHeight="1"/>
    <row r="4863" ht="22.9" hidden="1" customHeight="1"/>
    <row r="4864" ht="22.9" hidden="1" customHeight="1"/>
    <row r="4865" ht="22.9" hidden="1" customHeight="1"/>
    <row r="4866" ht="22.9" hidden="1" customHeight="1"/>
    <row r="4867" ht="22.9" hidden="1" customHeight="1"/>
    <row r="4868" ht="22.9" hidden="1" customHeight="1"/>
    <row r="4869" ht="22.9" hidden="1" customHeight="1"/>
    <row r="4870" ht="22.9" hidden="1" customHeight="1"/>
    <row r="4871" ht="22.9" hidden="1" customHeight="1"/>
    <row r="4872" ht="22.9" hidden="1" customHeight="1"/>
    <row r="4873" ht="22.9" hidden="1" customHeight="1"/>
    <row r="4874" ht="22.9" hidden="1" customHeight="1"/>
    <row r="4875" ht="22.9" hidden="1" customHeight="1"/>
    <row r="4876" ht="22.9" hidden="1" customHeight="1"/>
    <row r="4877" ht="22.9" hidden="1" customHeight="1"/>
    <row r="4878" ht="22.9" hidden="1" customHeight="1"/>
    <row r="4879" ht="22.9" hidden="1" customHeight="1"/>
    <row r="4880" ht="22.9" hidden="1" customHeight="1"/>
    <row r="4881" ht="22.9" hidden="1" customHeight="1"/>
    <row r="4882" ht="22.9" hidden="1" customHeight="1"/>
    <row r="4883" ht="22.9" hidden="1" customHeight="1"/>
    <row r="4884" ht="22.9" hidden="1" customHeight="1"/>
    <row r="4885" ht="22.9" hidden="1" customHeight="1"/>
    <row r="4886" ht="22.9" hidden="1" customHeight="1"/>
    <row r="4887" ht="22.9" hidden="1" customHeight="1"/>
    <row r="4888" ht="22.9" hidden="1" customHeight="1"/>
    <row r="4889" ht="22.9" hidden="1" customHeight="1"/>
    <row r="4890" ht="22.9" hidden="1" customHeight="1"/>
    <row r="4891" ht="22.9" hidden="1" customHeight="1"/>
    <row r="4892" ht="22.9" hidden="1" customHeight="1"/>
    <row r="4893" ht="22.9" hidden="1" customHeight="1"/>
    <row r="4894" ht="22.9" hidden="1" customHeight="1"/>
    <row r="4895" ht="22.9" hidden="1" customHeight="1"/>
    <row r="4896" ht="22.9" hidden="1" customHeight="1"/>
    <row r="4897" ht="22.9" hidden="1" customHeight="1"/>
    <row r="4898" ht="22.9" hidden="1" customHeight="1"/>
    <row r="4899" ht="22.9" hidden="1" customHeight="1"/>
    <row r="4900" ht="22.9" hidden="1" customHeight="1"/>
    <row r="4901" ht="22.9" hidden="1" customHeight="1"/>
    <row r="4902" ht="22.9" hidden="1" customHeight="1"/>
    <row r="4903" ht="22.9" hidden="1" customHeight="1"/>
    <row r="4904" ht="22.9" hidden="1" customHeight="1"/>
    <row r="4905" ht="22.9" hidden="1" customHeight="1"/>
    <row r="4906" ht="22.9" hidden="1" customHeight="1"/>
    <row r="4907" ht="22.9" hidden="1" customHeight="1"/>
    <row r="4908" ht="22.9" hidden="1" customHeight="1"/>
    <row r="4909" ht="22.9" hidden="1" customHeight="1"/>
    <row r="4910" ht="22.9" hidden="1" customHeight="1"/>
    <row r="4911" ht="22.9" hidden="1" customHeight="1"/>
    <row r="4912" ht="22.9" hidden="1" customHeight="1"/>
    <row r="4913" ht="22.9" hidden="1" customHeight="1"/>
    <row r="4914" ht="22.9" hidden="1" customHeight="1"/>
    <row r="4915" ht="22.9" hidden="1" customHeight="1"/>
    <row r="4916" ht="22.9" hidden="1" customHeight="1"/>
    <row r="4917" ht="22.9" hidden="1" customHeight="1"/>
    <row r="4918" ht="22.9" hidden="1" customHeight="1"/>
    <row r="4919" ht="22.9" hidden="1" customHeight="1"/>
    <row r="4920" ht="22.9" hidden="1" customHeight="1"/>
    <row r="4921" ht="22.9" hidden="1" customHeight="1"/>
    <row r="4922" ht="22.9" hidden="1" customHeight="1"/>
    <row r="4923" ht="22.9" hidden="1" customHeight="1"/>
    <row r="4924" ht="22.9" hidden="1" customHeight="1"/>
    <row r="4925" ht="22.9" hidden="1" customHeight="1"/>
    <row r="4926" ht="22.9" hidden="1" customHeight="1"/>
    <row r="4927" ht="22.9" hidden="1" customHeight="1"/>
    <row r="4928" ht="22.9" hidden="1" customHeight="1"/>
    <row r="4929" ht="22.9" hidden="1" customHeight="1"/>
    <row r="4930" ht="22.9" hidden="1" customHeight="1"/>
    <row r="4931" ht="22.9" hidden="1" customHeight="1"/>
    <row r="4932" ht="22.9" hidden="1" customHeight="1"/>
    <row r="4933" ht="22.9" hidden="1" customHeight="1"/>
    <row r="4934" ht="22.9" hidden="1" customHeight="1"/>
    <row r="4935" ht="22.9" hidden="1" customHeight="1"/>
    <row r="4936" ht="22.9" hidden="1" customHeight="1"/>
    <row r="4937" ht="22.9" hidden="1" customHeight="1"/>
    <row r="4938" ht="22.9" hidden="1" customHeight="1"/>
    <row r="4939" ht="22.9" hidden="1" customHeight="1"/>
    <row r="4940" ht="22.9" hidden="1" customHeight="1"/>
    <row r="4941" ht="22.9" hidden="1" customHeight="1"/>
    <row r="4942" ht="22.9" hidden="1" customHeight="1"/>
    <row r="4943" ht="22.9" hidden="1" customHeight="1"/>
    <row r="4944" ht="22.9" hidden="1" customHeight="1"/>
    <row r="4945" ht="22.9" hidden="1" customHeight="1"/>
    <row r="4946" ht="22.9" hidden="1" customHeight="1"/>
    <row r="4947" ht="22.9" hidden="1" customHeight="1"/>
    <row r="4948" ht="22.9" hidden="1" customHeight="1"/>
    <row r="4949" ht="22.9" hidden="1" customHeight="1"/>
    <row r="4950" ht="22.9" hidden="1" customHeight="1"/>
    <row r="4951" ht="22.9" hidden="1" customHeight="1"/>
    <row r="4952" ht="22.9" hidden="1" customHeight="1"/>
    <row r="4953" ht="22.9" hidden="1" customHeight="1"/>
    <row r="4954" ht="22.9" hidden="1" customHeight="1"/>
    <row r="4955" ht="22.9" hidden="1" customHeight="1"/>
    <row r="4956" ht="22.9" hidden="1" customHeight="1"/>
    <row r="4957" ht="22.9" hidden="1" customHeight="1"/>
    <row r="4958" ht="22.9" hidden="1" customHeight="1"/>
    <row r="4959" ht="22.9" hidden="1" customHeight="1"/>
    <row r="4960" ht="22.9" hidden="1" customHeight="1"/>
    <row r="4961" ht="22.9" hidden="1" customHeight="1"/>
    <row r="4962" ht="22.9" hidden="1" customHeight="1"/>
    <row r="4963" ht="22.9" hidden="1" customHeight="1"/>
    <row r="4964" ht="22.9" hidden="1" customHeight="1"/>
    <row r="4965" ht="22.9" hidden="1" customHeight="1"/>
    <row r="4966" ht="22.9" hidden="1" customHeight="1"/>
    <row r="4967" ht="22.9" hidden="1" customHeight="1"/>
    <row r="4968" ht="22.9" hidden="1" customHeight="1"/>
    <row r="4969" ht="22.9" hidden="1" customHeight="1"/>
    <row r="4970" ht="22.9" hidden="1" customHeight="1"/>
    <row r="4971" ht="22.9" hidden="1" customHeight="1"/>
    <row r="4972" ht="22.9" hidden="1" customHeight="1"/>
    <row r="4973" ht="22.9" hidden="1" customHeight="1"/>
    <row r="4974" ht="22.9" hidden="1" customHeight="1"/>
    <row r="4975" ht="22.9" hidden="1" customHeight="1"/>
    <row r="4976" ht="22.9" hidden="1" customHeight="1"/>
    <row r="4977" ht="22.9" hidden="1" customHeight="1"/>
    <row r="4978" ht="22.9" hidden="1" customHeight="1"/>
    <row r="4979" ht="22.9" hidden="1" customHeight="1"/>
    <row r="4980" ht="22.9" hidden="1" customHeight="1"/>
    <row r="4981" ht="22.9" hidden="1" customHeight="1"/>
    <row r="4982" ht="22.9" hidden="1" customHeight="1"/>
    <row r="4983" ht="22.9" hidden="1" customHeight="1"/>
    <row r="4984" ht="22.9" hidden="1" customHeight="1"/>
    <row r="4985" ht="22.9" hidden="1" customHeight="1"/>
    <row r="4986" ht="22.9" hidden="1" customHeight="1"/>
    <row r="4987" ht="22.9" hidden="1" customHeight="1"/>
    <row r="4988" ht="22.9" hidden="1" customHeight="1"/>
    <row r="4989" ht="22.9" hidden="1" customHeight="1"/>
    <row r="4990" ht="22.9" hidden="1" customHeight="1"/>
    <row r="4991" ht="22.9" hidden="1" customHeight="1"/>
    <row r="4992" ht="22.9" hidden="1" customHeight="1"/>
    <row r="4993" ht="22.9" hidden="1" customHeight="1"/>
    <row r="4994" ht="22.9" hidden="1" customHeight="1"/>
    <row r="4995" ht="22.9" hidden="1" customHeight="1"/>
    <row r="4996" ht="22.9" hidden="1" customHeight="1"/>
    <row r="4997" ht="22.9" hidden="1" customHeight="1"/>
    <row r="4998" ht="22.9" hidden="1" customHeight="1"/>
    <row r="4999" ht="22.9" hidden="1" customHeight="1"/>
    <row r="5000" ht="22.9" hidden="1" customHeight="1"/>
    <row r="5001" ht="22.9" hidden="1" customHeight="1"/>
    <row r="5002" ht="22.9" hidden="1" customHeight="1"/>
    <row r="5003" ht="22.9" hidden="1" customHeight="1"/>
    <row r="5004" ht="22.9" hidden="1" customHeight="1"/>
    <row r="5005" ht="22.9" hidden="1" customHeight="1"/>
    <row r="5006" ht="22.9" hidden="1" customHeight="1"/>
    <row r="5007" ht="22.9" hidden="1" customHeight="1"/>
    <row r="5008" ht="22.9" hidden="1" customHeight="1"/>
    <row r="5009" ht="22.9" hidden="1" customHeight="1"/>
    <row r="5010" ht="22.9" hidden="1" customHeight="1"/>
    <row r="5011" ht="22.9" hidden="1" customHeight="1"/>
    <row r="5012" ht="22.9" hidden="1" customHeight="1"/>
    <row r="5013" ht="22.9" hidden="1" customHeight="1"/>
    <row r="5014" ht="22.9" hidden="1" customHeight="1"/>
    <row r="5015" ht="22.9" hidden="1" customHeight="1"/>
    <row r="5016" ht="22.9" hidden="1" customHeight="1"/>
    <row r="5017" ht="22.9" hidden="1" customHeight="1"/>
    <row r="5018" ht="22.9" hidden="1" customHeight="1"/>
    <row r="5019" ht="22.9" hidden="1" customHeight="1"/>
    <row r="5020" ht="22.9" hidden="1" customHeight="1"/>
    <row r="5021" ht="22.9" hidden="1" customHeight="1"/>
    <row r="5022" ht="22.9" hidden="1" customHeight="1"/>
    <row r="5023" ht="22.9" hidden="1" customHeight="1"/>
    <row r="5024" ht="22.9" hidden="1" customHeight="1"/>
    <row r="5025" ht="22.9" hidden="1" customHeight="1"/>
    <row r="5026" ht="22.9" hidden="1" customHeight="1"/>
    <row r="5027" ht="22.9" hidden="1" customHeight="1"/>
    <row r="5028" ht="22.9" hidden="1" customHeight="1"/>
    <row r="5029" ht="22.9" hidden="1" customHeight="1"/>
    <row r="5030" ht="22.9" hidden="1" customHeight="1"/>
    <row r="5031" ht="22.9" hidden="1" customHeight="1"/>
    <row r="5032" ht="22.9" hidden="1" customHeight="1"/>
    <row r="5033" ht="22.9" hidden="1" customHeight="1"/>
    <row r="5034" ht="22.9" hidden="1" customHeight="1"/>
    <row r="5035" ht="22.9" hidden="1" customHeight="1"/>
    <row r="5036" ht="22.9" hidden="1" customHeight="1"/>
    <row r="5037" ht="22.9" hidden="1" customHeight="1"/>
    <row r="5038" ht="22.9" hidden="1" customHeight="1"/>
    <row r="5039" ht="22.9" hidden="1" customHeight="1"/>
    <row r="5040" ht="22.9" hidden="1" customHeight="1"/>
    <row r="5041" ht="22.9" hidden="1" customHeight="1"/>
    <row r="5042" ht="22.9" hidden="1" customHeight="1"/>
    <row r="5043" ht="22.9" hidden="1" customHeight="1"/>
    <row r="5044" ht="22.9" hidden="1" customHeight="1"/>
    <row r="5045" ht="22.9" hidden="1" customHeight="1"/>
    <row r="5046" ht="22.9" hidden="1" customHeight="1"/>
    <row r="5047" ht="22.9" hidden="1" customHeight="1"/>
    <row r="5048" ht="22.9" hidden="1" customHeight="1"/>
    <row r="5049" ht="22.9" hidden="1" customHeight="1"/>
    <row r="5050" ht="22.9" hidden="1" customHeight="1"/>
    <row r="5051" ht="22.9" hidden="1" customHeight="1"/>
    <row r="5052" ht="22.9" hidden="1" customHeight="1"/>
    <row r="5053" ht="22.9" hidden="1" customHeight="1"/>
    <row r="5054" ht="22.9" hidden="1" customHeight="1"/>
    <row r="5055" ht="22.9" hidden="1" customHeight="1"/>
    <row r="5056" ht="22.9" hidden="1" customHeight="1"/>
    <row r="5057" ht="22.9" hidden="1" customHeight="1"/>
    <row r="5058" ht="22.9" hidden="1" customHeight="1"/>
    <row r="5059" ht="22.9" hidden="1" customHeight="1"/>
    <row r="5060" ht="22.9" hidden="1" customHeight="1"/>
    <row r="5061" ht="22.9" hidden="1" customHeight="1"/>
    <row r="5062" ht="22.9" hidden="1" customHeight="1"/>
    <row r="5063" ht="22.9" hidden="1" customHeight="1"/>
    <row r="5064" ht="22.9" hidden="1" customHeight="1"/>
    <row r="5065" ht="22.9" hidden="1" customHeight="1"/>
    <row r="5066" ht="22.9" hidden="1" customHeight="1"/>
    <row r="5067" ht="22.9" hidden="1" customHeight="1"/>
    <row r="5068" ht="22.9" hidden="1" customHeight="1"/>
    <row r="5069" ht="22.9" hidden="1" customHeight="1"/>
    <row r="5070" ht="22.9" hidden="1" customHeight="1"/>
    <row r="5071" ht="22.9" hidden="1" customHeight="1"/>
    <row r="5072" ht="22.9" hidden="1" customHeight="1"/>
    <row r="5073" ht="22.9" hidden="1" customHeight="1"/>
    <row r="5074" ht="22.9" hidden="1" customHeight="1"/>
    <row r="5075" ht="22.9" hidden="1" customHeight="1"/>
    <row r="5076" ht="22.9" hidden="1" customHeight="1"/>
    <row r="5077" ht="22.9" hidden="1" customHeight="1"/>
    <row r="5078" ht="22.9" hidden="1" customHeight="1"/>
    <row r="5079" ht="22.9" hidden="1" customHeight="1"/>
    <row r="5080" ht="22.9" hidden="1" customHeight="1"/>
    <row r="5081" ht="22.9" hidden="1" customHeight="1"/>
    <row r="5082" ht="22.9" hidden="1" customHeight="1"/>
    <row r="5083" ht="22.9" hidden="1" customHeight="1"/>
    <row r="5084" ht="22.9" hidden="1" customHeight="1"/>
    <row r="5085" ht="22.9" hidden="1" customHeight="1"/>
    <row r="5086" ht="22.9" hidden="1" customHeight="1"/>
    <row r="5087" ht="22.9" hidden="1" customHeight="1"/>
    <row r="5088" ht="22.9" hidden="1" customHeight="1"/>
    <row r="5089" ht="22.9" hidden="1" customHeight="1"/>
    <row r="5090" ht="22.9" hidden="1" customHeight="1"/>
    <row r="5091" ht="22.9" hidden="1" customHeight="1"/>
    <row r="5092" ht="22.9" hidden="1" customHeight="1"/>
    <row r="5093" ht="22.9" hidden="1" customHeight="1"/>
    <row r="5094" ht="22.9" hidden="1" customHeight="1"/>
    <row r="5095" ht="22.9" hidden="1" customHeight="1"/>
    <row r="5096" ht="22.9" hidden="1" customHeight="1"/>
    <row r="5097" ht="22.9" hidden="1" customHeight="1"/>
    <row r="5098" ht="22.9" hidden="1" customHeight="1"/>
    <row r="5099" ht="22.9" hidden="1" customHeight="1"/>
    <row r="5100" ht="22.9" hidden="1" customHeight="1"/>
    <row r="5101" ht="22.9" hidden="1" customHeight="1"/>
    <row r="5102" ht="22.9" hidden="1" customHeight="1"/>
    <row r="5103" ht="22.9" hidden="1" customHeight="1"/>
    <row r="5104" ht="22.9" hidden="1" customHeight="1"/>
    <row r="5105" ht="22.9" hidden="1" customHeight="1"/>
    <row r="5106" ht="22.9" hidden="1" customHeight="1"/>
    <row r="5107" ht="22.9" hidden="1" customHeight="1"/>
    <row r="5108" ht="22.9" hidden="1" customHeight="1"/>
    <row r="5109" ht="22.9" hidden="1" customHeight="1"/>
    <row r="5110" ht="22.9" hidden="1" customHeight="1"/>
    <row r="5111" ht="22.9" hidden="1" customHeight="1"/>
    <row r="5112" ht="22.9" hidden="1" customHeight="1"/>
    <row r="5113" ht="22.9" hidden="1" customHeight="1"/>
    <row r="5114" ht="22.9" hidden="1" customHeight="1"/>
    <row r="5115" ht="22.9" hidden="1" customHeight="1"/>
    <row r="5116" ht="22.9" hidden="1" customHeight="1"/>
    <row r="5117" ht="22.9" hidden="1" customHeight="1"/>
    <row r="5118" ht="22.9" hidden="1" customHeight="1"/>
    <row r="5119" ht="22.9" hidden="1" customHeight="1"/>
    <row r="5120" ht="22.9" hidden="1" customHeight="1"/>
    <row r="5121" ht="22.9" hidden="1" customHeight="1"/>
    <row r="5122" ht="22.9" hidden="1" customHeight="1"/>
    <row r="5123" ht="22.9" hidden="1" customHeight="1"/>
    <row r="5124" ht="22.9" hidden="1" customHeight="1"/>
    <row r="5125" ht="22.9" hidden="1" customHeight="1"/>
    <row r="5126" ht="22.9" hidden="1" customHeight="1"/>
    <row r="5127" ht="22.9" hidden="1" customHeight="1"/>
    <row r="5128" ht="22.9" hidden="1" customHeight="1"/>
    <row r="5129" ht="22.9" hidden="1" customHeight="1"/>
    <row r="5130" ht="22.9" hidden="1" customHeight="1"/>
    <row r="5131" ht="22.9" hidden="1" customHeight="1"/>
    <row r="5132" ht="22.9" hidden="1" customHeight="1"/>
    <row r="5133" ht="22.9" hidden="1" customHeight="1"/>
    <row r="5134" ht="22.9" hidden="1" customHeight="1"/>
    <row r="5135" ht="22.9" hidden="1" customHeight="1"/>
    <row r="5136" ht="22.9" hidden="1" customHeight="1"/>
    <row r="5137" ht="22.9" hidden="1" customHeight="1"/>
    <row r="5138" ht="22.9" hidden="1" customHeight="1"/>
    <row r="5139" ht="22.9" hidden="1" customHeight="1"/>
    <row r="5140" ht="22.9" hidden="1" customHeight="1"/>
    <row r="5141" ht="22.9" hidden="1" customHeight="1"/>
    <row r="5142" ht="22.9" hidden="1" customHeight="1"/>
    <row r="5143" ht="22.9" hidden="1" customHeight="1"/>
    <row r="5144" ht="22.9" hidden="1" customHeight="1"/>
    <row r="5145" ht="22.9" hidden="1" customHeight="1"/>
    <row r="5146" ht="22.9" hidden="1" customHeight="1"/>
    <row r="5147" ht="22.9" hidden="1" customHeight="1"/>
    <row r="5148" ht="22.9" hidden="1" customHeight="1"/>
    <row r="5149" ht="22.9" hidden="1" customHeight="1"/>
    <row r="5150" ht="22.9" hidden="1" customHeight="1"/>
    <row r="5151" ht="22.9" hidden="1" customHeight="1"/>
    <row r="5152" ht="22.9" hidden="1" customHeight="1"/>
    <row r="5153" ht="22.9" hidden="1" customHeight="1"/>
    <row r="5154" ht="22.9" hidden="1" customHeight="1"/>
    <row r="5155" ht="22.9" hidden="1" customHeight="1"/>
    <row r="5156" ht="22.9" hidden="1" customHeight="1"/>
    <row r="5157" ht="22.9" hidden="1" customHeight="1"/>
    <row r="5158" ht="22.9" hidden="1" customHeight="1"/>
    <row r="5159" ht="22.9" hidden="1" customHeight="1"/>
    <row r="5160" ht="22.9" hidden="1" customHeight="1"/>
    <row r="5161" ht="22.9" hidden="1" customHeight="1"/>
    <row r="5162" ht="22.9" hidden="1" customHeight="1"/>
    <row r="5163" ht="22.9" hidden="1" customHeight="1"/>
    <row r="5164" ht="22.9" hidden="1" customHeight="1"/>
    <row r="5165" ht="22.9" hidden="1" customHeight="1"/>
    <row r="5166" ht="22.9" hidden="1" customHeight="1"/>
    <row r="5167" ht="22.9" hidden="1" customHeight="1"/>
    <row r="5168" ht="22.9" hidden="1" customHeight="1"/>
    <row r="5169" ht="22.9" hidden="1" customHeight="1"/>
    <row r="5170" ht="22.9" hidden="1" customHeight="1"/>
    <row r="5171" ht="22.9" hidden="1" customHeight="1"/>
    <row r="5172" ht="22.9" hidden="1" customHeight="1"/>
    <row r="5173" ht="22.9" hidden="1" customHeight="1"/>
    <row r="5174" ht="22.9" hidden="1" customHeight="1"/>
    <row r="5175" ht="22.9" hidden="1" customHeight="1"/>
    <row r="5176" ht="22.9" hidden="1" customHeight="1"/>
    <row r="5177" ht="22.9" hidden="1" customHeight="1"/>
    <row r="5178" ht="22.9" hidden="1" customHeight="1"/>
    <row r="5179" ht="22.9" hidden="1" customHeight="1"/>
    <row r="5180" ht="22.9" hidden="1" customHeight="1"/>
    <row r="5181" ht="22.9" hidden="1" customHeight="1"/>
    <row r="5182" ht="22.9" hidden="1" customHeight="1"/>
    <row r="5183" ht="22.9" hidden="1" customHeight="1"/>
    <row r="5184" ht="22.9" hidden="1" customHeight="1"/>
    <row r="5185" ht="22.9" hidden="1" customHeight="1"/>
    <row r="5186" ht="22.9" hidden="1" customHeight="1"/>
    <row r="5187" ht="22.9" hidden="1" customHeight="1"/>
    <row r="5188" ht="22.9" hidden="1" customHeight="1"/>
    <row r="5189" ht="22.9" hidden="1" customHeight="1"/>
    <row r="5190" ht="22.9" hidden="1" customHeight="1"/>
    <row r="5191" ht="22.9" hidden="1" customHeight="1"/>
    <row r="5192" ht="22.9" hidden="1" customHeight="1"/>
    <row r="5193" ht="22.9" hidden="1" customHeight="1"/>
    <row r="5194" ht="22.9" hidden="1" customHeight="1"/>
    <row r="5195" ht="22.9" hidden="1" customHeight="1"/>
    <row r="5196" ht="22.9" hidden="1" customHeight="1"/>
    <row r="5197" ht="22.9" hidden="1" customHeight="1"/>
    <row r="5198" ht="22.9" hidden="1" customHeight="1"/>
    <row r="5199" ht="22.9" hidden="1" customHeight="1"/>
    <row r="5200" ht="22.9" hidden="1" customHeight="1"/>
    <row r="5201" ht="22.9" hidden="1" customHeight="1"/>
    <row r="5202" ht="22.9" hidden="1" customHeight="1"/>
    <row r="5203" ht="22.9" hidden="1" customHeight="1"/>
    <row r="5204" ht="22.9" hidden="1" customHeight="1"/>
    <row r="5205" ht="22.9" hidden="1" customHeight="1"/>
    <row r="5206" ht="22.9" hidden="1" customHeight="1"/>
    <row r="5207" ht="22.9" hidden="1" customHeight="1"/>
    <row r="5208" ht="22.9" hidden="1" customHeight="1"/>
    <row r="5209" ht="22.9" hidden="1" customHeight="1"/>
    <row r="5210" ht="22.9" hidden="1" customHeight="1"/>
    <row r="5211" ht="22.9" hidden="1" customHeight="1"/>
    <row r="5212" ht="22.9" hidden="1" customHeight="1"/>
    <row r="5213" ht="22.9" hidden="1" customHeight="1"/>
    <row r="5214" ht="22.9" hidden="1" customHeight="1"/>
    <row r="5215" ht="22.9" hidden="1" customHeight="1"/>
    <row r="5216" ht="22.9" hidden="1" customHeight="1"/>
    <row r="5217" ht="22.9" hidden="1" customHeight="1"/>
    <row r="5218" ht="22.9" hidden="1" customHeight="1"/>
    <row r="5219" ht="22.9" hidden="1" customHeight="1"/>
    <row r="5220" ht="22.9" hidden="1" customHeight="1"/>
    <row r="5221" ht="22.9" hidden="1" customHeight="1"/>
    <row r="5222" ht="22.9" hidden="1" customHeight="1"/>
    <row r="5223" ht="22.9" hidden="1" customHeight="1"/>
    <row r="5224" ht="22.9" hidden="1" customHeight="1"/>
    <row r="5225" ht="22.9" hidden="1" customHeight="1"/>
    <row r="5226" ht="22.9" hidden="1" customHeight="1"/>
    <row r="5227" ht="22.9" hidden="1" customHeight="1"/>
    <row r="5228" ht="22.9" hidden="1" customHeight="1"/>
    <row r="5229" ht="22.9" hidden="1" customHeight="1"/>
    <row r="5230" ht="22.9" hidden="1" customHeight="1"/>
    <row r="5231" ht="22.9" hidden="1" customHeight="1"/>
    <row r="5232" ht="22.9" hidden="1" customHeight="1"/>
    <row r="5233" ht="22.9" hidden="1" customHeight="1"/>
    <row r="5234" ht="22.9" hidden="1" customHeight="1"/>
    <row r="5235" ht="22.9" hidden="1" customHeight="1"/>
    <row r="5236" ht="22.9" hidden="1" customHeight="1"/>
    <row r="5237" ht="22.9" hidden="1" customHeight="1"/>
    <row r="5238" ht="22.9" hidden="1" customHeight="1"/>
    <row r="5239" ht="22.9" hidden="1" customHeight="1"/>
    <row r="5240" ht="22.9" hidden="1" customHeight="1"/>
    <row r="5241" ht="22.9" hidden="1" customHeight="1"/>
    <row r="5242" ht="22.9" hidden="1" customHeight="1"/>
    <row r="5243" ht="22.9" hidden="1" customHeight="1"/>
    <row r="5244" ht="22.9" hidden="1" customHeight="1"/>
    <row r="5245" ht="22.9" hidden="1" customHeight="1"/>
    <row r="5246" ht="22.9" hidden="1" customHeight="1"/>
    <row r="5247" ht="22.9" hidden="1" customHeight="1"/>
    <row r="5248" ht="22.9" hidden="1" customHeight="1"/>
    <row r="5249" ht="22.9" hidden="1" customHeight="1"/>
    <row r="5250" ht="22.9" hidden="1" customHeight="1"/>
    <row r="5251" ht="22.9" hidden="1" customHeight="1"/>
    <row r="5252" ht="22.9" hidden="1" customHeight="1"/>
    <row r="5253" ht="22.9" hidden="1" customHeight="1"/>
    <row r="5254" ht="22.9" hidden="1" customHeight="1"/>
    <row r="5255" ht="22.9" hidden="1" customHeight="1"/>
    <row r="5256" ht="22.9" hidden="1" customHeight="1"/>
    <row r="5257" ht="22.9" hidden="1" customHeight="1"/>
    <row r="5258" ht="22.9" hidden="1" customHeight="1"/>
    <row r="5259" ht="22.9" hidden="1" customHeight="1"/>
    <row r="5260" ht="22.9" hidden="1" customHeight="1"/>
    <row r="5261" ht="22.9" hidden="1" customHeight="1"/>
    <row r="5262" ht="22.9" hidden="1" customHeight="1"/>
    <row r="5263" ht="22.9" hidden="1" customHeight="1"/>
    <row r="5264" ht="22.9" hidden="1" customHeight="1"/>
    <row r="5265" ht="22.9" hidden="1" customHeight="1"/>
    <row r="5266" ht="22.9" hidden="1" customHeight="1"/>
    <row r="5267" ht="22.9" hidden="1" customHeight="1"/>
    <row r="5268" ht="22.9" hidden="1" customHeight="1"/>
    <row r="5269" ht="22.9" hidden="1" customHeight="1"/>
    <row r="5270" ht="22.9" hidden="1" customHeight="1"/>
    <row r="5271" ht="22.9" hidden="1" customHeight="1"/>
    <row r="5272" ht="22.9" hidden="1" customHeight="1"/>
    <row r="5273" ht="22.9" hidden="1" customHeight="1"/>
    <row r="5274" ht="22.9" hidden="1" customHeight="1"/>
    <row r="5275" ht="22.9" hidden="1" customHeight="1"/>
    <row r="5276" ht="22.9" hidden="1" customHeight="1"/>
    <row r="5277" ht="22.9" hidden="1" customHeight="1"/>
    <row r="5278" ht="22.9" hidden="1" customHeight="1"/>
    <row r="5279" ht="22.9" hidden="1" customHeight="1"/>
    <row r="5280" ht="22.9" hidden="1" customHeight="1"/>
    <row r="5281" ht="22.9" hidden="1" customHeight="1"/>
    <row r="5282" ht="22.9" hidden="1" customHeight="1"/>
    <row r="5283" ht="22.9" hidden="1" customHeight="1"/>
    <row r="5284" ht="22.9" hidden="1" customHeight="1"/>
    <row r="5285" ht="22.9" hidden="1" customHeight="1"/>
    <row r="5286" ht="22.9" hidden="1" customHeight="1"/>
    <row r="5287" ht="22.9" hidden="1" customHeight="1"/>
    <row r="5288" ht="22.9" hidden="1" customHeight="1"/>
    <row r="5289" ht="22.9" hidden="1" customHeight="1"/>
    <row r="5290" ht="22.9" hidden="1" customHeight="1"/>
    <row r="5291" ht="22.9" hidden="1" customHeight="1"/>
    <row r="5292" ht="22.9" hidden="1" customHeight="1"/>
    <row r="5293" ht="22.9" hidden="1" customHeight="1"/>
    <row r="5294" ht="22.9" hidden="1" customHeight="1"/>
    <row r="5295" ht="22.9" hidden="1" customHeight="1"/>
    <row r="5296" ht="22.9" hidden="1" customHeight="1"/>
    <row r="5297" ht="22.9" hidden="1" customHeight="1"/>
    <row r="5298" ht="22.9" hidden="1" customHeight="1"/>
    <row r="5299" ht="22.9" hidden="1" customHeight="1"/>
    <row r="5300" ht="22.9" hidden="1" customHeight="1"/>
    <row r="5301" ht="22.9" hidden="1" customHeight="1"/>
    <row r="5302" ht="22.9" hidden="1" customHeight="1"/>
    <row r="5303" ht="22.9" hidden="1" customHeight="1"/>
    <row r="5304" ht="22.9" hidden="1" customHeight="1"/>
    <row r="5305" ht="22.9" hidden="1" customHeight="1"/>
    <row r="5306" ht="22.9" hidden="1" customHeight="1"/>
    <row r="5307" ht="22.9" hidden="1" customHeight="1"/>
    <row r="5308" ht="22.9" hidden="1" customHeight="1"/>
    <row r="5309" ht="22.9" hidden="1" customHeight="1"/>
    <row r="5310" ht="22.9" hidden="1" customHeight="1"/>
    <row r="5311" ht="22.9" hidden="1" customHeight="1"/>
    <row r="5312" ht="22.9" hidden="1" customHeight="1"/>
    <row r="5313" ht="22.9" hidden="1" customHeight="1"/>
    <row r="5314" ht="22.9" hidden="1" customHeight="1"/>
    <row r="5315" ht="22.9" hidden="1" customHeight="1"/>
    <row r="5316" ht="22.9" hidden="1" customHeight="1"/>
    <row r="5317" ht="22.9" hidden="1" customHeight="1"/>
    <row r="5318" ht="22.9" hidden="1" customHeight="1"/>
    <row r="5319" ht="22.9" hidden="1" customHeight="1"/>
    <row r="5320" ht="22.9" hidden="1" customHeight="1"/>
    <row r="5321" ht="22.9" hidden="1" customHeight="1"/>
    <row r="5322" ht="22.9" hidden="1" customHeight="1"/>
    <row r="5323" ht="22.9" hidden="1" customHeight="1"/>
    <row r="5324" ht="22.9" hidden="1" customHeight="1"/>
    <row r="5325" ht="22.9" hidden="1" customHeight="1"/>
    <row r="5326" ht="22.9" hidden="1" customHeight="1"/>
    <row r="5327" ht="22.9" hidden="1" customHeight="1"/>
    <row r="5328" ht="22.9" hidden="1" customHeight="1"/>
    <row r="5329" ht="22.9" hidden="1" customHeight="1"/>
    <row r="5330" ht="22.9" hidden="1" customHeight="1"/>
    <row r="5331" ht="22.9" hidden="1" customHeight="1"/>
    <row r="5332" ht="22.9" hidden="1" customHeight="1"/>
    <row r="5333" ht="22.9" hidden="1" customHeight="1"/>
    <row r="5334" ht="22.9" hidden="1" customHeight="1"/>
    <row r="5335" ht="22.9" hidden="1" customHeight="1"/>
    <row r="5336" ht="22.9" hidden="1" customHeight="1"/>
    <row r="5337" ht="22.9" hidden="1" customHeight="1"/>
    <row r="5338" ht="22.9" hidden="1" customHeight="1"/>
    <row r="5339" ht="22.9" hidden="1" customHeight="1"/>
    <row r="5340" ht="22.9" hidden="1" customHeight="1"/>
    <row r="5341" ht="22.9" hidden="1" customHeight="1"/>
    <row r="5342" ht="22.9" hidden="1" customHeight="1"/>
    <row r="5343" ht="22.9" hidden="1" customHeight="1"/>
    <row r="5344" ht="22.9" hidden="1" customHeight="1"/>
    <row r="5345" ht="22.9" hidden="1" customHeight="1"/>
    <row r="5346" ht="22.9" hidden="1" customHeight="1"/>
    <row r="5347" ht="22.9" hidden="1" customHeight="1"/>
    <row r="5348" ht="22.9" hidden="1" customHeight="1"/>
    <row r="5349" ht="22.9" hidden="1" customHeight="1"/>
    <row r="5350" ht="22.9" hidden="1" customHeight="1"/>
    <row r="5351" ht="22.9" hidden="1" customHeight="1"/>
    <row r="5352" ht="22.9" hidden="1" customHeight="1"/>
    <row r="5353" ht="22.9" hidden="1" customHeight="1"/>
    <row r="5354" ht="22.9" hidden="1" customHeight="1"/>
    <row r="5355" ht="22.9" hidden="1" customHeight="1"/>
    <row r="5356" ht="22.9" hidden="1" customHeight="1"/>
    <row r="5357" ht="22.9" hidden="1" customHeight="1"/>
    <row r="5358" ht="22.9" hidden="1" customHeight="1"/>
    <row r="5359" ht="22.9" hidden="1" customHeight="1"/>
    <row r="5360" ht="22.9" hidden="1" customHeight="1"/>
    <row r="5361" ht="22.9" hidden="1" customHeight="1"/>
    <row r="5362" ht="22.9" hidden="1" customHeight="1"/>
    <row r="5363" ht="22.9" hidden="1" customHeight="1"/>
    <row r="5364" ht="22.9" hidden="1" customHeight="1"/>
    <row r="5365" ht="22.9" hidden="1" customHeight="1"/>
    <row r="5366" ht="22.9" hidden="1" customHeight="1"/>
    <row r="5367" ht="22.9" hidden="1" customHeight="1"/>
    <row r="5368" ht="22.9" hidden="1" customHeight="1"/>
    <row r="5369" ht="22.9" hidden="1" customHeight="1"/>
    <row r="5370" ht="22.9" hidden="1" customHeight="1"/>
    <row r="5371" ht="22.9" hidden="1" customHeight="1"/>
    <row r="5372" ht="22.9" hidden="1" customHeight="1"/>
    <row r="5373" ht="22.9" hidden="1" customHeight="1"/>
    <row r="5374" ht="22.9" hidden="1" customHeight="1"/>
    <row r="5375" ht="22.9" hidden="1" customHeight="1"/>
    <row r="5376" ht="22.9" hidden="1" customHeight="1"/>
    <row r="5377" ht="22.9" hidden="1" customHeight="1"/>
    <row r="5378" ht="22.9" hidden="1" customHeight="1"/>
    <row r="5379" ht="22.9" hidden="1" customHeight="1"/>
    <row r="5380" ht="22.9" hidden="1" customHeight="1"/>
    <row r="5381" ht="22.9" hidden="1" customHeight="1"/>
    <row r="5382" ht="22.9" hidden="1" customHeight="1"/>
    <row r="5383" ht="22.9" hidden="1" customHeight="1"/>
    <row r="5384" ht="22.9" hidden="1" customHeight="1"/>
    <row r="5385" ht="22.9" hidden="1" customHeight="1"/>
    <row r="5386" ht="22.9" hidden="1" customHeight="1"/>
    <row r="5387" ht="22.9" hidden="1" customHeight="1"/>
    <row r="5388" ht="22.9" hidden="1" customHeight="1"/>
    <row r="5389" ht="22.9" hidden="1" customHeight="1"/>
    <row r="5390" ht="22.9" hidden="1" customHeight="1"/>
    <row r="5391" ht="22.9" hidden="1" customHeight="1"/>
    <row r="5392" ht="22.9" hidden="1" customHeight="1"/>
    <row r="5393" ht="22.9" hidden="1" customHeight="1"/>
    <row r="5394" ht="22.9" hidden="1" customHeight="1"/>
    <row r="5395" ht="22.9" hidden="1" customHeight="1"/>
    <row r="5396" ht="22.9" hidden="1" customHeight="1"/>
    <row r="5397" ht="22.9" hidden="1" customHeight="1"/>
    <row r="5398" ht="22.9" hidden="1" customHeight="1"/>
    <row r="5399" ht="22.9" hidden="1" customHeight="1"/>
    <row r="5400" ht="22.9" hidden="1" customHeight="1"/>
    <row r="5401" ht="22.9" hidden="1" customHeight="1"/>
    <row r="5402" ht="22.9" hidden="1" customHeight="1"/>
    <row r="5403" ht="22.9" hidden="1" customHeight="1"/>
    <row r="5404" ht="22.9" hidden="1" customHeight="1"/>
    <row r="5405" ht="22.9" hidden="1" customHeight="1"/>
    <row r="5406" ht="22.9" hidden="1" customHeight="1"/>
    <row r="5407" ht="22.9" hidden="1" customHeight="1"/>
    <row r="5408" ht="22.9" hidden="1" customHeight="1"/>
    <row r="5409" ht="22.9" hidden="1" customHeight="1"/>
    <row r="5410" ht="22.9" hidden="1" customHeight="1"/>
    <row r="5411" ht="22.9" hidden="1" customHeight="1"/>
    <row r="5412" ht="22.9" hidden="1" customHeight="1"/>
    <row r="5413" ht="22.9" hidden="1" customHeight="1"/>
    <row r="5414" ht="22.9" hidden="1" customHeight="1"/>
    <row r="5415" ht="22.9" hidden="1" customHeight="1"/>
    <row r="5416" ht="22.9" hidden="1" customHeight="1"/>
    <row r="5417" ht="22.9" hidden="1" customHeight="1"/>
    <row r="5418" ht="22.9" hidden="1" customHeight="1"/>
    <row r="5419" ht="22.9" hidden="1" customHeight="1"/>
    <row r="5420" ht="22.9" hidden="1" customHeight="1"/>
    <row r="5421" ht="22.9" hidden="1" customHeight="1"/>
    <row r="5422" ht="22.9" hidden="1" customHeight="1"/>
    <row r="5423" ht="22.9" hidden="1" customHeight="1"/>
    <row r="5424" ht="22.9" hidden="1" customHeight="1"/>
    <row r="5425" ht="22.9" hidden="1" customHeight="1"/>
    <row r="5426" ht="22.9" hidden="1" customHeight="1"/>
    <row r="5427" ht="22.9" hidden="1" customHeight="1"/>
    <row r="5428" ht="22.9" hidden="1" customHeight="1"/>
    <row r="5429" ht="22.9" hidden="1" customHeight="1"/>
    <row r="5430" ht="22.9" hidden="1" customHeight="1"/>
    <row r="5431" ht="22.9" hidden="1" customHeight="1"/>
    <row r="5432" ht="22.9" hidden="1" customHeight="1"/>
    <row r="5433" ht="22.9" hidden="1" customHeight="1"/>
    <row r="5434" ht="22.9" hidden="1" customHeight="1"/>
    <row r="5435" ht="22.9" hidden="1" customHeight="1"/>
    <row r="5436" ht="22.9" hidden="1" customHeight="1"/>
    <row r="5437" ht="22.9" hidden="1" customHeight="1"/>
    <row r="5438" ht="22.9" hidden="1" customHeight="1"/>
    <row r="5439" ht="22.9" hidden="1" customHeight="1"/>
    <row r="5440" ht="22.9" hidden="1" customHeight="1"/>
    <row r="5441" ht="22.9" hidden="1" customHeight="1"/>
    <row r="5442" ht="22.9" hidden="1" customHeight="1"/>
    <row r="5443" ht="22.9" hidden="1" customHeight="1"/>
    <row r="5444" ht="22.9" hidden="1" customHeight="1"/>
    <row r="5445" ht="22.9" hidden="1" customHeight="1"/>
    <row r="5446" ht="22.9" hidden="1" customHeight="1"/>
    <row r="5447" ht="22.9" hidden="1" customHeight="1"/>
    <row r="5448" ht="22.9" hidden="1" customHeight="1"/>
    <row r="5449" ht="22.9" hidden="1" customHeight="1"/>
    <row r="5450" ht="22.9" hidden="1" customHeight="1"/>
    <row r="5451" ht="22.9" hidden="1" customHeight="1"/>
    <row r="5452" ht="22.9" hidden="1" customHeight="1"/>
    <row r="5453" ht="22.9" hidden="1" customHeight="1"/>
    <row r="5454" ht="22.9" hidden="1" customHeight="1"/>
    <row r="5455" ht="22.9" hidden="1" customHeight="1"/>
    <row r="5456" ht="22.9" hidden="1" customHeight="1"/>
    <row r="5457" ht="22.9" hidden="1" customHeight="1"/>
    <row r="5458" ht="22.9" hidden="1" customHeight="1"/>
    <row r="5459" ht="22.9" hidden="1" customHeight="1"/>
    <row r="5460" ht="22.9" hidden="1" customHeight="1"/>
    <row r="5461" ht="22.9" hidden="1" customHeight="1"/>
    <row r="5462" ht="22.9" hidden="1" customHeight="1"/>
    <row r="5463" ht="22.9" hidden="1" customHeight="1"/>
    <row r="5464" ht="22.9" hidden="1" customHeight="1"/>
    <row r="5465" ht="22.9" hidden="1" customHeight="1"/>
    <row r="5466" ht="22.9" hidden="1" customHeight="1"/>
    <row r="5467" ht="22.9" hidden="1" customHeight="1"/>
    <row r="5468" ht="22.9" hidden="1" customHeight="1"/>
    <row r="5469" ht="22.9" hidden="1" customHeight="1"/>
    <row r="5470" ht="22.9" hidden="1" customHeight="1"/>
    <row r="5471" ht="22.9" hidden="1" customHeight="1"/>
    <row r="5472" ht="22.9" hidden="1" customHeight="1"/>
    <row r="5473" ht="22.9" hidden="1" customHeight="1"/>
    <row r="5474" ht="22.9" hidden="1" customHeight="1"/>
    <row r="5475" ht="22.9" hidden="1" customHeight="1"/>
    <row r="5476" ht="22.9" hidden="1" customHeight="1"/>
    <row r="5477" ht="22.9" hidden="1" customHeight="1"/>
    <row r="5478" ht="22.9" hidden="1" customHeight="1"/>
    <row r="5479" ht="22.9" hidden="1" customHeight="1"/>
    <row r="5480" ht="22.9" hidden="1" customHeight="1"/>
    <row r="5481" ht="22.9" hidden="1" customHeight="1"/>
    <row r="5482" ht="22.9" hidden="1" customHeight="1"/>
    <row r="5483" ht="22.9" hidden="1" customHeight="1"/>
    <row r="5484" ht="22.9" hidden="1" customHeight="1"/>
    <row r="5485" ht="22.9" hidden="1" customHeight="1"/>
    <row r="5486" ht="22.9" hidden="1" customHeight="1"/>
    <row r="5487" ht="22.9" hidden="1" customHeight="1"/>
    <row r="5488" ht="22.9" hidden="1" customHeight="1"/>
    <row r="5489" ht="22.9" hidden="1" customHeight="1"/>
    <row r="5490" ht="22.9" hidden="1" customHeight="1"/>
    <row r="5491" ht="22.9" hidden="1" customHeight="1"/>
    <row r="5492" ht="22.9" hidden="1" customHeight="1"/>
    <row r="5493" ht="22.9" hidden="1" customHeight="1"/>
    <row r="5494" ht="22.9" hidden="1" customHeight="1"/>
    <row r="5495" ht="22.9" hidden="1" customHeight="1"/>
    <row r="5496" ht="22.9" hidden="1" customHeight="1"/>
    <row r="5497" ht="22.9" hidden="1" customHeight="1"/>
    <row r="5498" ht="22.9" hidden="1" customHeight="1"/>
    <row r="5499" ht="22.9" hidden="1" customHeight="1"/>
    <row r="5500" ht="22.9" hidden="1" customHeight="1"/>
    <row r="5501" ht="22.9" hidden="1" customHeight="1"/>
    <row r="5502" ht="22.9" hidden="1" customHeight="1"/>
    <row r="5503" ht="22.9" hidden="1" customHeight="1"/>
    <row r="5504" ht="22.9" hidden="1" customHeight="1"/>
    <row r="5505" ht="22.9" hidden="1" customHeight="1"/>
    <row r="5506" ht="22.9" hidden="1" customHeight="1"/>
    <row r="5507" ht="22.9" hidden="1" customHeight="1"/>
    <row r="5508" ht="22.9" hidden="1" customHeight="1"/>
    <row r="5509" ht="22.9" hidden="1" customHeight="1"/>
    <row r="5510" ht="22.9" hidden="1" customHeight="1"/>
    <row r="5511" ht="22.9" hidden="1" customHeight="1"/>
    <row r="5512" ht="22.9" hidden="1" customHeight="1"/>
    <row r="5513" ht="22.9" hidden="1" customHeight="1"/>
    <row r="5514" ht="22.9" hidden="1" customHeight="1"/>
    <row r="5515" ht="22.9" hidden="1" customHeight="1"/>
    <row r="5516" ht="22.9" hidden="1" customHeight="1"/>
    <row r="5517" ht="22.9" hidden="1" customHeight="1"/>
    <row r="5518" ht="22.9" hidden="1" customHeight="1"/>
    <row r="5519" ht="22.9" hidden="1" customHeight="1"/>
    <row r="5520" ht="22.9" hidden="1" customHeight="1"/>
    <row r="5521" ht="22.9" hidden="1" customHeight="1"/>
    <row r="5522" ht="22.9" hidden="1" customHeight="1"/>
    <row r="5523" ht="22.9" hidden="1" customHeight="1"/>
    <row r="5524" ht="22.9" hidden="1" customHeight="1"/>
    <row r="5525" ht="22.9" hidden="1" customHeight="1"/>
    <row r="5526" ht="22.9" hidden="1" customHeight="1"/>
    <row r="5527" ht="22.9" hidden="1" customHeight="1"/>
    <row r="5528" ht="22.9" hidden="1" customHeight="1"/>
    <row r="5529" ht="22.9" hidden="1" customHeight="1"/>
    <row r="5530" ht="22.9" hidden="1" customHeight="1"/>
    <row r="5531" ht="22.9" hidden="1" customHeight="1"/>
    <row r="5532" ht="22.9" hidden="1" customHeight="1"/>
    <row r="5533" ht="22.9" hidden="1" customHeight="1"/>
    <row r="5534" ht="22.9" hidden="1" customHeight="1"/>
    <row r="5535" ht="22.9" hidden="1" customHeight="1"/>
    <row r="5536" ht="22.9" hidden="1" customHeight="1"/>
    <row r="5537" ht="22.9" hidden="1" customHeight="1"/>
    <row r="5538" ht="22.9" hidden="1" customHeight="1"/>
    <row r="5539" ht="22.9" hidden="1" customHeight="1"/>
    <row r="5540" ht="22.9" hidden="1" customHeight="1"/>
    <row r="5541" ht="22.9" hidden="1" customHeight="1"/>
    <row r="5542" ht="22.9" hidden="1" customHeight="1"/>
    <row r="5543" ht="22.9" hidden="1" customHeight="1"/>
    <row r="5544" ht="22.9" hidden="1" customHeight="1"/>
    <row r="5545" ht="22.9" hidden="1" customHeight="1"/>
    <row r="5546" ht="22.9" hidden="1" customHeight="1"/>
    <row r="5547" ht="22.9" hidden="1" customHeight="1"/>
    <row r="5548" ht="22.9" hidden="1" customHeight="1"/>
    <row r="5549" ht="22.9" hidden="1" customHeight="1"/>
    <row r="5550" ht="22.9" hidden="1" customHeight="1"/>
    <row r="5551" ht="22.9" hidden="1" customHeight="1"/>
    <row r="5552" ht="22.9" hidden="1" customHeight="1"/>
    <row r="5553" ht="22.9" hidden="1" customHeight="1"/>
    <row r="5554" ht="22.9" hidden="1" customHeight="1"/>
    <row r="5555" ht="22.9" hidden="1" customHeight="1"/>
    <row r="5556" ht="22.9" hidden="1" customHeight="1"/>
    <row r="5557" ht="22.9" hidden="1" customHeight="1"/>
    <row r="5558" ht="22.9" hidden="1" customHeight="1"/>
    <row r="5559" ht="22.9" hidden="1" customHeight="1"/>
    <row r="5560" ht="22.9" hidden="1" customHeight="1"/>
    <row r="5561" ht="22.9" hidden="1" customHeight="1"/>
    <row r="5562" ht="22.9" hidden="1" customHeight="1"/>
    <row r="5563" ht="22.9" hidden="1" customHeight="1"/>
    <row r="5564" ht="22.9" hidden="1" customHeight="1"/>
    <row r="5565" ht="22.9" hidden="1" customHeight="1"/>
    <row r="5566" ht="22.9" hidden="1" customHeight="1"/>
    <row r="5567" ht="22.9" hidden="1" customHeight="1"/>
    <row r="5568" ht="22.9" hidden="1" customHeight="1"/>
    <row r="5569" ht="22.9" hidden="1" customHeight="1"/>
    <row r="5570" ht="22.9" hidden="1" customHeight="1"/>
    <row r="5571" ht="22.9" hidden="1" customHeight="1"/>
    <row r="5572" ht="22.9" hidden="1" customHeight="1"/>
    <row r="5573" ht="22.9" hidden="1" customHeight="1"/>
    <row r="5574" ht="22.9" hidden="1" customHeight="1"/>
    <row r="5575" ht="22.9" hidden="1" customHeight="1"/>
    <row r="5576" ht="22.9" hidden="1" customHeight="1"/>
    <row r="5577" ht="22.9" hidden="1" customHeight="1"/>
    <row r="5578" ht="22.9" hidden="1" customHeight="1"/>
    <row r="5579" ht="22.9" hidden="1" customHeight="1"/>
    <row r="5580" ht="22.9" hidden="1" customHeight="1"/>
    <row r="5581" ht="22.9" hidden="1" customHeight="1"/>
    <row r="5582" ht="22.9" hidden="1" customHeight="1"/>
    <row r="5583" ht="22.9" hidden="1" customHeight="1"/>
    <row r="5584" ht="22.9" hidden="1" customHeight="1"/>
    <row r="5585" ht="22.9" hidden="1" customHeight="1"/>
    <row r="5586" ht="22.9" hidden="1" customHeight="1"/>
    <row r="5587" ht="22.9" hidden="1" customHeight="1"/>
    <row r="5588" ht="22.9" hidden="1" customHeight="1"/>
    <row r="5589" ht="22.9" hidden="1" customHeight="1"/>
    <row r="5590" ht="22.9" hidden="1" customHeight="1"/>
    <row r="5591" ht="22.9" hidden="1" customHeight="1"/>
    <row r="5592" ht="22.9" hidden="1" customHeight="1"/>
    <row r="5593" ht="22.9" hidden="1" customHeight="1"/>
    <row r="5594" ht="22.9" hidden="1" customHeight="1"/>
    <row r="5595" ht="22.9" hidden="1" customHeight="1"/>
    <row r="5596" ht="22.9" hidden="1" customHeight="1"/>
    <row r="5597" ht="22.9" hidden="1" customHeight="1"/>
    <row r="5598" ht="22.9" hidden="1" customHeight="1"/>
    <row r="5599" ht="22.9" hidden="1" customHeight="1"/>
    <row r="5600" ht="22.9" hidden="1" customHeight="1"/>
    <row r="5601" ht="22.9" hidden="1" customHeight="1"/>
    <row r="5602" ht="22.9" hidden="1" customHeight="1"/>
    <row r="5603" ht="22.9" hidden="1" customHeight="1"/>
    <row r="5604" ht="22.9" hidden="1" customHeight="1"/>
    <row r="5605" ht="22.9" hidden="1" customHeight="1"/>
    <row r="5606" ht="22.9" hidden="1" customHeight="1"/>
    <row r="5607" ht="22.9" hidden="1" customHeight="1"/>
    <row r="5608" ht="22.9" hidden="1" customHeight="1"/>
    <row r="5609" ht="22.9" hidden="1" customHeight="1"/>
    <row r="5610" ht="22.9" hidden="1" customHeight="1"/>
    <row r="5611" ht="22.9" hidden="1" customHeight="1"/>
    <row r="5612" ht="22.9" hidden="1" customHeight="1"/>
    <row r="5613" ht="22.9" hidden="1" customHeight="1"/>
    <row r="5614" ht="22.9" hidden="1" customHeight="1"/>
    <row r="5615" ht="22.9" hidden="1" customHeight="1"/>
    <row r="5616" ht="22.9" hidden="1" customHeight="1"/>
    <row r="5617" ht="22.9" hidden="1" customHeight="1"/>
    <row r="5618" ht="22.9" hidden="1" customHeight="1"/>
    <row r="5619" ht="22.9" hidden="1" customHeight="1"/>
    <row r="5620" ht="22.9" hidden="1" customHeight="1"/>
    <row r="5621" ht="22.9" hidden="1" customHeight="1"/>
    <row r="5622" ht="22.9" hidden="1" customHeight="1"/>
    <row r="5623" ht="22.9" hidden="1" customHeight="1"/>
    <row r="5624" ht="22.9" hidden="1" customHeight="1"/>
    <row r="5625" ht="22.9" hidden="1" customHeight="1"/>
    <row r="5626" ht="22.9" hidden="1" customHeight="1"/>
    <row r="5627" ht="22.9" hidden="1" customHeight="1"/>
    <row r="5628" ht="22.9" hidden="1" customHeight="1"/>
    <row r="5629" ht="22.9" hidden="1" customHeight="1"/>
    <row r="5630" ht="22.9" hidden="1" customHeight="1"/>
    <row r="5631" ht="22.9" hidden="1" customHeight="1"/>
    <row r="5632" ht="22.9" hidden="1" customHeight="1"/>
    <row r="5633" ht="22.9" hidden="1" customHeight="1"/>
    <row r="5634" ht="22.9" hidden="1" customHeight="1"/>
    <row r="5635" ht="22.9" hidden="1" customHeight="1"/>
    <row r="5636" ht="22.9" hidden="1" customHeight="1"/>
    <row r="5637" ht="22.9" hidden="1" customHeight="1"/>
    <row r="5638" ht="22.9" hidden="1" customHeight="1"/>
    <row r="5639" ht="22.9" hidden="1" customHeight="1"/>
    <row r="5640" ht="22.9" hidden="1" customHeight="1"/>
    <row r="5641" ht="22.9" hidden="1" customHeight="1"/>
    <row r="5642" ht="22.9" hidden="1" customHeight="1"/>
    <row r="5643" ht="22.9" hidden="1" customHeight="1"/>
    <row r="5644" ht="22.9" hidden="1" customHeight="1"/>
    <row r="5645" ht="22.9" hidden="1" customHeight="1"/>
    <row r="5646" ht="22.9" hidden="1" customHeight="1"/>
    <row r="5647" ht="22.9" hidden="1" customHeight="1"/>
    <row r="5648" ht="22.9" hidden="1" customHeight="1"/>
    <row r="5649" ht="22.9" hidden="1" customHeight="1"/>
    <row r="5650" ht="22.9" hidden="1" customHeight="1"/>
    <row r="5651" ht="22.9" hidden="1" customHeight="1"/>
    <row r="5652" ht="22.9" hidden="1" customHeight="1"/>
    <row r="5653" ht="22.9" hidden="1" customHeight="1"/>
    <row r="5654" ht="22.9" hidden="1" customHeight="1"/>
    <row r="5655" ht="22.9" hidden="1" customHeight="1"/>
    <row r="5656" ht="22.9" hidden="1" customHeight="1"/>
    <row r="5657" ht="22.9" hidden="1" customHeight="1"/>
    <row r="5658" ht="22.9" hidden="1" customHeight="1"/>
    <row r="5659" ht="22.9" hidden="1" customHeight="1"/>
    <row r="5660" ht="22.9" hidden="1" customHeight="1"/>
    <row r="5661" ht="22.9" hidden="1" customHeight="1"/>
    <row r="5662" ht="22.9" hidden="1" customHeight="1"/>
    <row r="5663" ht="22.9" hidden="1" customHeight="1"/>
    <row r="5664" ht="22.9" hidden="1" customHeight="1"/>
    <row r="5665" ht="22.9" hidden="1" customHeight="1"/>
    <row r="5666" ht="22.9" hidden="1" customHeight="1"/>
    <row r="5667" ht="22.9" hidden="1" customHeight="1"/>
    <row r="5668" ht="22.9" hidden="1" customHeight="1"/>
    <row r="5669" ht="22.9" hidden="1" customHeight="1"/>
    <row r="5670" ht="22.9" hidden="1" customHeight="1"/>
    <row r="5671" ht="22.9" hidden="1" customHeight="1"/>
    <row r="5672" ht="22.9" hidden="1" customHeight="1"/>
    <row r="5673" ht="22.9" hidden="1" customHeight="1"/>
    <row r="5674" ht="22.9" hidden="1" customHeight="1"/>
    <row r="5675" ht="22.9" hidden="1" customHeight="1"/>
    <row r="5676" ht="22.9" hidden="1" customHeight="1"/>
    <row r="5677" ht="22.9" hidden="1" customHeight="1"/>
    <row r="5678" ht="22.9" hidden="1" customHeight="1"/>
    <row r="5679" ht="22.9" hidden="1" customHeight="1"/>
    <row r="5680" ht="22.9" hidden="1" customHeight="1"/>
    <row r="5681" ht="22.9" hidden="1" customHeight="1"/>
    <row r="5682" ht="22.9" hidden="1" customHeight="1"/>
    <row r="5683" ht="22.9" hidden="1" customHeight="1"/>
    <row r="5684" ht="22.9" hidden="1" customHeight="1"/>
    <row r="5685" ht="22.9" hidden="1" customHeight="1"/>
    <row r="5686" ht="22.9" hidden="1" customHeight="1"/>
    <row r="5687" ht="22.9" hidden="1" customHeight="1"/>
    <row r="5688" ht="22.9" hidden="1" customHeight="1"/>
    <row r="5689" ht="22.9" hidden="1" customHeight="1"/>
    <row r="5690" ht="22.9" hidden="1" customHeight="1"/>
    <row r="5691" ht="22.9" hidden="1" customHeight="1"/>
    <row r="5692" ht="22.9" hidden="1" customHeight="1"/>
    <row r="5693" ht="22.9" hidden="1" customHeight="1"/>
    <row r="5694" ht="22.9" hidden="1" customHeight="1"/>
    <row r="5695" ht="22.9" hidden="1" customHeight="1"/>
    <row r="5696" ht="22.9" hidden="1" customHeight="1"/>
    <row r="5697" ht="22.9" hidden="1" customHeight="1"/>
    <row r="5698" ht="22.9" hidden="1" customHeight="1"/>
    <row r="5699" ht="22.9" hidden="1" customHeight="1"/>
    <row r="5700" ht="22.9" hidden="1" customHeight="1"/>
    <row r="5701" ht="22.9" hidden="1" customHeight="1"/>
    <row r="5702" ht="22.9" hidden="1" customHeight="1"/>
    <row r="5703" ht="22.9" hidden="1" customHeight="1"/>
    <row r="5704" ht="22.9" hidden="1" customHeight="1"/>
    <row r="5705" ht="22.9" hidden="1" customHeight="1"/>
    <row r="5706" ht="22.9" hidden="1" customHeight="1"/>
    <row r="5707" ht="22.9" hidden="1" customHeight="1"/>
    <row r="5708" ht="22.9" hidden="1" customHeight="1"/>
    <row r="5709" ht="22.9" hidden="1" customHeight="1"/>
    <row r="5710" ht="22.9" hidden="1" customHeight="1"/>
    <row r="5711" ht="22.9" hidden="1" customHeight="1"/>
    <row r="5712" ht="22.9" hidden="1" customHeight="1"/>
    <row r="5713" ht="22.9" hidden="1" customHeight="1"/>
    <row r="5714" ht="22.9" hidden="1" customHeight="1"/>
    <row r="5715" ht="22.9" hidden="1" customHeight="1"/>
    <row r="5716" ht="22.9" hidden="1" customHeight="1"/>
    <row r="5717" ht="22.9" hidden="1" customHeight="1"/>
    <row r="5718" ht="22.9" hidden="1" customHeight="1"/>
    <row r="5719" ht="22.9" hidden="1" customHeight="1"/>
    <row r="5720" ht="22.9" hidden="1" customHeight="1"/>
    <row r="5721" ht="22.9" hidden="1" customHeight="1"/>
    <row r="5722" ht="22.9" hidden="1" customHeight="1"/>
    <row r="5723" ht="22.9" hidden="1" customHeight="1"/>
    <row r="5724" ht="22.9" hidden="1" customHeight="1"/>
    <row r="5725" ht="22.9" hidden="1" customHeight="1"/>
    <row r="5726" ht="22.9" hidden="1" customHeight="1"/>
    <row r="5727" ht="22.9" hidden="1" customHeight="1"/>
    <row r="5728" ht="22.9" hidden="1" customHeight="1"/>
    <row r="5729" ht="22.9" hidden="1" customHeight="1"/>
    <row r="5730" ht="22.9" hidden="1" customHeight="1"/>
    <row r="5731" ht="22.9" hidden="1" customHeight="1"/>
    <row r="5732" ht="22.9" hidden="1" customHeight="1"/>
    <row r="5733" ht="22.9" hidden="1" customHeight="1"/>
    <row r="5734" ht="22.9" hidden="1" customHeight="1"/>
    <row r="5735" ht="22.9" hidden="1" customHeight="1"/>
    <row r="5736" ht="22.9" hidden="1" customHeight="1"/>
    <row r="5737" ht="22.9" hidden="1" customHeight="1"/>
    <row r="5738" ht="22.9" hidden="1" customHeight="1"/>
    <row r="5739" ht="22.9" hidden="1" customHeight="1"/>
    <row r="5740" ht="22.9" hidden="1" customHeight="1"/>
    <row r="5741" ht="22.9" hidden="1" customHeight="1"/>
    <row r="5742" ht="22.9" hidden="1" customHeight="1"/>
    <row r="5743" ht="22.9" hidden="1" customHeight="1"/>
    <row r="5744" ht="22.9" hidden="1" customHeight="1"/>
    <row r="5745" ht="22.9" hidden="1" customHeight="1"/>
    <row r="5746" ht="22.9" hidden="1" customHeight="1"/>
    <row r="5747" ht="22.9" hidden="1" customHeight="1"/>
    <row r="5748" ht="22.9" hidden="1" customHeight="1"/>
    <row r="5749" ht="22.9" hidden="1" customHeight="1"/>
    <row r="5750" ht="22.9" hidden="1" customHeight="1"/>
    <row r="5751" ht="22.9" hidden="1" customHeight="1"/>
    <row r="5752" ht="22.9" hidden="1" customHeight="1"/>
    <row r="5753" ht="22.9" hidden="1" customHeight="1"/>
    <row r="5754" ht="22.9" hidden="1" customHeight="1"/>
    <row r="5755" ht="22.9" hidden="1" customHeight="1"/>
    <row r="5756" ht="22.9" hidden="1" customHeight="1"/>
    <row r="5757" ht="22.9" hidden="1" customHeight="1"/>
    <row r="5758" ht="22.9" hidden="1" customHeight="1"/>
    <row r="5759" ht="22.9" hidden="1" customHeight="1"/>
    <row r="5760" ht="22.9" hidden="1" customHeight="1"/>
    <row r="5761" ht="22.9" hidden="1" customHeight="1"/>
    <row r="5762" ht="22.9" hidden="1" customHeight="1"/>
    <row r="5763" ht="22.9" hidden="1" customHeight="1"/>
    <row r="5764" ht="22.9" hidden="1" customHeight="1"/>
    <row r="5765" ht="22.9" hidden="1" customHeight="1"/>
    <row r="5766" ht="22.9" hidden="1" customHeight="1"/>
    <row r="5767" ht="22.9" hidden="1" customHeight="1"/>
    <row r="5768" ht="22.9" hidden="1" customHeight="1"/>
    <row r="5769" ht="22.9" hidden="1" customHeight="1"/>
    <row r="5770" ht="22.9" hidden="1" customHeight="1"/>
    <row r="5771" ht="22.9" hidden="1" customHeight="1"/>
    <row r="5772" ht="22.9" hidden="1" customHeight="1"/>
    <row r="5773" ht="22.9" hidden="1" customHeight="1"/>
    <row r="5774" ht="22.9" hidden="1" customHeight="1"/>
    <row r="5775" ht="22.9" hidden="1" customHeight="1"/>
    <row r="5776" ht="22.9" hidden="1" customHeight="1"/>
    <row r="5777" ht="22.9" hidden="1" customHeight="1"/>
    <row r="5778" ht="22.9" hidden="1" customHeight="1"/>
    <row r="5779" ht="22.9" hidden="1" customHeight="1"/>
    <row r="5780" ht="22.9" hidden="1" customHeight="1"/>
    <row r="5781" ht="22.9" hidden="1" customHeight="1"/>
    <row r="5782" ht="22.9" hidden="1" customHeight="1"/>
    <row r="5783" ht="22.9" hidden="1" customHeight="1"/>
  </sheetData>
  <sheetProtection algorithmName="SHA-512" hashValue="LX2VHw8MDQDfpEfZwjdG6VtxS7ECnxGDAg1gam0JYfmIf8F+916Iep84GYBlUIklF6j8HGbaSSiIjz5Bz2Rfyg==" saltValue="KfO6tNEwLoUfXZR29Clxbw==" spinCount="100000" sheet="1" selectLockedCells="1" sort="0" autoFilter="0"/>
  <protectedRanges>
    <protectedRange sqref="B8:N38" name="AllowSort"/>
  </protectedRanges>
  <autoFilter ref="B8:N38" xr:uid="{7E0F63A0-305E-43F6-B5BA-5FDD2A26343C}">
    <sortState xmlns:xlrd2="http://schemas.microsoft.com/office/spreadsheetml/2017/richdata2" ref="B9:N38">
      <sortCondition descending="1" ref="H8:H38"/>
    </sortState>
  </autoFilter>
  <mergeCells count="4">
    <mergeCell ref="B2:N2"/>
    <mergeCell ref="B3:N3"/>
    <mergeCell ref="E6:J6"/>
    <mergeCell ref="K6:M6"/>
  </mergeCells>
  <conditionalFormatting sqref="F9:J38">
    <cfRule type="cellIs" dxfId="7" priority="2" operator="equal">
      <formula>0</formula>
    </cfRule>
  </conditionalFormatting>
  <conditionalFormatting sqref="E9:E38">
    <cfRule type="cellIs" dxfId="6" priority="1" operator="equal">
      <formula>0</formula>
    </cfRule>
  </conditionalFormatting>
  <pageMargins left="0.7" right="0.7" top="0.75" bottom="0.75" header="0.3" footer="0.3"/>
  <pageSetup scale="52" orientation="landscape" r:id="rId1"/>
  <ignoredErrors>
    <ignoredError sqref="D40:O104857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0277-83C2-4F2D-907E-6BDC67080DD2}">
  <sheetPr codeName="Sheet10">
    <tabColor rgb="FFFFE48F"/>
    <pageSetUpPr fitToPage="1"/>
  </sheetPr>
  <dimension ref="A1:AB5783"/>
  <sheetViews>
    <sheetView showGridLines="0" zoomScale="55" zoomScaleNormal="55" workbookViewId="0">
      <selection activeCell="E7" sqref="E7"/>
    </sheetView>
  </sheetViews>
  <sheetFormatPr defaultColWidth="8.83984375" defaultRowHeight="14.5" customHeight="1" zeroHeight="1"/>
  <cols>
    <col min="1" max="1" width="5.15625" style="72" customWidth="1"/>
    <col min="2" max="2" width="13.83984375" style="183" customWidth="1"/>
    <col min="3" max="3" width="47.83984375" style="122" customWidth="1"/>
    <col min="4" max="4" width="23.15625" style="75" customWidth="1"/>
    <col min="5" max="5" width="18.68359375" style="71" customWidth="1"/>
    <col min="6" max="6" width="18.68359375" style="72" customWidth="1"/>
    <col min="7" max="7" width="19" style="72" customWidth="1"/>
    <col min="8" max="8" width="18.68359375" style="72" customWidth="1"/>
    <col min="9" max="9" width="18.68359375" style="73" customWidth="1"/>
    <col min="10" max="10" width="18.68359375" style="74" customWidth="1"/>
    <col min="11" max="11" width="18.68359375" style="71" customWidth="1"/>
    <col min="12" max="12" width="18.68359375" style="72" customWidth="1"/>
    <col min="13" max="13" width="18.68359375" style="74" customWidth="1"/>
    <col min="14" max="14" width="20.83984375" style="108" customWidth="1"/>
    <col min="15" max="15" width="3.578125" style="182" customWidth="1"/>
    <col min="16" max="16" width="3.578125" style="75" customWidth="1"/>
    <col min="17" max="17" width="8.83984375" style="75" customWidth="1"/>
    <col min="18" max="16384" width="8.83984375" style="75"/>
  </cols>
  <sheetData>
    <row r="1" spans="1:28" ht="16" customHeight="1" thickBot="1">
      <c r="B1" s="152"/>
      <c r="C1" s="75"/>
      <c r="E1" s="75"/>
      <c r="F1" s="75"/>
      <c r="G1" s="75"/>
      <c r="H1" s="75"/>
      <c r="I1" s="75"/>
      <c r="J1" s="75"/>
      <c r="K1" s="75"/>
      <c r="L1" s="75"/>
      <c r="M1" s="75"/>
      <c r="N1" s="75"/>
      <c r="O1" s="72"/>
      <c r="AB1" s="75" t="s">
        <v>4442</v>
      </c>
    </row>
    <row r="2" spans="1:28" s="153" customFormat="1" ht="41.65" customHeight="1" thickTop="1">
      <c r="A2" s="181"/>
      <c r="B2" s="195" t="s">
        <v>6020</v>
      </c>
      <c r="C2" s="196"/>
      <c r="D2" s="196"/>
      <c r="E2" s="196"/>
      <c r="F2" s="196"/>
      <c r="G2" s="196"/>
      <c r="H2" s="196"/>
      <c r="I2" s="196"/>
      <c r="J2" s="196"/>
      <c r="K2" s="196"/>
      <c r="L2" s="196"/>
      <c r="M2" s="196"/>
      <c r="N2" s="197"/>
      <c r="O2" s="181"/>
      <c r="Q2" s="154" t="s">
        <v>6267</v>
      </c>
      <c r="R2" s="155"/>
      <c r="S2" s="155"/>
      <c r="T2" s="155"/>
    </row>
    <row r="3" spans="1:28" ht="25.9" customHeight="1">
      <c r="B3" s="198" t="s">
        <v>5965</v>
      </c>
      <c r="C3" s="199"/>
      <c r="D3" s="199"/>
      <c r="E3" s="199"/>
      <c r="F3" s="199"/>
      <c r="G3" s="199"/>
      <c r="H3" s="199"/>
      <c r="I3" s="199"/>
      <c r="J3" s="199"/>
      <c r="K3" s="199"/>
      <c r="L3" s="199"/>
      <c r="M3" s="199"/>
      <c r="N3" s="200"/>
      <c r="O3" s="72"/>
      <c r="Q3" s="156" t="s">
        <v>6262</v>
      </c>
    </row>
    <row r="4" spans="1:28" ht="25.9" customHeight="1">
      <c r="B4" s="157"/>
      <c r="C4" s="75"/>
      <c r="E4" s="75"/>
      <c r="F4" s="158" t="s">
        <v>4438</v>
      </c>
      <c r="G4" s="159">
        <f>'FULL STOCK UNIVERSE'!$A$4</f>
        <v>46017</v>
      </c>
      <c r="H4" s="75"/>
      <c r="I4" s="75"/>
      <c r="J4" s="75"/>
      <c r="K4" s="75"/>
      <c r="L4" s="75"/>
      <c r="M4" s="160"/>
      <c r="N4" s="161"/>
      <c r="O4" s="72"/>
      <c r="Q4" s="156" t="s">
        <v>6263</v>
      </c>
    </row>
    <row r="5" spans="1:28" ht="25.9" customHeight="1" thickBot="1">
      <c r="B5" s="157"/>
      <c r="C5" s="75"/>
      <c r="D5" s="160"/>
      <c r="E5" s="160"/>
      <c r="H5" s="75"/>
      <c r="I5" s="164"/>
      <c r="J5" s="164"/>
      <c r="K5" s="164"/>
      <c r="L5" s="160"/>
      <c r="M5" s="160"/>
      <c r="N5" s="165"/>
      <c r="O5" s="72"/>
      <c r="Q5" s="156" t="s">
        <v>5856</v>
      </c>
    </row>
    <row r="6" spans="1:28" ht="25.9" customHeight="1" thickBot="1">
      <c r="B6" s="166"/>
      <c r="C6" s="167"/>
      <c r="D6" s="167"/>
      <c r="E6" s="207" t="s">
        <v>6017</v>
      </c>
      <c r="F6" s="208"/>
      <c r="G6" s="208"/>
      <c r="H6" s="208"/>
      <c r="I6" s="208"/>
      <c r="J6" s="209"/>
      <c r="K6" s="207" t="s">
        <v>6018</v>
      </c>
      <c r="L6" s="208"/>
      <c r="M6" s="209"/>
      <c r="N6" s="168"/>
      <c r="O6" s="72"/>
      <c r="Q6" s="156" t="s">
        <v>5855</v>
      </c>
    </row>
    <row r="7" spans="1:28" ht="25.9" customHeight="1" thickBot="1">
      <c r="B7" s="169"/>
      <c r="C7" s="170"/>
      <c r="D7" s="171" t="s">
        <v>4448</v>
      </c>
      <c r="E7" s="9">
        <v>0</v>
      </c>
      <c r="F7" s="7">
        <v>0</v>
      </c>
      <c r="G7" s="7">
        <v>0</v>
      </c>
      <c r="H7" s="7">
        <v>0</v>
      </c>
      <c r="I7" s="7">
        <v>0</v>
      </c>
      <c r="J7" s="8">
        <v>0</v>
      </c>
      <c r="K7" s="9">
        <v>0</v>
      </c>
      <c r="L7" s="7">
        <v>0</v>
      </c>
      <c r="M7" s="8">
        <v>0</v>
      </c>
      <c r="N7" s="168"/>
      <c r="O7" s="72"/>
      <c r="Q7" s="156" t="s">
        <v>6264</v>
      </c>
    </row>
    <row r="8" spans="1:28" ht="30" customHeight="1">
      <c r="B8" s="140" t="s">
        <v>4430</v>
      </c>
      <c r="C8" s="141" t="s">
        <v>4429</v>
      </c>
      <c r="D8" s="142" t="s">
        <v>4439</v>
      </c>
      <c r="E8" s="143" t="s">
        <v>4424</v>
      </c>
      <c r="F8" s="144" t="s">
        <v>4428</v>
      </c>
      <c r="G8" s="144" t="s">
        <v>4423</v>
      </c>
      <c r="H8" s="144" t="s">
        <v>6012</v>
      </c>
      <c r="I8" s="144" t="s">
        <v>1</v>
      </c>
      <c r="J8" s="145" t="s">
        <v>4447</v>
      </c>
      <c r="K8" s="143" t="s">
        <v>0</v>
      </c>
      <c r="L8" s="144" t="s">
        <v>4435</v>
      </c>
      <c r="M8" s="145" t="s">
        <v>4431</v>
      </c>
      <c r="N8" s="146" t="s">
        <v>4446</v>
      </c>
      <c r="O8" s="72"/>
      <c r="Q8" s="175"/>
    </row>
    <row r="9" spans="1:28" ht="22.9" customHeight="1">
      <c r="B9" s="116" t="s">
        <v>1386</v>
      </c>
      <c r="C9" s="115" t="str">
        <f>IF(INDEX('FULL STOCK UNIVERSE'!$B$4:$B$5000,MATCH($B9,'FULL STOCK UNIVERSE'!$C$4:$C$5000,0))=0,"NA",INDEX('FULL STOCK UNIVERSE'!$B$4:$B$5000,MATCH($B9,'FULL STOCK UNIVERSE'!$C$4:$C$5000,0)))</f>
        <v>ENERGY TRANSFER LP</v>
      </c>
      <c r="D9" s="78">
        <f>IF(VLOOKUP($B9,'FULL STOCK UNIVERSE'!$C$4:$M$5000,2,FALSE)=0,"NA",VLOOKUP($B9,'FULL STOCK UNIVERSE'!$C$4:$M$5000,2,FALSE))</f>
        <v>55792</v>
      </c>
      <c r="E9" s="68">
        <f>VLOOKUP($B9,'FULL STOCK UNIVERSE'!$C$4:$M$5000,3,FALSE)</f>
        <v>76</v>
      </c>
      <c r="F9" s="67">
        <f>VLOOKUP($B9,'FULL STOCK UNIVERSE'!$C$4:$M$5000,4,FALSE)</f>
        <v>84</v>
      </c>
      <c r="G9" s="67">
        <f>VLOOKUP($B9,'FULL STOCK UNIVERSE'!$C$4:$M$5000,5,FALSE)</f>
        <v>54</v>
      </c>
      <c r="H9" s="68">
        <f>VLOOKUP($B9,'FULL STOCK UNIVERSE'!$C$4:$M$5000,6,FALSE)</f>
        <v>79</v>
      </c>
      <c r="I9" s="68">
        <f>VLOOKUP($B9,'FULL STOCK UNIVERSE'!$C$4:$M$5000,7,FALSE)</f>
        <v>5</v>
      </c>
      <c r="J9" s="77">
        <f>VLOOKUP($B9,'FULL STOCK UNIVERSE'!$C$4:$M$5000,8,FALSE)</f>
        <v>100</v>
      </c>
      <c r="K9" s="70">
        <f>IF(VLOOKUP($B9,'FULL STOCK UNIVERSE'!$C$4:$M$5000,9,FALSE)=0,"",VLOOKUP($B9,'FULL STOCK UNIVERSE'!$C$4:$M$5000,9,FALSE))</f>
        <v>76</v>
      </c>
      <c r="L9" s="67">
        <f>IF(VLOOKUP($B9,'FULL STOCK UNIVERSE'!$C$4:$M$5000,10,FALSE)=0,"",VLOOKUP($B9,'FULL STOCK UNIVERSE'!$C$4:$M$5000,10,FALSE))</f>
        <v>43</v>
      </c>
      <c r="M9" s="69">
        <f>IF(VLOOKUP($B9,'FULL STOCK UNIVERSE'!$C$4:$M$5000,11,FALSE)=0,"",VLOOKUP($B9,'FULL STOCK UNIVERSE'!$C$4:$M$5000,11,FALSE))</f>
        <v>54</v>
      </c>
      <c r="N9" s="106">
        <f>(IF(E9="",0,E9*E$7)+IF(F9="",0,F9*F$7)+IF(G9="",0,G9*G$7)+IF(H9="",0,H9*H$7)+IF(I9="",0,I9*I$7)+IF(K9="",0,K9*K$7)+IF(J9="",0,J9*J$7)+IF(L9="",0,L9*L$7)+IF(M9="",0,M9*M$7))</f>
        <v>0</v>
      </c>
      <c r="O9" s="72"/>
      <c r="Q9" s="176" t="s">
        <v>6094</v>
      </c>
      <c r="S9" s="177"/>
      <c r="T9" s="177"/>
      <c r="U9" s="164"/>
    </row>
    <row r="10" spans="1:28" ht="22.9" customHeight="1">
      <c r="B10" s="117" t="s">
        <v>1353</v>
      </c>
      <c r="C10" s="115" t="str">
        <f>IF(INDEX('FULL STOCK UNIVERSE'!$B$4:$B$5000,MATCH($B10,'FULL STOCK UNIVERSE'!$C$4:$C$5000,0))=0,"NA",INDEX('FULL STOCK UNIVERSE'!$B$4:$B$5000,MATCH($B10,'FULL STOCK UNIVERSE'!$C$4:$C$5000,0)))</f>
        <v>ENTERPRISE PRODCT PARTNRS LP</v>
      </c>
      <c r="D10" s="78">
        <f>IF(VLOOKUP($B10,'FULL STOCK UNIVERSE'!$C$4:$M$5000,2,FALSE)=0,"NA",VLOOKUP($B10,'FULL STOCK UNIVERSE'!$C$4:$M$5000,2,FALSE))</f>
        <v>68945</v>
      </c>
      <c r="E10" s="68">
        <f>VLOOKUP($B10,'FULL STOCK UNIVERSE'!$C$4:$M$5000,3,FALSE)</f>
        <v>65</v>
      </c>
      <c r="F10" s="67">
        <f>VLOOKUP($B10,'FULL STOCK UNIVERSE'!$C$4:$M$5000,4,FALSE)</f>
        <v>83</v>
      </c>
      <c r="G10" s="67">
        <f>VLOOKUP($B10,'FULL STOCK UNIVERSE'!$C$4:$M$5000,5,FALSE)</f>
        <v>59</v>
      </c>
      <c r="H10" s="68">
        <f>VLOOKUP($B10,'FULL STOCK UNIVERSE'!$C$4:$M$5000,6,FALSE)</f>
        <v>58</v>
      </c>
      <c r="I10" s="68">
        <f>VLOOKUP($B10,'FULL STOCK UNIVERSE'!$C$4:$M$5000,7,FALSE)</f>
        <v>34</v>
      </c>
      <c r="J10" s="77">
        <f>VLOOKUP($B10,'FULL STOCK UNIVERSE'!$C$4:$M$5000,8,FALSE)</f>
        <v>99</v>
      </c>
      <c r="K10" s="70">
        <f>IF(VLOOKUP($B10,'FULL STOCK UNIVERSE'!$C$4:$M$5000,9,FALSE)=0,"",VLOOKUP($B10,'FULL STOCK UNIVERSE'!$C$4:$M$5000,9,FALSE))</f>
        <v>93</v>
      </c>
      <c r="L10" s="67">
        <f>IF(VLOOKUP($B10,'FULL STOCK UNIVERSE'!$C$4:$M$5000,10,FALSE)=0,"",VLOOKUP($B10,'FULL STOCK UNIVERSE'!$C$4:$M$5000,10,FALSE))</f>
        <v>21</v>
      </c>
      <c r="M10" s="69">
        <f>IF(VLOOKUP($B10,'FULL STOCK UNIVERSE'!$C$4:$M$5000,11,FALSE)=0,"",VLOOKUP($B10,'FULL STOCK UNIVERSE'!$C$4:$M$5000,11,FALSE))</f>
        <v>79</v>
      </c>
      <c r="N10" s="114">
        <f>(IF(E10="",0,E10*E$7)+IF(F10="",0,F10*F$7)+IF(G10="",0,G10*G$7)+IF(H10="",0,H10*H$7)+IF(I10="",0,I10*I$7)+IF(K10="",0,K10*K$7)+IF(J10="",0,J10*J$7)+IF(L10="",0,L10*L$7)+IF(M10="",0,M10*M$7))</f>
        <v>0</v>
      </c>
      <c r="O10" s="72"/>
      <c r="Q10" s="156" t="s">
        <v>6265</v>
      </c>
      <c r="S10" s="177"/>
      <c r="T10" s="177"/>
      <c r="U10" s="164"/>
    </row>
    <row r="11" spans="1:28" ht="22.9" customHeight="1">
      <c r="B11" s="117" t="s">
        <v>692</v>
      </c>
      <c r="C11" s="115" t="str">
        <f>IF(INDEX('FULL STOCK UNIVERSE'!$B$4:$B$5000,MATCH($B11,'FULL STOCK UNIVERSE'!$C$4:$C$5000,0))=0,"NA",INDEX('FULL STOCK UNIVERSE'!$B$4:$B$5000,MATCH($B11,'FULL STOCK UNIVERSE'!$C$4:$C$5000,0)))</f>
        <v>CAL-MAINE FOODS INC</v>
      </c>
      <c r="D11" s="78">
        <f>IF(VLOOKUP($B11,'FULL STOCK UNIVERSE'!$C$4:$M$5000,2,FALSE)=0,"NA",VLOOKUP($B11,'FULL STOCK UNIVERSE'!$C$4:$M$5000,2,FALSE))</f>
        <v>3976</v>
      </c>
      <c r="E11" s="68">
        <f>VLOOKUP($B11,'FULL STOCK UNIVERSE'!$C$4:$M$5000,3,FALSE)</f>
        <v>71</v>
      </c>
      <c r="F11" s="67">
        <f>VLOOKUP($B11,'FULL STOCK UNIVERSE'!$C$4:$M$5000,4,FALSE)</f>
        <v>90</v>
      </c>
      <c r="G11" s="67">
        <f>VLOOKUP($B11,'FULL STOCK UNIVERSE'!$C$4:$M$5000,5,FALSE)</f>
        <v>67</v>
      </c>
      <c r="H11" s="68">
        <f>VLOOKUP($B11,'FULL STOCK UNIVERSE'!$C$4:$M$5000,6,FALSE)</f>
        <v>98</v>
      </c>
      <c r="I11" s="68">
        <f>VLOOKUP($B11,'FULL STOCK UNIVERSE'!$C$4:$M$5000,7,FALSE)</f>
        <v>99</v>
      </c>
      <c r="J11" s="77">
        <f>VLOOKUP($B11,'FULL STOCK UNIVERSE'!$C$4:$M$5000,8,FALSE)</f>
        <v>99</v>
      </c>
      <c r="K11" s="70">
        <f>IF(VLOOKUP($B11,'FULL STOCK UNIVERSE'!$C$4:$M$5000,9,FALSE)=0,"",VLOOKUP($B11,'FULL STOCK UNIVERSE'!$C$4:$M$5000,9,FALSE))</f>
        <v>7</v>
      </c>
      <c r="L11" s="67">
        <f>IF(VLOOKUP($B11,'FULL STOCK UNIVERSE'!$C$4:$M$5000,10,FALSE)=0,"",VLOOKUP($B11,'FULL STOCK UNIVERSE'!$C$4:$M$5000,10,FALSE))</f>
        <v>34</v>
      </c>
      <c r="M11" s="69">
        <f>IF(VLOOKUP($B11,'FULL STOCK UNIVERSE'!$C$4:$M$5000,11,FALSE)=0,"",VLOOKUP($B11,'FULL STOCK UNIVERSE'!$C$4:$M$5000,11,FALSE))</f>
        <v>83</v>
      </c>
      <c r="N11" s="114">
        <f>(IF(E11="",0,E11*E$7)+IF(F11="",0,F11*F$7)+IF(G11="",0,G11*G$7)+IF(H11="",0,H11*H$7)+IF(I11="",0,I11*I$7)+IF(K11="",0,K11*K$7)+IF(J11="",0,J11*J$7)+IF(L11="",0,L11*L$7)+IF(M11="",0,M11*M$7))</f>
        <v>0</v>
      </c>
      <c r="O11" s="72"/>
      <c r="Q11" s="178" t="s">
        <v>4436</v>
      </c>
      <c r="R11" s="179" t="s">
        <v>4426</v>
      </c>
    </row>
    <row r="12" spans="1:28" ht="22.9" customHeight="1">
      <c r="B12" s="117" t="s">
        <v>2592</v>
      </c>
      <c r="C12" s="115" t="str">
        <f>IF(INDEX('FULL STOCK UNIVERSE'!$B$4:$B$5000,MATCH($B12,'FULL STOCK UNIVERSE'!$C$4:$C$5000,0))=0,"NA",INDEX('FULL STOCK UNIVERSE'!$B$4:$B$5000,MATCH($B12,'FULL STOCK UNIVERSE'!$C$4:$C$5000,0)))</f>
        <v>ALTRIA GROUP INC</v>
      </c>
      <c r="D12" s="78">
        <f>IF(VLOOKUP($B12,'FULL STOCK UNIVERSE'!$C$4:$M$5000,2,FALSE)=0,"NA",VLOOKUP($B12,'FULL STOCK UNIVERSE'!$C$4:$M$5000,2,FALSE))</f>
        <v>96691</v>
      </c>
      <c r="E12" s="68">
        <f>VLOOKUP($B12,'FULL STOCK UNIVERSE'!$C$4:$M$5000,3,FALSE)</f>
        <v>77</v>
      </c>
      <c r="F12" s="67">
        <f>VLOOKUP($B12,'FULL STOCK UNIVERSE'!$C$4:$M$5000,4,FALSE)</f>
        <v>93</v>
      </c>
      <c r="G12" s="67">
        <f>VLOOKUP($B12,'FULL STOCK UNIVERSE'!$C$4:$M$5000,5,FALSE)</f>
        <v>57</v>
      </c>
      <c r="H12" s="68">
        <f>VLOOKUP($B12,'FULL STOCK UNIVERSE'!$C$4:$M$5000,6,FALSE)</f>
        <v>86</v>
      </c>
      <c r="I12" s="68">
        <f>VLOOKUP($B12,'FULL STOCK UNIVERSE'!$C$4:$M$5000,7,FALSE)</f>
        <v>52</v>
      </c>
      <c r="J12" s="77">
        <f>VLOOKUP($B12,'FULL STOCK UNIVERSE'!$C$4:$M$5000,8,FALSE)</f>
        <v>98</v>
      </c>
      <c r="K12" s="70">
        <f>IF(VLOOKUP($B12,'FULL STOCK UNIVERSE'!$C$4:$M$5000,9,FALSE)=0,"",VLOOKUP($B12,'FULL STOCK UNIVERSE'!$C$4:$M$5000,9,FALSE))</f>
        <v>79</v>
      </c>
      <c r="L12" s="67">
        <f>IF(VLOOKUP($B12,'FULL STOCK UNIVERSE'!$C$4:$M$5000,10,FALSE)=0,"",VLOOKUP($B12,'FULL STOCK UNIVERSE'!$C$4:$M$5000,10,FALSE))</f>
        <v>1</v>
      </c>
      <c r="M12" s="69">
        <f>IF(VLOOKUP($B12,'FULL STOCK UNIVERSE'!$C$4:$M$5000,11,FALSE)=0,"",VLOOKUP($B12,'FULL STOCK UNIVERSE'!$C$4:$M$5000,11,FALSE))</f>
        <v>96</v>
      </c>
      <c r="N12" s="114">
        <f>(IF(E12="",0,E12*E$7)+IF(F12="",0,F12*F$7)+IF(G12="",0,G12*G$7)+IF(H12="",0,H12*H$7)+IF(I12="",0,I12*I$7)+IF(K12="",0,K12*K$7)+IF(J12="",0,J12*J$7)+IF(L12="",0,L12*L$7)+IF(M12="",0,M12*M$7))</f>
        <v>0</v>
      </c>
      <c r="O12" s="72"/>
      <c r="Q12" s="178" t="s">
        <v>4432</v>
      </c>
      <c r="R12" s="179" t="s">
        <v>4419</v>
      </c>
    </row>
    <row r="13" spans="1:28" ht="22.9" customHeight="1">
      <c r="B13" s="117" t="s">
        <v>1783</v>
      </c>
      <c r="C13" s="115" t="str">
        <f>IF(INDEX('FULL STOCK UNIVERSE'!$B$4:$B$5000,MATCH($B13,'FULL STOCK UNIVERSE'!$C$4:$C$5000,0))=0,"NA",INDEX('FULL STOCK UNIVERSE'!$B$4:$B$5000,MATCH($B13,'FULL STOCK UNIVERSE'!$C$4:$C$5000,0)))</f>
        <v>GLOBAL SHIP LEASE INC</v>
      </c>
      <c r="D13" s="78">
        <f>IF(VLOOKUP($B13,'FULL STOCK UNIVERSE'!$C$4:$M$5000,2,FALSE)=0,"NA",VLOOKUP($B13,'FULL STOCK UNIVERSE'!$C$4:$M$5000,2,FALSE))</f>
        <v>1238</v>
      </c>
      <c r="E13" s="68">
        <f>VLOOKUP($B13,'FULL STOCK UNIVERSE'!$C$4:$M$5000,3,FALSE)</f>
        <v>89</v>
      </c>
      <c r="F13" s="67">
        <f>VLOOKUP($B13,'FULL STOCK UNIVERSE'!$C$4:$M$5000,4,FALSE)</f>
        <v>95</v>
      </c>
      <c r="G13" s="67">
        <f>VLOOKUP($B13,'FULL STOCK UNIVERSE'!$C$4:$M$5000,5,FALSE)</f>
        <v>77</v>
      </c>
      <c r="H13" s="68">
        <f>VLOOKUP($B13,'FULL STOCK UNIVERSE'!$C$4:$M$5000,6,FALSE)</f>
        <v>96</v>
      </c>
      <c r="I13" s="68">
        <f>VLOOKUP($B13,'FULL STOCK UNIVERSE'!$C$4:$M$5000,7,FALSE)</f>
        <v>78</v>
      </c>
      <c r="J13" s="77">
        <f>VLOOKUP($B13,'FULL STOCK UNIVERSE'!$C$4:$M$5000,8,FALSE)</f>
        <v>98</v>
      </c>
      <c r="K13" s="70">
        <f>IF(VLOOKUP($B13,'FULL STOCK UNIVERSE'!$C$4:$M$5000,9,FALSE)=0,"",VLOOKUP($B13,'FULL STOCK UNIVERSE'!$C$4:$M$5000,9,FALSE))</f>
        <v>79</v>
      </c>
      <c r="L13" s="67">
        <f>IF(VLOOKUP($B13,'FULL STOCK UNIVERSE'!$C$4:$M$5000,10,FALSE)=0,"",VLOOKUP($B13,'FULL STOCK UNIVERSE'!$C$4:$M$5000,10,FALSE))</f>
        <v>38</v>
      </c>
      <c r="M13" s="69">
        <f>IF(VLOOKUP($B13,'FULL STOCK UNIVERSE'!$C$4:$M$5000,11,FALSE)=0,"",VLOOKUP($B13,'FULL STOCK UNIVERSE'!$C$4:$M$5000,11,FALSE))</f>
        <v>55</v>
      </c>
      <c r="N13" s="114">
        <f>(IF(E13="",0,E13*E$7)+IF(F13="",0,F13*F$7)+IF(G13="",0,G13*G$7)+IF(H13="",0,H13*H$7)+IF(I13="",0,I13*I$7)+IF(K13="",0,K13*K$7)+IF(J13="",0,J13*J$7)+IF(L13="",0,L13*L$7)+IF(M13="",0,M13*M$7))</f>
        <v>0</v>
      </c>
      <c r="O13" s="72"/>
      <c r="Q13" s="178" t="s">
        <v>4423</v>
      </c>
      <c r="R13" s="179" t="s">
        <v>4425</v>
      </c>
    </row>
    <row r="14" spans="1:28" ht="22.9" customHeight="1">
      <c r="B14" s="117" t="s">
        <v>302</v>
      </c>
      <c r="C14" s="115" t="str">
        <f>IF(INDEX('FULL STOCK UNIVERSE'!$B$4:$B$5000,MATCH($B14,'FULL STOCK UNIVERSE'!$C$4:$C$5000,0))=0,"NA",INDEX('FULL STOCK UNIVERSE'!$B$4:$B$5000,MATCH($B14,'FULL STOCK UNIVERSE'!$C$4:$C$5000,0)))</f>
        <v>ARROW FINANCIAL CORP</v>
      </c>
      <c r="D14" s="78">
        <f>IF(VLOOKUP($B14,'FULL STOCK UNIVERSE'!$C$4:$M$5000,2,FALSE)=0,"NA",VLOOKUP($B14,'FULL STOCK UNIVERSE'!$C$4:$M$5000,2,FALSE))</f>
        <v>517</v>
      </c>
      <c r="E14" s="68">
        <f>VLOOKUP($B14,'FULL STOCK UNIVERSE'!$C$4:$M$5000,3,FALSE)</f>
        <v>90</v>
      </c>
      <c r="F14" s="67">
        <f>VLOOKUP($B14,'FULL STOCK UNIVERSE'!$C$4:$M$5000,4,FALSE)</f>
        <v>98</v>
      </c>
      <c r="G14" s="67">
        <f>VLOOKUP($B14,'FULL STOCK UNIVERSE'!$C$4:$M$5000,5,FALSE)</f>
        <v>69</v>
      </c>
      <c r="H14" s="68">
        <f>VLOOKUP($B14,'FULL STOCK UNIVERSE'!$C$4:$M$5000,6,FALSE)</f>
        <v>62</v>
      </c>
      <c r="I14" s="68">
        <f>VLOOKUP($B14,'FULL STOCK UNIVERSE'!$C$4:$M$5000,7,FALSE)</f>
        <v>90</v>
      </c>
      <c r="J14" s="77">
        <f>VLOOKUP($B14,'FULL STOCK UNIVERSE'!$C$4:$M$5000,8,FALSE)</f>
        <v>98</v>
      </c>
      <c r="K14" s="70">
        <f>IF(VLOOKUP($B14,'FULL STOCK UNIVERSE'!$C$4:$M$5000,9,FALSE)=0,"",VLOOKUP($B14,'FULL STOCK UNIVERSE'!$C$4:$M$5000,9,FALSE))</f>
        <v>63</v>
      </c>
      <c r="L14" s="67">
        <f>IF(VLOOKUP($B14,'FULL STOCK UNIVERSE'!$C$4:$M$5000,10,FALSE)=0,"",VLOOKUP($B14,'FULL STOCK UNIVERSE'!$C$4:$M$5000,10,FALSE))</f>
        <v>52</v>
      </c>
      <c r="M14" s="69">
        <f>IF(VLOOKUP($B14,'FULL STOCK UNIVERSE'!$C$4:$M$5000,11,FALSE)=0,"",VLOOKUP($B14,'FULL STOCK UNIVERSE'!$C$4:$M$5000,11,FALSE))</f>
        <v>61</v>
      </c>
      <c r="N14" s="114">
        <f>(IF(E14="",0,E14*E$7)+IF(F14="",0,F14*F$7)+IF(G14="",0,G14*G$7)+IF(H14="",0,H14*H$7)+IF(I14="",0,I14*I$7)+IF(K14="",0,K14*K$7)+IF(J14="",0,J14*J$7)+IF(L14="",0,L14*L$7)+IF(M14="",0,M14*M$7))</f>
        <v>0</v>
      </c>
      <c r="O14" s="72"/>
      <c r="Q14" s="178" t="s">
        <v>4433</v>
      </c>
      <c r="R14" s="179" t="s">
        <v>4420</v>
      </c>
    </row>
    <row r="15" spans="1:28" ht="22.9" customHeight="1">
      <c r="B15" s="117" t="s">
        <v>3195</v>
      </c>
      <c r="C15" s="115" t="str">
        <f>IF(INDEX('FULL STOCK UNIVERSE'!$B$4:$B$5000,MATCH($B15,'FULL STOCK UNIVERSE'!$C$4:$C$5000,0))=0,"NA",INDEX('FULL STOCK UNIVERSE'!$B$4:$B$5000,MATCH($B15,'FULL STOCK UNIVERSE'!$C$4:$C$5000,0)))</f>
        <v>PRUDENTIAL FINANCIAL INC</v>
      </c>
      <c r="D15" s="78">
        <f>IF(VLOOKUP($B15,'FULL STOCK UNIVERSE'!$C$4:$M$5000,2,FALSE)=0,"NA",VLOOKUP($B15,'FULL STOCK UNIVERSE'!$C$4:$M$5000,2,FALSE))</f>
        <v>39889</v>
      </c>
      <c r="E15" s="68">
        <f>VLOOKUP($B15,'FULL STOCK UNIVERSE'!$C$4:$M$5000,3,FALSE)</f>
        <v>61</v>
      </c>
      <c r="F15" s="67">
        <f>VLOOKUP($B15,'FULL STOCK UNIVERSE'!$C$4:$M$5000,4,FALSE)</f>
        <v>87</v>
      </c>
      <c r="G15" s="67">
        <f>VLOOKUP($B15,'FULL STOCK UNIVERSE'!$C$4:$M$5000,5,FALSE)</f>
        <v>57</v>
      </c>
      <c r="H15" s="68">
        <f>VLOOKUP($B15,'FULL STOCK UNIVERSE'!$C$4:$M$5000,6,FALSE)</f>
        <v>38</v>
      </c>
      <c r="I15" s="68">
        <f>VLOOKUP($B15,'FULL STOCK UNIVERSE'!$C$4:$M$5000,7,FALSE)</f>
        <v>29</v>
      </c>
      <c r="J15" s="77">
        <f>VLOOKUP($B15,'FULL STOCK UNIVERSE'!$C$4:$M$5000,8,FALSE)</f>
        <v>97</v>
      </c>
      <c r="K15" s="70">
        <f>IF(VLOOKUP($B15,'FULL STOCK UNIVERSE'!$C$4:$M$5000,9,FALSE)=0,"",VLOOKUP($B15,'FULL STOCK UNIVERSE'!$C$4:$M$5000,9,FALSE))</f>
        <v>84</v>
      </c>
      <c r="L15" s="67">
        <f>IF(VLOOKUP($B15,'FULL STOCK UNIVERSE'!$C$4:$M$5000,10,FALSE)=0,"",VLOOKUP($B15,'FULL STOCK UNIVERSE'!$C$4:$M$5000,10,FALSE))</f>
        <v>60</v>
      </c>
      <c r="M15" s="69">
        <f>IF(VLOOKUP($B15,'FULL STOCK UNIVERSE'!$C$4:$M$5000,11,FALSE)=0,"",VLOOKUP($B15,'FULL STOCK UNIVERSE'!$C$4:$M$5000,11,FALSE))</f>
        <v>49</v>
      </c>
      <c r="N15" s="114">
        <f>(IF(E15="",0,E15*E$7)+IF(F15="",0,F15*F$7)+IF(G15="",0,G15*G$7)+IF(H15="",0,H15*H$7)+IF(I15="",0,I15*I$7)+IF(K15="",0,K15*K$7)+IF(J15="",0,J15*J$7)+IF(L15="",0,L15*L$7)+IF(M15="",0,M15*M$7))</f>
        <v>0</v>
      </c>
      <c r="O15" s="72"/>
      <c r="Q15" s="178" t="s">
        <v>1</v>
      </c>
      <c r="R15" s="179" t="s">
        <v>4422</v>
      </c>
    </row>
    <row r="16" spans="1:28" ht="22.9" customHeight="1">
      <c r="B16" s="117" t="s">
        <v>3055</v>
      </c>
      <c r="C16" s="115" t="str">
        <f>IF(INDEX('FULL STOCK UNIVERSE'!$B$4:$B$5000,MATCH($B16,'FULL STOCK UNIVERSE'!$C$4:$C$5000,0))=0,"NA",INDEX('FULL STOCK UNIVERSE'!$B$4:$B$5000,MATCH($B16,'FULL STOCK UNIVERSE'!$C$4:$C$5000,0)))</f>
        <v>PEOPLES BANCORP INC/OH</v>
      </c>
      <c r="D16" s="78">
        <f>IF(VLOOKUP($B16,'FULL STOCK UNIVERSE'!$C$4:$M$5000,2,FALSE)=0,"NA",VLOOKUP($B16,'FULL STOCK UNIVERSE'!$C$4:$M$5000,2,FALSE))</f>
        <v>1090</v>
      </c>
      <c r="E16" s="68">
        <f>VLOOKUP($B16,'FULL STOCK UNIVERSE'!$C$4:$M$5000,3,FALSE)</f>
        <v>75</v>
      </c>
      <c r="F16" s="67">
        <f>VLOOKUP($B16,'FULL STOCK UNIVERSE'!$C$4:$M$5000,4,FALSE)</f>
        <v>89</v>
      </c>
      <c r="G16" s="67">
        <f>VLOOKUP($B16,'FULL STOCK UNIVERSE'!$C$4:$M$5000,5,FALSE)</f>
        <v>63</v>
      </c>
      <c r="H16" s="68">
        <f>VLOOKUP($B16,'FULL STOCK UNIVERSE'!$C$4:$M$5000,6,FALSE)</f>
        <v>63</v>
      </c>
      <c r="I16" s="68">
        <f>VLOOKUP($B16,'FULL STOCK UNIVERSE'!$C$4:$M$5000,7,FALSE)</f>
        <v>73</v>
      </c>
      <c r="J16" s="77">
        <f>VLOOKUP($B16,'FULL STOCK UNIVERSE'!$C$4:$M$5000,8,FALSE)</f>
        <v>97</v>
      </c>
      <c r="K16" s="70">
        <f>IF(VLOOKUP($B16,'FULL STOCK UNIVERSE'!$C$4:$M$5000,9,FALSE)=0,"",VLOOKUP($B16,'FULL STOCK UNIVERSE'!$C$4:$M$5000,9,FALSE))</f>
        <v>55</v>
      </c>
      <c r="L16" s="67">
        <f>IF(VLOOKUP($B16,'FULL STOCK UNIVERSE'!$C$4:$M$5000,10,FALSE)=0,"",VLOOKUP($B16,'FULL STOCK UNIVERSE'!$C$4:$M$5000,10,FALSE))</f>
        <v>47</v>
      </c>
      <c r="M16" s="69">
        <f>IF(VLOOKUP($B16,'FULL STOCK UNIVERSE'!$C$4:$M$5000,11,FALSE)=0,"",VLOOKUP($B16,'FULL STOCK UNIVERSE'!$C$4:$M$5000,11,FALSE))</f>
        <v>54</v>
      </c>
      <c r="N16" s="114">
        <f>(IF(E16="",0,E16*E$7)+IF(F16="",0,F16*F$7)+IF(G16="",0,G16*G$7)+IF(H16="",0,H16*H$7)+IF(I16="",0,I16*I$7)+IF(K16="",0,K16*K$7)+IF(J16="",0,J16*J$7)+IF(L16="",0,L16*L$7)+IF(M16="",0,M16*M$7))</f>
        <v>0</v>
      </c>
      <c r="O16" s="72"/>
      <c r="Q16" s="178" t="s">
        <v>4434</v>
      </c>
      <c r="R16" s="179" t="s">
        <v>4421</v>
      </c>
    </row>
    <row r="17" spans="2:21" ht="22.9" customHeight="1">
      <c r="B17" s="117" t="s">
        <v>969</v>
      </c>
      <c r="C17" s="115" t="str">
        <f>IF(INDEX('FULL STOCK UNIVERSE'!$B$4:$B$5000,MATCH($B17,'FULL STOCK UNIVERSE'!$C$4:$C$5000,0))=0,"NA",INDEX('FULL STOCK UNIVERSE'!$B$4:$B$5000,MATCH($B17,'FULL STOCK UNIVERSE'!$C$4:$C$5000,0)))</f>
        <v>CHENIERE ENERGY PARTNERS LP</v>
      </c>
      <c r="D17" s="78">
        <f>IF(VLOOKUP($B17,'FULL STOCK UNIVERSE'!$C$4:$M$5000,2,FALSE)=0,"NA",VLOOKUP($B17,'FULL STOCK UNIVERSE'!$C$4:$M$5000,2,FALSE))</f>
        <v>25872</v>
      </c>
      <c r="E17" s="68">
        <f>VLOOKUP($B17,'FULL STOCK UNIVERSE'!$C$4:$M$5000,3,FALSE)</f>
        <v>71</v>
      </c>
      <c r="F17" s="67">
        <f>VLOOKUP($B17,'FULL STOCK UNIVERSE'!$C$4:$M$5000,4,FALSE)</f>
        <v>83</v>
      </c>
      <c r="G17" s="67">
        <f>VLOOKUP($B17,'FULL STOCK UNIVERSE'!$C$4:$M$5000,5,FALSE)</f>
        <v>57</v>
      </c>
      <c r="H17" s="68">
        <f>VLOOKUP($B17,'FULL STOCK UNIVERSE'!$C$4:$M$5000,6,FALSE)</f>
        <v>82</v>
      </c>
      <c r="I17" s="68">
        <f>VLOOKUP($B17,'FULL STOCK UNIVERSE'!$C$4:$M$5000,7,FALSE)</f>
        <v>10</v>
      </c>
      <c r="J17" s="77">
        <f>VLOOKUP($B17,'FULL STOCK UNIVERSE'!$C$4:$M$5000,8,FALSE)</f>
        <v>96</v>
      </c>
      <c r="K17" s="70">
        <f>IF(VLOOKUP($B17,'FULL STOCK UNIVERSE'!$C$4:$M$5000,9,FALSE)=0,"",VLOOKUP($B17,'FULL STOCK UNIVERSE'!$C$4:$M$5000,9,FALSE))</f>
        <v>61</v>
      </c>
      <c r="L17" s="67">
        <f>IF(VLOOKUP($B17,'FULL STOCK UNIVERSE'!$C$4:$M$5000,10,FALSE)=0,"",VLOOKUP($B17,'FULL STOCK UNIVERSE'!$C$4:$M$5000,10,FALSE))</f>
        <v>23</v>
      </c>
      <c r="M17" s="69">
        <f>IF(VLOOKUP($B17,'FULL STOCK UNIVERSE'!$C$4:$M$5000,11,FALSE)=0,"",VLOOKUP($B17,'FULL STOCK UNIVERSE'!$C$4:$M$5000,11,FALSE))</f>
        <v>64</v>
      </c>
      <c r="N17" s="114">
        <f>(IF(E17="",0,E17*E$7)+IF(F17="",0,F17*F$7)+IF(G17="",0,G17*G$7)+IF(H17="",0,H17*H$7)+IF(I17="",0,I17*I$7)+IF(K17="",0,K17*K$7)+IF(J17="",0,J17*J$7)+IF(L17="",0,L17*L$7)+IF(M17="",0,M17*M$7))</f>
        <v>0</v>
      </c>
      <c r="O17" s="72"/>
      <c r="Q17" s="178" t="s">
        <v>4447</v>
      </c>
      <c r="R17" s="179" t="s">
        <v>4449</v>
      </c>
    </row>
    <row r="18" spans="2:21" ht="22.9" customHeight="1">
      <c r="B18" s="117" t="s">
        <v>2049</v>
      </c>
      <c r="C18" s="115" t="str">
        <f>IF(INDEX('FULL STOCK UNIVERSE'!$B$4:$B$5000,MATCH($B18,'FULL STOCK UNIVERSE'!$C$4:$C$5000,0))=0,"NA",INDEX('FULL STOCK UNIVERSE'!$B$4:$B$5000,MATCH($B18,'FULL STOCK UNIVERSE'!$C$4:$C$5000,0)))</f>
        <v>IMPERIAL OIL LTD</v>
      </c>
      <c r="D18" s="78">
        <f>IF(VLOOKUP($B18,'FULL STOCK UNIVERSE'!$C$4:$M$5000,2,FALSE)=0,"NA",VLOOKUP($B18,'FULL STOCK UNIVERSE'!$C$4:$M$5000,2,FALSE))</f>
        <v>42600</v>
      </c>
      <c r="E18" s="68">
        <f>VLOOKUP($B18,'FULL STOCK UNIVERSE'!$C$4:$M$5000,3,FALSE)</f>
        <v>65</v>
      </c>
      <c r="F18" s="67">
        <f>VLOOKUP($B18,'FULL STOCK UNIVERSE'!$C$4:$M$5000,4,FALSE)</f>
        <v>91</v>
      </c>
      <c r="G18" s="67">
        <f>VLOOKUP($B18,'FULL STOCK UNIVERSE'!$C$4:$M$5000,5,FALSE)</f>
        <v>54</v>
      </c>
      <c r="H18" s="68">
        <f>VLOOKUP($B18,'FULL STOCK UNIVERSE'!$C$4:$M$5000,6,FALSE)</f>
        <v>78</v>
      </c>
      <c r="I18" s="68">
        <f>VLOOKUP($B18,'FULL STOCK UNIVERSE'!$C$4:$M$5000,7,FALSE)</f>
        <v>34</v>
      </c>
      <c r="J18" s="77">
        <f>VLOOKUP($B18,'FULL STOCK UNIVERSE'!$C$4:$M$5000,8,FALSE)</f>
        <v>95</v>
      </c>
      <c r="K18" s="70">
        <f>IF(VLOOKUP($B18,'FULL STOCK UNIVERSE'!$C$4:$M$5000,9,FALSE)=0,"",VLOOKUP($B18,'FULL STOCK UNIVERSE'!$C$4:$M$5000,9,FALSE))</f>
        <v>54</v>
      </c>
      <c r="L18" s="67">
        <f>IF(VLOOKUP($B18,'FULL STOCK UNIVERSE'!$C$4:$M$5000,10,FALSE)=0,"",VLOOKUP($B18,'FULL STOCK UNIVERSE'!$C$4:$M$5000,10,FALSE))</f>
        <v>56</v>
      </c>
      <c r="M18" s="69">
        <f>IF(VLOOKUP($B18,'FULL STOCK UNIVERSE'!$C$4:$M$5000,11,FALSE)=0,"",VLOOKUP($B18,'FULL STOCK UNIVERSE'!$C$4:$M$5000,11,FALSE))</f>
        <v>62</v>
      </c>
      <c r="N18" s="114">
        <f>(IF(E18="",0,E18*E$7)+IF(F18="",0,F18*F$7)+IF(G18="",0,G18*G$7)+IF(H18="",0,H18*H$7)+IF(I18="",0,I18*I$7)+IF(K18="",0,K18*K$7)+IF(J18="",0,J18*J$7)+IF(L18="",0,L18*L$7)+IF(M18="",0,M18*M$7))</f>
        <v>0</v>
      </c>
      <c r="O18" s="72"/>
      <c r="Q18" s="178" t="s">
        <v>4435</v>
      </c>
      <c r="R18" s="179" t="s">
        <v>4427</v>
      </c>
      <c r="S18" s="180"/>
      <c r="T18" s="177"/>
      <c r="U18" s="164"/>
    </row>
    <row r="19" spans="2:21" ht="22.9" customHeight="1">
      <c r="B19" s="117" t="s">
        <v>1441</v>
      </c>
      <c r="C19" s="115" t="str">
        <f>IF(INDEX('FULL STOCK UNIVERSE'!$B$4:$B$5000,MATCH($B19,'FULL STOCK UNIVERSE'!$C$4:$C$5000,0))=0,"NA",INDEX('FULL STOCK UNIVERSE'!$B$4:$B$5000,MATCH($B19,'FULL STOCK UNIVERSE'!$C$4:$C$5000,0)))</f>
        <v>FIRST AMERICAN FINANCIAL CP</v>
      </c>
      <c r="D19" s="78">
        <f>IF(VLOOKUP($B19,'FULL STOCK UNIVERSE'!$C$4:$M$5000,2,FALSE)=0,"NA",VLOOKUP($B19,'FULL STOCK UNIVERSE'!$C$4:$M$5000,2,FALSE))</f>
        <v>6310</v>
      </c>
      <c r="E19" s="68">
        <f>VLOOKUP($B19,'FULL STOCK UNIVERSE'!$C$4:$M$5000,3,FALSE)</f>
        <v>86</v>
      </c>
      <c r="F19" s="67">
        <f>VLOOKUP($B19,'FULL STOCK UNIVERSE'!$C$4:$M$5000,4,FALSE)</f>
        <v>97</v>
      </c>
      <c r="G19" s="67">
        <f>VLOOKUP($B19,'FULL STOCK UNIVERSE'!$C$4:$M$5000,5,FALSE)</f>
        <v>53</v>
      </c>
      <c r="H19" s="68">
        <f>VLOOKUP($B19,'FULL STOCK UNIVERSE'!$C$4:$M$5000,6,FALSE)</f>
        <v>92</v>
      </c>
      <c r="I19" s="68">
        <f>VLOOKUP($B19,'FULL STOCK UNIVERSE'!$C$4:$M$5000,7,FALSE)</f>
        <v>77</v>
      </c>
      <c r="J19" s="77">
        <f>VLOOKUP($B19,'FULL STOCK UNIVERSE'!$C$4:$M$5000,8,FALSE)</f>
        <v>95</v>
      </c>
      <c r="K19" s="70">
        <f>IF(VLOOKUP($B19,'FULL STOCK UNIVERSE'!$C$4:$M$5000,9,FALSE)=0,"",VLOOKUP($B19,'FULL STOCK UNIVERSE'!$C$4:$M$5000,9,FALSE))</f>
        <v>54</v>
      </c>
      <c r="L19" s="67">
        <f>IF(VLOOKUP($B19,'FULL STOCK UNIVERSE'!$C$4:$M$5000,10,FALSE)=0,"",VLOOKUP($B19,'FULL STOCK UNIVERSE'!$C$4:$M$5000,10,FALSE))</f>
        <v>35</v>
      </c>
      <c r="M19" s="69">
        <f>IF(VLOOKUP($B19,'FULL STOCK UNIVERSE'!$C$4:$M$5000,11,FALSE)=0,"",VLOOKUP($B19,'FULL STOCK UNIVERSE'!$C$4:$M$5000,11,FALSE))</f>
        <v>75</v>
      </c>
      <c r="N19" s="114">
        <f>(IF(E19="",0,E19*E$7)+IF(F19="",0,F19*F$7)+IF(G19="",0,G19*G$7)+IF(H19="",0,H19*H$7)+IF(I19="",0,I19*I$7)+IF(K19="",0,K19*K$7)+IF(J19="",0,J19*J$7)+IF(L19="",0,L19*L$7)+IF(M19="",0,M19*M$7))</f>
        <v>0</v>
      </c>
      <c r="O19" s="72"/>
      <c r="Q19" s="178" t="s">
        <v>4431</v>
      </c>
      <c r="R19" s="179" t="s">
        <v>4441</v>
      </c>
      <c r="S19" s="180"/>
      <c r="T19" s="177"/>
      <c r="U19" s="164"/>
    </row>
    <row r="20" spans="2:21" ht="22.9" customHeight="1">
      <c r="B20" s="117" t="s">
        <v>2522</v>
      </c>
      <c r="C20" s="115" t="str">
        <f>IF(INDEX('FULL STOCK UNIVERSE'!$B$4:$B$5000,MATCH($B20,'FULL STOCK UNIVERSE'!$C$4:$C$5000,0))=0,"NA",INDEX('FULL STOCK UNIVERSE'!$B$4:$B$5000,MATCH($B20,'FULL STOCK UNIVERSE'!$C$4:$C$5000,0)))</f>
        <v>METLIFE INC</v>
      </c>
      <c r="D20" s="78">
        <f>IF(VLOOKUP($B20,'FULL STOCK UNIVERSE'!$C$4:$M$5000,2,FALSE)=0,"NA",VLOOKUP($B20,'FULL STOCK UNIVERSE'!$C$4:$M$5000,2,FALSE))</f>
        <v>52909</v>
      </c>
      <c r="E20" s="68">
        <f>VLOOKUP($B20,'FULL STOCK UNIVERSE'!$C$4:$M$5000,3,FALSE)</f>
        <v>74</v>
      </c>
      <c r="F20" s="67">
        <f>VLOOKUP($B20,'FULL STOCK UNIVERSE'!$C$4:$M$5000,4,FALSE)</f>
        <v>81</v>
      </c>
      <c r="G20" s="67">
        <f>VLOOKUP($B20,'FULL STOCK UNIVERSE'!$C$4:$M$5000,5,FALSE)</f>
        <v>52</v>
      </c>
      <c r="H20" s="68">
        <f>VLOOKUP($B20,'FULL STOCK UNIVERSE'!$C$4:$M$5000,6,FALSE)</f>
        <v>81</v>
      </c>
      <c r="I20" s="68">
        <f>VLOOKUP($B20,'FULL STOCK UNIVERSE'!$C$4:$M$5000,7,FALSE)</f>
        <v>52</v>
      </c>
      <c r="J20" s="77">
        <f>VLOOKUP($B20,'FULL STOCK UNIVERSE'!$C$4:$M$5000,8,FALSE)</f>
        <v>94</v>
      </c>
      <c r="K20" s="70">
        <f>IF(VLOOKUP($B20,'FULL STOCK UNIVERSE'!$C$4:$M$5000,9,FALSE)=0,"",VLOOKUP($B20,'FULL STOCK UNIVERSE'!$C$4:$M$5000,9,FALSE))</f>
        <v>86</v>
      </c>
      <c r="L20" s="67">
        <f>IF(VLOOKUP($B20,'FULL STOCK UNIVERSE'!$C$4:$M$5000,10,FALSE)=0,"",VLOOKUP($B20,'FULL STOCK UNIVERSE'!$C$4:$M$5000,10,FALSE))</f>
        <v>59</v>
      </c>
      <c r="M20" s="69">
        <f>IF(VLOOKUP($B20,'FULL STOCK UNIVERSE'!$C$4:$M$5000,11,FALSE)=0,"",VLOOKUP($B20,'FULL STOCK UNIVERSE'!$C$4:$M$5000,11,FALSE))</f>
        <v>43</v>
      </c>
      <c r="N20" s="114">
        <f>(IF(E20="",0,E20*E$7)+IF(F20="",0,F20*F$7)+IF(G20="",0,G20*G$7)+IF(H20="",0,H20*H$7)+IF(I20="",0,I20*I$7)+IF(K20="",0,K20*K$7)+IF(J20="",0,J20*J$7)+IF(L20="",0,L20*L$7)+IF(M20="",0,M20*M$7))</f>
        <v>0</v>
      </c>
      <c r="O20" s="72"/>
      <c r="S20" s="180"/>
      <c r="T20" s="177"/>
      <c r="U20" s="164"/>
    </row>
    <row r="21" spans="2:21" ht="22.9" customHeight="1">
      <c r="B21" s="117" t="s">
        <v>2982</v>
      </c>
      <c r="C21" s="115" t="str">
        <f>IF(INDEX('FULL STOCK UNIVERSE'!$B$4:$B$5000,MATCH($B21,'FULL STOCK UNIVERSE'!$C$4:$C$5000,0))=0,"NA",INDEX('FULL STOCK UNIVERSE'!$B$4:$B$5000,MATCH($B21,'FULL STOCK UNIVERSE'!$C$4:$C$5000,0)))</f>
        <v>BANK OZK</v>
      </c>
      <c r="D21" s="78">
        <f>IF(VLOOKUP($B21,'FULL STOCK UNIVERSE'!$C$4:$M$5000,2,FALSE)=0,"NA",VLOOKUP($B21,'FULL STOCK UNIVERSE'!$C$4:$M$5000,2,FALSE))</f>
        <v>5427</v>
      </c>
      <c r="E21" s="68">
        <f>VLOOKUP($B21,'FULL STOCK UNIVERSE'!$C$4:$M$5000,3,FALSE)</f>
        <v>69</v>
      </c>
      <c r="F21" s="67">
        <f>VLOOKUP($B21,'FULL STOCK UNIVERSE'!$C$4:$M$5000,4,FALSE)</f>
        <v>88</v>
      </c>
      <c r="G21" s="67">
        <f>VLOOKUP($B21,'FULL STOCK UNIVERSE'!$C$4:$M$5000,5,FALSE)</f>
        <v>53</v>
      </c>
      <c r="H21" s="68">
        <f>VLOOKUP($B21,'FULL STOCK UNIVERSE'!$C$4:$M$5000,6,FALSE)</f>
        <v>85</v>
      </c>
      <c r="I21" s="68">
        <f>VLOOKUP($B21,'FULL STOCK UNIVERSE'!$C$4:$M$5000,7,FALSE)</f>
        <v>23</v>
      </c>
      <c r="J21" s="77">
        <f>VLOOKUP($B21,'FULL STOCK UNIVERSE'!$C$4:$M$5000,8,FALSE)</f>
        <v>94</v>
      </c>
      <c r="K21" s="70">
        <f>IF(VLOOKUP($B21,'FULL STOCK UNIVERSE'!$C$4:$M$5000,9,FALSE)=0,"",VLOOKUP($B21,'FULL STOCK UNIVERSE'!$C$4:$M$5000,9,FALSE))</f>
        <v>9</v>
      </c>
      <c r="L21" s="67">
        <f>IF(VLOOKUP($B21,'FULL STOCK UNIVERSE'!$C$4:$M$5000,10,FALSE)=0,"",VLOOKUP($B21,'FULL STOCK UNIVERSE'!$C$4:$M$5000,10,FALSE))</f>
        <v>62</v>
      </c>
      <c r="M21" s="69">
        <f>IF(VLOOKUP($B21,'FULL STOCK UNIVERSE'!$C$4:$M$5000,11,FALSE)=0,"",VLOOKUP($B21,'FULL STOCK UNIVERSE'!$C$4:$M$5000,11,FALSE))</f>
        <v>39</v>
      </c>
      <c r="N21" s="114">
        <f>(IF(E21="",0,E21*E$7)+IF(F21="",0,F21*F$7)+IF(G21="",0,G21*G$7)+IF(H21="",0,H21*H$7)+IF(I21="",0,I21*I$7)+IF(K21="",0,K21*K$7)+IF(J21="",0,J21*J$7)+IF(L21="",0,L21*L$7)+IF(M21="",0,M21*M$7))</f>
        <v>0</v>
      </c>
      <c r="O21" s="72"/>
      <c r="Q21" s="176" t="s">
        <v>6268</v>
      </c>
      <c r="R21" s="175"/>
      <c r="S21" s="180"/>
      <c r="T21" s="177"/>
      <c r="U21" s="164"/>
    </row>
    <row r="22" spans="2:21" ht="22.9" customHeight="1">
      <c r="B22" s="117" t="s">
        <v>1531</v>
      </c>
      <c r="C22" s="115" t="str">
        <f>IF(INDEX('FULL STOCK UNIVERSE'!$B$4:$B$5000,MATCH($B22,'FULL STOCK UNIVERSE'!$C$4:$C$5000,0))=0,"NA",INDEX('FULL STOCK UNIVERSE'!$B$4:$B$5000,MATCH($B22,'FULL STOCK UNIVERSE'!$C$4:$C$5000,0)))</f>
        <v>FLOWERS FOODS INC</v>
      </c>
      <c r="D22" s="78">
        <f>IF(VLOOKUP($B22,'FULL STOCK UNIVERSE'!$C$4:$M$5000,2,FALSE)=0,"NA",VLOOKUP($B22,'FULL STOCK UNIVERSE'!$C$4:$M$5000,2,FALSE))</f>
        <v>2299</v>
      </c>
      <c r="E22" s="68">
        <f>VLOOKUP($B22,'FULL STOCK UNIVERSE'!$C$4:$M$5000,3,FALSE)</f>
        <v>72</v>
      </c>
      <c r="F22" s="67">
        <f>VLOOKUP($B22,'FULL STOCK UNIVERSE'!$C$4:$M$5000,4,FALSE)</f>
        <v>91</v>
      </c>
      <c r="G22" s="67">
        <f>VLOOKUP($B22,'FULL STOCK UNIVERSE'!$C$4:$M$5000,5,FALSE)</f>
        <v>53</v>
      </c>
      <c r="H22" s="68">
        <f>VLOOKUP($B22,'FULL STOCK UNIVERSE'!$C$4:$M$5000,6,FALSE)</f>
        <v>88</v>
      </c>
      <c r="I22" s="68">
        <f>VLOOKUP($B22,'FULL STOCK UNIVERSE'!$C$4:$M$5000,7,FALSE)</f>
        <v>35</v>
      </c>
      <c r="J22" s="77">
        <f>VLOOKUP($B22,'FULL STOCK UNIVERSE'!$C$4:$M$5000,8,FALSE)</f>
        <v>94</v>
      </c>
      <c r="K22" s="70">
        <f>IF(VLOOKUP($B22,'FULL STOCK UNIVERSE'!$C$4:$M$5000,9,FALSE)=0,"",VLOOKUP($B22,'FULL STOCK UNIVERSE'!$C$4:$M$5000,9,FALSE))</f>
        <v>98</v>
      </c>
      <c r="L22" s="67">
        <f>IF(VLOOKUP($B22,'FULL STOCK UNIVERSE'!$C$4:$M$5000,10,FALSE)=0,"",VLOOKUP($B22,'FULL STOCK UNIVERSE'!$C$4:$M$5000,10,FALSE))</f>
        <v>3</v>
      </c>
      <c r="M22" s="69">
        <f>IF(VLOOKUP($B22,'FULL STOCK UNIVERSE'!$C$4:$M$5000,11,FALSE)=0,"",VLOOKUP($B22,'FULL STOCK UNIVERSE'!$C$4:$M$5000,11,FALSE))</f>
        <v>86</v>
      </c>
      <c r="N22" s="114">
        <f>(IF(E22="",0,E22*E$7)+IF(F22="",0,F22*F$7)+IF(G22="",0,G22*G$7)+IF(H22="",0,H22*H$7)+IF(I22="",0,I22*I$7)+IF(K22="",0,K22*K$7)+IF(J22="",0,J22*J$7)+IF(L22="",0,L22*L$7)+IF(M22="",0,M22*M$7))</f>
        <v>0</v>
      </c>
      <c r="O22" s="72"/>
      <c r="Q22" s="179" t="s">
        <v>5561</v>
      </c>
      <c r="R22" s="175"/>
      <c r="S22" s="180"/>
      <c r="T22" s="177"/>
      <c r="U22" s="164"/>
    </row>
    <row r="23" spans="2:21" ht="22.9" customHeight="1">
      <c r="B23" s="117" t="s">
        <v>4217</v>
      </c>
      <c r="C23" s="115" t="str">
        <f>IF(INDEX('FULL STOCK UNIVERSE'!$B$4:$B$5000,MATCH($B23,'FULL STOCK UNIVERSE'!$C$4:$C$5000,0))=0,"NA",INDEX('FULL STOCK UNIVERSE'!$B$4:$B$5000,MATCH($B23,'FULL STOCK UNIVERSE'!$C$4:$C$5000,0)))</f>
        <v>WASHINGTON TR BANCORP INC</v>
      </c>
      <c r="D23" s="78">
        <f>IF(VLOOKUP($B23,'FULL STOCK UNIVERSE'!$C$4:$M$5000,2,FALSE)=0,"NA",VLOOKUP($B23,'FULL STOCK UNIVERSE'!$C$4:$M$5000,2,FALSE))</f>
        <v>575</v>
      </c>
      <c r="E23" s="68">
        <f>VLOOKUP($B23,'FULL STOCK UNIVERSE'!$C$4:$M$5000,3,FALSE)</f>
        <v>68</v>
      </c>
      <c r="F23" s="67">
        <f>VLOOKUP($B23,'FULL STOCK UNIVERSE'!$C$4:$M$5000,4,FALSE)</f>
        <v>92</v>
      </c>
      <c r="G23" s="67">
        <f>VLOOKUP($B23,'FULL STOCK UNIVERSE'!$C$4:$M$5000,5,FALSE)</f>
        <v>51</v>
      </c>
      <c r="H23" s="68">
        <f>VLOOKUP($B23,'FULL STOCK UNIVERSE'!$C$4:$M$5000,6,FALSE)</f>
        <v>41</v>
      </c>
      <c r="I23" s="68">
        <f>VLOOKUP($B23,'FULL STOCK UNIVERSE'!$C$4:$M$5000,7,FALSE)</f>
        <v>5</v>
      </c>
      <c r="J23" s="77">
        <f>VLOOKUP($B23,'FULL STOCK UNIVERSE'!$C$4:$M$5000,8,FALSE)</f>
        <v>93</v>
      </c>
      <c r="K23" s="70">
        <f>IF(VLOOKUP($B23,'FULL STOCK UNIVERSE'!$C$4:$M$5000,9,FALSE)=0,"",VLOOKUP($B23,'FULL STOCK UNIVERSE'!$C$4:$M$5000,9,FALSE))</f>
        <v>61</v>
      </c>
      <c r="L23" s="67">
        <f>IF(VLOOKUP($B23,'FULL STOCK UNIVERSE'!$C$4:$M$5000,10,FALSE)=0,"",VLOOKUP($B23,'FULL STOCK UNIVERSE'!$C$4:$M$5000,10,FALSE))</f>
        <v>64</v>
      </c>
      <c r="M23" s="69">
        <f>IF(VLOOKUP($B23,'FULL STOCK UNIVERSE'!$C$4:$M$5000,11,FALSE)=0,"",VLOOKUP($B23,'FULL STOCK UNIVERSE'!$C$4:$M$5000,11,FALSE))</f>
        <v>48</v>
      </c>
      <c r="N23" s="114">
        <f>(IF(E23="",0,E23*E$7)+IF(F23="",0,F23*F$7)+IF(G23="",0,G23*G$7)+IF(H23="",0,H23*H$7)+IF(I23="",0,I23*I$7)+IF(K23="",0,K23*K$7)+IF(J23="",0,J23*J$7)+IF(L23="",0,L23*L$7)+IF(M23="",0,M23*M$7))</f>
        <v>0</v>
      </c>
      <c r="O23" s="72"/>
      <c r="Q23" s="175" t="s">
        <v>5560</v>
      </c>
      <c r="R23" s="175"/>
      <c r="S23" s="180"/>
      <c r="T23" s="177"/>
      <c r="U23" s="164"/>
    </row>
    <row r="24" spans="2:21" ht="22.9" customHeight="1">
      <c r="B24" s="117" t="s">
        <v>1221</v>
      </c>
      <c r="C24" s="115" t="str">
        <f>IF(INDEX('FULL STOCK UNIVERSE'!$B$4:$B$5000,MATCH($B24,'FULL STOCK UNIVERSE'!$C$4:$C$5000,0))=0,"NA",INDEX('FULL STOCK UNIVERSE'!$B$4:$B$5000,MATCH($B24,'FULL STOCK UNIVERSE'!$C$4:$C$5000,0)))</f>
        <v>AMDOCS</v>
      </c>
      <c r="D24" s="78">
        <f>IF(VLOOKUP($B24,'FULL STOCK UNIVERSE'!$C$4:$M$5000,2,FALSE)=0,"NA",VLOOKUP($B24,'FULL STOCK UNIVERSE'!$C$4:$M$5000,2,FALSE))</f>
        <v>8822</v>
      </c>
      <c r="E24" s="68">
        <f>VLOOKUP($B24,'FULL STOCK UNIVERSE'!$C$4:$M$5000,3,FALSE)</f>
        <v>82</v>
      </c>
      <c r="F24" s="67">
        <f>VLOOKUP($B24,'FULL STOCK UNIVERSE'!$C$4:$M$5000,4,FALSE)</f>
        <v>92</v>
      </c>
      <c r="G24" s="67">
        <f>VLOOKUP($B24,'FULL STOCK UNIVERSE'!$C$4:$M$5000,5,FALSE)</f>
        <v>63</v>
      </c>
      <c r="H24" s="68">
        <f>VLOOKUP($B24,'FULL STOCK UNIVERSE'!$C$4:$M$5000,6,FALSE)</f>
        <v>71</v>
      </c>
      <c r="I24" s="68">
        <f>VLOOKUP($B24,'FULL STOCK UNIVERSE'!$C$4:$M$5000,7,FALSE)</f>
        <v>0</v>
      </c>
      <c r="J24" s="77">
        <f>VLOOKUP($B24,'FULL STOCK UNIVERSE'!$C$4:$M$5000,8,FALSE)</f>
        <v>92</v>
      </c>
      <c r="K24" s="70">
        <f>IF(VLOOKUP($B24,'FULL STOCK UNIVERSE'!$C$4:$M$5000,9,FALSE)=0,"",VLOOKUP($B24,'FULL STOCK UNIVERSE'!$C$4:$M$5000,9,FALSE))</f>
        <v>84</v>
      </c>
      <c r="L24" s="67">
        <f>IF(VLOOKUP($B24,'FULL STOCK UNIVERSE'!$C$4:$M$5000,10,FALSE)=0,"",VLOOKUP($B24,'FULL STOCK UNIVERSE'!$C$4:$M$5000,10,FALSE))</f>
        <v>34</v>
      </c>
      <c r="M24" s="69">
        <f>IF(VLOOKUP($B24,'FULL STOCK UNIVERSE'!$C$4:$M$5000,11,FALSE)=0,"",VLOOKUP($B24,'FULL STOCK UNIVERSE'!$C$4:$M$5000,11,FALSE))</f>
        <v>69</v>
      </c>
      <c r="N24" s="114">
        <f>(IF(E24="",0,E24*E$7)+IF(F24="",0,F24*F$7)+IF(G24="",0,G24*G$7)+IF(H24="",0,H24*H$7)+IF(I24="",0,I24*I$7)+IF(K24="",0,K24*K$7)+IF(J24="",0,J24*J$7)+IF(L24="",0,L24*L$7)+IF(M24="",0,M24*M$7))</f>
        <v>0</v>
      </c>
      <c r="O24" s="72"/>
      <c r="Q24" s="175" t="s">
        <v>5562</v>
      </c>
      <c r="R24" s="175"/>
      <c r="S24" s="180"/>
      <c r="T24" s="177"/>
      <c r="U24" s="164"/>
    </row>
    <row r="25" spans="2:21" ht="22.9" customHeight="1">
      <c r="B25" s="117" t="s">
        <v>1473</v>
      </c>
      <c r="C25" s="115" t="str">
        <f>IF(INDEX('FULL STOCK UNIVERSE'!$B$4:$B$5000,MATCH($B25,'FULL STOCK UNIVERSE'!$C$4:$C$5000,0))=0,"NA",INDEX('FULL STOCK UNIVERSE'!$B$4:$B$5000,MATCH($B25,'FULL STOCK UNIVERSE'!$C$4:$C$5000,0)))</f>
        <v>FRESH DEL MONTE PRODUCE INC</v>
      </c>
      <c r="D25" s="78">
        <f>IF(VLOOKUP($B25,'FULL STOCK UNIVERSE'!$C$4:$M$5000,2,FALSE)=0,"NA",VLOOKUP($B25,'FULL STOCK UNIVERSE'!$C$4:$M$5000,2,FALSE))</f>
        <v>1713</v>
      </c>
      <c r="E25" s="68">
        <f>VLOOKUP($B25,'FULL STOCK UNIVERSE'!$C$4:$M$5000,3,FALSE)</f>
        <v>79</v>
      </c>
      <c r="F25" s="67">
        <f>VLOOKUP($B25,'FULL STOCK UNIVERSE'!$C$4:$M$5000,4,FALSE)</f>
        <v>85</v>
      </c>
      <c r="G25" s="67">
        <f>VLOOKUP($B25,'FULL STOCK UNIVERSE'!$C$4:$M$5000,5,FALSE)</f>
        <v>69</v>
      </c>
      <c r="H25" s="68">
        <f>VLOOKUP($B25,'FULL STOCK UNIVERSE'!$C$4:$M$5000,6,FALSE)</f>
        <v>84</v>
      </c>
      <c r="I25" s="68">
        <f>VLOOKUP($B25,'FULL STOCK UNIVERSE'!$C$4:$M$5000,7,FALSE)</f>
        <v>86</v>
      </c>
      <c r="J25" s="77">
        <f>VLOOKUP($B25,'FULL STOCK UNIVERSE'!$C$4:$M$5000,8,FALSE)</f>
        <v>92</v>
      </c>
      <c r="K25" s="70">
        <f>IF(VLOOKUP($B25,'FULL STOCK UNIVERSE'!$C$4:$M$5000,9,FALSE)=0,"",VLOOKUP($B25,'FULL STOCK UNIVERSE'!$C$4:$M$5000,9,FALSE))</f>
        <v>47</v>
      </c>
      <c r="L25" s="67">
        <f>IF(VLOOKUP($B25,'FULL STOCK UNIVERSE'!$C$4:$M$5000,10,FALSE)=0,"",VLOOKUP($B25,'FULL STOCK UNIVERSE'!$C$4:$M$5000,10,FALSE))</f>
        <v>8</v>
      </c>
      <c r="M25" s="69">
        <f>IF(VLOOKUP($B25,'FULL STOCK UNIVERSE'!$C$4:$M$5000,11,FALSE)=0,"",VLOOKUP($B25,'FULL STOCK UNIVERSE'!$C$4:$M$5000,11,FALSE))</f>
        <v>94</v>
      </c>
      <c r="N25" s="114">
        <f>(IF(E25="",0,E25*E$7)+IF(F25="",0,F25*F$7)+IF(G25="",0,G25*G$7)+IF(H25="",0,H25*H$7)+IF(I25="",0,I25*I$7)+IF(K25="",0,K25*K$7)+IF(J25="",0,J25*J$7)+IF(L25="",0,L25*L$7)+IF(M25="",0,M25*M$7))</f>
        <v>0</v>
      </c>
      <c r="O25" s="72"/>
      <c r="Q25" s="175" t="s">
        <v>5563</v>
      </c>
      <c r="R25" s="175"/>
      <c r="S25" s="180"/>
      <c r="T25" s="177"/>
      <c r="U25" s="164"/>
    </row>
    <row r="26" spans="2:21" ht="22.9" customHeight="1">
      <c r="B26" s="117" t="s">
        <v>65</v>
      </c>
      <c r="C26" s="115" t="str">
        <f>IF(INDEX('FULL STOCK UNIVERSE'!$B$4:$B$5000,MATCH($B26,'FULL STOCK UNIVERSE'!$C$4:$C$5000,0))=0,"NA",INDEX('FULL STOCK UNIVERSE'!$B$4:$B$5000,MATCH($B26,'FULL STOCK UNIVERSE'!$C$4:$C$5000,0)))</f>
        <v>ARCHER-DANIELS-MIDLAND CO</v>
      </c>
      <c r="D26" s="78">
        <f>IF(VLOOKUP($B26,'FULL STOCK UNIVERSE'!$C$4:$M$5000,2,FALSE)=0,"NA",VLOOKUP($B26,'FULL STOCK UNIVERSE'!$C$4:$M$5000,2,FALSE))</f>
        <v>27829</v>
      </c>
      <c r="E26" s="68">
        <f>VLOOKUP($B26,'FULL STOCK UNIVERSE'!$C$4:$M$5000,3,FALSE)</f>
        <v>69</v>
      </c>
      <c r="F26" s="67">
        <f>VLOOKUP($B26,'FULL STOCK UNIVERSE'!$C$4:$M$5000,4,FALSE)</f>
        <v>85</v>
      </c>
      <c r="G26" s="67">
        <f>VLOOKUP($B26,'FULL STOCK UNIVERSE'!$C$4:$M$5000,5,FALSE)</f>
        <v>56</v>
      </c>
      <c r="H26" s="68">
        <f>VLOOKUP($B26,'FULL STOCK UNIVERSE'!$C$4:$M$5000,6,FALSE)</f>
        <v>78</v>
      </c>
      <c r="I26" s="68">
        <f>VLOOKUP($B26,'FULL STOCK UNIVERSE'!$C$4:$M$5000,7,FALSE)</f>
        <v>21</v>
      </c>
      <c r="J26" s="77">
        <f>VLOOKUP($B26,'FULL STOCK UNIVERSE'!$C$4:$M$5000,8,FALSE)</f>
        <v>91</v>
      </c>
      <c r="K26" s="70">
        <f>IF(VLOOKUP($B26,'FULL STOCK UNIVERSE'!$C$4:$M$5000,9,FALSE)=0,"",VLOOKUP($B26,'FULL STOCK UNIVERSE'!$C$4:$M$5000,9,FALSE))</f>
        <v>47</v>
      </c>
      <c r="L26" s="67">
        <f>IF(VLOOKUP($B26,'FULL STOCK UNIVERSE'!$C$4:$M$5000,10,FALSE)=0,"",VLOOKUP($B26,'FULL STOCK UNIVERSE'!$C$4:$M$5000,10,FALSE))</f>
        <v>22</v>
      </c>
      <c r="M26" s="69">
        <f>IF(VLOOKUP($B26,'FULL STOCK UNIVERSE'!$C$4:$M$5000,11,FALSE)=0,"",VLOOKUP($B26,'FULL STOCK UNIVERSE'!$C$4:$M$5000,11,FALSE))</f>
        <v>91</v>
      </c>
      <c r="N26" s="114">
        <f>(IF(E26="",0,E26*E$7)+IF(F26="",0,F26*F$7)+IF(G26="",0,G26*G$7)+IF(H26="",0,H26*H$7)+IF(I26="",0,I26*I$7)+IF(K26="",0,K26*K$7)+IF(J26="",0,J26*J$7)+IF(L26="",0,L26*L$7)+IF(M26="",0,M26*M$7))</f>
        <v>0</v>
      </c>
      <c r="O26" s="72"/>
      <c r="Q26" s="175" t="s">
        <v>5564</v>
      </c>
      <c r="R26" s="175"/>
    </row>
    <row r="27" spans="2:21" ht="22.9" customHeight="1">
      <c r="B27" s="117" t="s">
        <v>2746</v>
      </c>
      <c r="C27" s="115" t="str">
        <f>IF(INDEX('FULL STOCK UNIVERSE'!$B$4:$B$5000,MATCH($B27,'FULL STOCK UNIVERSE'!$C$4:$C$5000,0))=0,"NA",INDEX('FULL STOCK UNIVERSE'!$B$4:$B$5000,MATCH($B27,'FULL STOCK UNIVERSE'!$C$4:$C$5000,0)))</f>
        <v>NORTHFIELD BANCORP INC</v>
      </c>
      <c r="D27" s="78">
        <f>IF(VLOOKUP($B27,'FULL STOCK UNIVERSE'!$C$4:$M$5000,2,FALSE)=0,"NA",VLOOKUP($B27,'FULL STOCK UNIVERSE'!$C$4:$M$5000,2,FALSE))</f>
        <v>490</v>
      </c>
      <c r="E27" s="68">
        <f>VLOOKUP($B27,'FULL STOCK UNIVERSE'!$C$4:$M$5000,3,FALSE)</f>
        <v>66</v>
      </c>
      <c r="F27" s="67">
        <f>VLOOKUP($B27,'FULL STOCK UNIVERSE'!$C$4:$M$5000,4,FALSE)</f>
        <v>96</v>
      </c>
      <c r="G27" s="67">
        <f>VLOOKUP($B27,'FULL STOCK UNIVERSE'!$C$4:$M$5000,5,FALSE)</f>
        <v>56</v>
      </c>
      <c r="H27" s="68">
        <f>VLOOKUP($B27,'FULL STOCK UNIVERSE'!$C$4:$M$5000,6,FALSE)</f>
        <v>15</v>
      </c>
      <c r="I27" s="68">
        <f>VLOOKUP($B27,'FULL STOCK UNIVERSE'!$C$4:$M$5000,7,FALSE)</f>
        <v>20</v>
      </c>
      <c r="J27" s="77">
        <f>VLOOKUP($B27,'FULL STOCK UNIVERSE'!$C$4:$M$5000,8,FALSE)</f>
        <v>90</v>
      </c>
      <c r="K27" s="70">
        <f>IF(VLOOKUP($B27,'FULL STOCK UNIVERSE'!$C$4:$M$5000,9,FALSE)=0,"",VLOOKUP($B27,'FULL STOCK UNIVERSE'!$C$4:$M$5000,9,FALSE))</f>
        <v>56</v>
      </c>
      <c r="L27" s="67">
        <f>IF(VLOOKUP($B27,'FULL STOCK UNIVERSE'!$C$4:$M$5000,10,FALSE)=0,"",VLOOKUP($B27,'FULL STOCK UNIVERSE'!$C$4:$M$5000,10,FALSE))</f>
        <v>64</v>
      </c>
      <c r="M27" s="69">
        <f>IF(VLOOKUP($B27,'FULL STOCK UNIVERSE'!$C$4:$M$5000,11,FALSE)=0,"",VLOOKUP($B27,'FULL STOCK UNIVERSE'!$C$4:$M$5000,11,FALSE))</f>
        <v>61</v>
      </c>
      <c r="N27" s="114">
        <f>(IF(E27="",0,E27*E$7)+IF(F27="",0,F27*F$7)+IF(G27="",0,G27*G$7)+IF(H27="",0,H27*H$7)+IF(I27="",0,I27*I$7)+IF(K27="",0,K27*K$7)+IF(J27="",0,J27*J$7)+IF(L27="",0,L27*L$7)+IF(M27="",0,M27*M$7))</f>
        <v>0</v>
      </c>
      <c r="O27" s="72"/>
    </row>
    <row r="28" spans="2:21" ht="22.9" customHeight="1">
      <c r="B28" s="117" t="s">
        <v>3614</v>
      </c>
      <c r="C28" s="115" t="str">
        <f>IF(INDEX('FULL STOCK UNIVERSE'!$B$4:$B$5000,MATCH($B28,'FULL STOCK UNIVERSE'!$C$4:$C$5000,0))=0,"NA",INDEX('FULL STOCK UNIVERSE'!$B$4:$B$5000,MATCH($B28,'FULL STOCK UNIVERSE'!$C$4:$C$5000,0)))</f>
        <v>SYNOVUS FINANCIAL CORP</v>
      </c>
      <c r="D28" s="78">
        <f>IF(VLOOKUP($B28,'FULL STOCK UNIVERSE'!$C$4:$M$5000,2,FALSE)=0,"NA",VLOOKUP($B28,'FULL STOCK UNIVERSE'!$C$4:$M$5000,2,FALSE))</f>
        <v>7318</v>
      </c>
      <c r="E28" s="68">
        <f>VLOOKUP($B28,'FULL STOCK UNIVERSE'!$C$4:$M$5000,3,FALSE)</f>
        <v>59</v>
      </c>
      <c r="F28" s="67">
        <f>VLOOKUP($B28,'FULL STOCK UNIVERSE'!$C$4:$M$5000,4,FALSE)</f>
        <v>88</v>
      </c>
      <c r="G28" s="67">
        <f>VLOOKUP($B28,'FULL STOCK UNIVERSE'!$C$4:$M$5000,5,FALSE)</f>
        <v>55</v>
      </c>
      <c r="H28" s="68">
        <f>VLOOKUP($B28,'FULL STOCK UNIVERSE'!$C$4:$M$5000,6,FALSE)</f>
        <v>38</v>
      </c>
      <c r="I28" s="68">
        <f>VLOOKUP($B28,'FULL STOCK UNIVERSE'!$C$4:$M$5000,7,FALSE)</f>
        <v>71</v>
      </c>
      <c r="J28" s="77">
        <f>VLOOKUP($B28,'FULL STOCK UNIVERSE'!$C$4:$M$5000,8,FALSE)</f>
        <v>89</v>
      </c>
      <c r="K28" s="70">
        <f>IF(VLOOKUP($B28,'FULL STOCK UNIVERSE'!$C$4:$M$5000,9,FALSE)=0,"",VLOOKUP($B28,'FULL STOCK UNIVERSE'!$C$4:$M$5000,9,FALSE))</f>
        <v>4</v>
      </c>
      <c r="L28" s="67">
        <f>IF(VLOOKUP($B28,'FULL STOCK UNIVERSE'!$C$4:$M$5000,10,FALSE)=0,"",VLOOKUP($B28,'FULL STOCK UNIVERSE'!$C$4:$M$5000,10,FALSE))</f>
        <v>77</v>
      </c>
      <c r="M28" s="69">
        <f>IF(VLOOKUP($B28,'FULL STOCK UNIVERSE'!$C$4:$M$5000,11,FALSE)=0,"",VLOOKUP($B28,'FULL STOCK UNIVERSE'!$C$4:$M$5000,11,FALSE))</f>
        <v>32</v>
      </c>
      <c r="N28" s="114">
        <f>(IF(E28="",0,E28*E$7)+IF(F28="",0,F28*F$7)+IF(G28="",0,G28*G$7)+IF(H28="",0,H28*H$7)+IF(I28="",0,I28*I$7)+IF(K28="",0,K28*K$7)+IF(J28="",0,J28*J$7)+IF(L28="",0,L28*L$7)+IF(M28="",0,M28*M$7))</f>
        <v>0</v>
      </c>
      <c r="O28" s="72"/>
      <c r="Q28" s="176" t="s">
        <v>6269</v>
      </c>
      <c r="R28" s="175"/>
    </row>
    <row r="29" spans="2:21" ht="22.9" customHeight="1">
      <c r="B29" s="117" t="s">
        <v>78</v>
      </c>
      <c r="C29" s="115" t="str">
        <f>IF(INDEX('FULL STOCK UNIVERSE'!$B$4:$B$5000,MATCH($B29,'FULL STOCK UNIVERSE'!$C$4:$C$5000,0))=0,"NA",INDEX('FULL STOCK UNIVERSE'!$B$4:$B$5000,MATCH($B29,'FULL STOCK UNIVERSE'!$C$4:$C$5000,0)))</f>
        <v>ADT INC</v>
      </c>
      <c r="D29" s="78">
        <f>IF(VLOOKUP($B29,'FULL STOCK UNIVERSE'!$C$4:$M$5000,2,FALSE)=0,"NA",VLOOKUP($B29,'FULL STOCK UNIVERSE'!$C$4:$M$5000,2,FALSE))</f>
        <v>6672</v>
      </c>
      <c r="E29" s="68">
        <f>VLOOKUP($B29,'FULL STOCK UNIVERSE'!$C$4:$M$5000,3,FALSE)</f>
        <v>85</v>
      </c>
      <c r="F29" s="67">
        <f>VLOOKUP($B29,'FULL STOCK UNIVERSE'!$C$4:$M$5000,4,FALSE)</f>
        <v>84</v>
      </c>
      <c r="G29" s="67">
        <f>VLOOKUP($B29,'FULL STOCK UNIVERSE'!$C$4:$M$5000,5,FALSE)</f>
        <v>61</v>
      </c>
      <c r="H29" s="68">
        <f>VLOOKUP($B29,'FULL STOCK UNIVERSE'!$C$4:$M$5000,6,FALSE)</f>
        <v>96</v>
      </c>
      <c r="I29" s="68">
        <f>VLOOKUP($B29,'FULL STOCK UNIVERSE'!$C$4:$M$5000,7,FALSE)</f>
        <v>77</v>
      </c>
      <c r="J29" s="77">
        <f>VLOOKUP($B29,'FULL STOCK UNIVERSE'!$C$4:$M$5000,8,FALSE)</f>
        <v>89</v>
      </c>
      <c r="K29" s="70">
        <f>IF(VLOOKUP($B29,'FULL STOCK UNIVERSE'!$C$4:$M$5000,9,FALSE)=0,"",VLOOKUP($B29,'FULL STOCK UNIVERSE'!$C$4:$M$5000,9,FALSE))</f>
        <v>98</v>
      </c>
      <c r="L29" s="67">
        <f>IF(VLOOKUP($B29,'FULL STOCK UNIVERSE'!$C$4:$M$5000,10,FALSE)=0,"",VLOOKUP($B29,'FULL STOCK UNIVERSE'!$C$4:$M$5000,10,FALSE))</f>
        <v>43</v>
      </c>
      <c r="M29" s="69">
        <f>IF(VLOOKUP($B29,'FULL STOCK UNIVERSE'!$C$4:$M$5000,11,FALSE)=0,"",VLOOKUP($B29,'FULL STOCK UNIVERSE'!$C$4:$M$5000,11,FALSE))</f>
        <v>58</v>
      </c>
      <c r="N29" s="114">
        <f>(IF(E29="",0,E29*E$7)+IF(F29="",0,F29*F$7)+IF(G29="",0,G29*G$7)+IF(H29="",0,H29*H$7)+IF(I29="",0,I29*I$7)+IF(K29="",0,K29*K$7)+IF(J29="",0,J29*J$7)+IF(L29="",0,L29*L$7)+IF(M29="",0,M29*M$7))</f>
        <v>0</v>
      </c>
      <c r="O29" s="72"/>
      <c r="Q29" s="175" t="s">
        <v>6095</v>
      </c>
      <c r="R29" s="175"/>
    </row>
    <row r="30" spans="2:21" ht="22.9" customHeight="1">
      <c r="B30" s="117" t="s">
        <v>4837</v>
      </c>
      <c r="C30" s="115" t="str">
        <f>IF(INDEX('FULL STOCK UNIVERSE'!$B$4:$B$5000,MATCH($B30,'FULL STOCK UNIVERSE'!$C$4:$C$5000,0))=0,"NA",INDEX('FULL STOCK UNIVERSE'!$B$4:$B$5000,MATCH($B30,'FULL STOCK UNIVERSE'!$C$4:$C$5000,0)))</f>
        <v>F&amp;G ANNUITIES &amp; LIFE INC</v>
      </c>
      <c r="D30" s="78">
        <f>IF(VLOOKUP($B30,'FULL STOCK UNIVERSE'!$C$4:$M$5000,2,FALSE)=0,"NA",VLOOKUP($B30,'FULL STOCK UNIVERSE'!$C$4:$M$5000,2,FALSE))</f>
        <v>4325</v>
      </c>
      <c r="E30" s="68">
        <f>VLOOKUP($B30,'FULL STOCK UNIVERSE'!$C$4:$M$5000,3,FALSE)</f>
        <v>83</v>
      </c>
      <c r="F30" s="67">
        <f>VLOOKUP($B30,'FULL STOCK UNIVERSE'!$C$4:$M$5000,4,FALSE)</f>
        <v>87</v>
      </c>
      <c r="G30" s="67">
        <f>VLOOKUP($B30,'FULL STOCK UNIVERSE'!$C$4:$M$5000,5,FALSE)</f>
        <v>55</v>
      </c>
      <c r="H30" s="68">
        <f>VLOOKUP($B30,'FULL STOCK UNIVERSE'!$C$4:$M$5000,6,FALSE)</f>
        <v>76</v>
      </c>
      <c r="I30" s="68">
        <f>VLOOKUP($B30,'FULL STOCK UNIVERSE'!$C$4:$M$5000,7,FALSE)</f>
        <v>11</v>
      </c>
      <c r="J30" s="77">
        <f>VLOOKUP($B30,'FULL STOCK UNIVERSE'!$C$4:$M$5000,8,FALSE)</f>
        <v>89</v>
      </c>
      <c r="K30" s="70">
        <f>IF(VLOOKUP($B30,'FULL STOCK UNIVERSE'!$C$4:$M$5000,9,FALSE)=0,"",VLOOKUP($B30,'FULL STOCK UNIVERSE'!$C$4:$M$5000,9,FALSE))</f>
        <v>99</v>
      </c>
      <c r="L30" s="67">
        <f>IF(VLOOKUP($B30,'FULL STOCK UNIVERSE'!$C$4:$M$5000,10,FALSE)=0,"",VLOOKUP($B30,'FULL STOCK UNIVERSE'!$C$4:$M$5000,10,FALSE))</f>
        <v>73</v>
      </c>
      <c r="M30" s="69">
        <f>IF(VLOOKUP($B30,'FULL STOCK UNIVERSE'!$C$4:$M$5000,11,FALSE)=0,"",VLOOKUP($B30,'FULL STOCK UNIVERSE'!$C$4:$M$5000,11,FALSE))</f>
        <v>36</v>
      </c>
      <c r="N30" s="114">
        <f>(IF(E30="",0,E30*E$7)+IF(F30="",0,F30*F$7)+IF(G30="",0,G30*G$7)+IF(H30="",0,H30*H$7)+IF(I30="",0,I30*I$7)+IF(K30="",0,K30*K$7)+IF(J30="",0,J30*J$7)+IF(L30="",0,L30*L$7)+IF(M30="",0,M30*M$7))</f>
        <v>0</v>
      </c>
      <c r="O30" s="72"/>
      <c r="Q30" s="175" t="s">
        <v>6096</v>
      </c>
      <c r="R30" s="175"/>
    </row>
    <row r="31" spans="2:21" ht="22.9" customHeight="1">
      <c r="B31" s="117" t="s">
        <v>833</v>
      </c>
      <c r="C31" s="115" t="str">
        <f>IF(INDEX('FULL STOCK UNIVERSE'!$B$4:$B$5000,MATCH($B31,'FULL STOCK UNIVERSE'!$C$4:$C$5000,0))=0,"NA",INDEX('FULL STOCK UNIVERSE'!$B$4:$B$5000,MATCH($B31,'FULL STOCK UNIVERSE'!$C$4:$C$5000,0)))</f>
        <v>CINCINNATI FINANCIAL CORP</v>
      </c>
      <c r="D31" s="78">
        <f>IF(VLOOKUP($B31,'FULL STOCK UNIVERSE'!$C$4:$M$5000,2,FALSE)=0,"NA",VLOOKUP($B31,'FULL STOCK UNIVERSE'!$C$4:$M$5000,2,FALSE))</f>
        <v>25710</v>
      </c>
      <c r="E31" s="68">
        <f>VLOOKUP($B31,'FULL STOCK UNIVERSE'!$C$4:$M$5000,3,FALSE)</f>
        <v>89</v>
      </c>
      <c r="F31" s="67">
        <f>VLOOKUP($B31,'FULL STOCK UNIVERSE'!$C$4:$M$5000,4,FALSE)</f>
        <v>81</v>
      </c>
      <c r="G31" s="67">
        <f>VLOOKUP($B31,'FULL STOCK UNIVERSE'!$C$4:$M$5000,5,FALSE)</f>
        <v>80</v>
      </c>
      <c r="H31" s="68">
        <f>VLOOKUP($B31,'FULL STOCK UNIVERSE'!$C$4:$M$5000,6,FALSE)</f>
        <v>86</v>
      </c>
      <c r="I31" s="68">
        <f>VLOOKUP($B31,'FULL STOCK UNIVERSE'!$C$4:$M$5000,7,FALSE)</f>
        <v>77</v>
      </c>
      <c r="J31" s="77">
        <f>VLOOKUP($B31,'FULL STOCK UNIVERSE'!$C$4:$M$5000,8,FALSE)</f>
        <v>88</v>
      </c>
      <c r="K31" s="70">
        <f>IF(VLOOKUP($B31,'FULL STOCK UNIVERSE'!$C$4:$M$5000,9,FALSE)=0,"",VLOOKUP($B31,'FULL STOCK UNIVERSE'!$C$4:$M$5000,9,FALSE))</f>
        <v>51</v>
      </c>
      <c r="L31" s="67">
        <f>IF(VLOOKUP($B31,'FULL STOCK UNIVERSE'!$C$4:$M$5000,10,FALSE)=0,"",VLOOKUP($B31,'FULL STOCK UNIVERSE'!$C$4:$M$5000,10,FALSE))</f>
        <v>39</v>
      </c>
      <c r="M31" s="69">
        <f>IF(VLOOKUP($B31,'FULL STOCK UNIVERSE'!$C$4:$M$5000,11,FALSE)=0,"",VLOOKUP($B31,'FULL STOCK UNIVERSE'!$C$4:$M$5000,11,FALSE))</f>
        <v>82</v>
      </c>
      <c r="N31" s="114">
        <f>(IF(E31="",0,E31*E$7)+IF(F31="",0,F31*F$7)+IF(G31="",0,G31*G$7)+IF(H31="",0,H31*H$7)+IF(I31="",0,I31*I$7)+IF(K31="",0,K31*K$7)+IF(J31="",0,J31*J$7)+IF(L31="",0,L31*L$7)+IF(M31="",0,M31*M$7))</f>
        <v>0</v>
      </c>
      <c r="O31" s="72"/>
      <c r="Q31" s="175" t="s">
        <v>6090</v>
      </c>
      <c r="R31" s="175"/>
    </row>
    <row r="32" spans="2:21" ht="22.9" customHeight="1">
      <c r="B32" s="117" t="s">
        <v>798</v>
      </c>
      <c r="C32" s="115" t="str">
        <f>IF(INDEX('FULL STOCK UNIVERSE'!$B$4:$B$5000,MATCH($B32,'FULL STOCK UNIVERSE'!$C$4:$C$5000,0))=0,"NA",INDEX('FULL STOCK UNIVERSE'!$B$4:$B$5000,MATCH($B32,'FULL STOCK UNIVERSE'!$C$4:$C$5000,0)))</f>
        <v>CULLEN/FROST BANKERS INC</v>
      </c>
      <c r="D32" s="78">
        <f>IF(VLOOKUP($B32,'FULL STOCK UNIVERSE'!$C$4:$M$5000,2,FALSE)=0,"NA",VLOOKUP($B32,'FULL STOCK UNIVERSE'!$C$4:$M$5000,2,FALSE))</f>
        <v>8222</v>
      </c>
      <c r="E32" s="68">
        <f>VLOOKUP($B32,'FULL STOCK UNIVERSE'!$C$4:$M$5000,3,FALSE)</f>
        <v>69</v>
      </c>
      <c r="F32" s="67">
        <f>VLOOKUP($B32,'FULL STOCK UNIVERSE'!$C$4:$M$5000,4,FALSE)</f>
        <v>95</v>
      </c>
      <c r="G32" s="67">
        <f>VLOOKUP($B32,'FULL STOCK UNIVERSE'!$C$4:$M$5000,5,FALSE)</f>
        <v>59</v>
      </c>
      <c r="H32" s="68">
        <f>VLOOKUP($B32,'FULL STOCK UNIVERSE'!$C$4:$M$5000,6,FALSE)</f>
        <v>59</v>
      </c>
      <c r="I32" s="68">
        <f>VLOOKUP($B32,'FULL STOCK UNIVERSE'!$C$4:$M$5000,7,FALSE)</f>
        <v>84</v>
      </c>
      <c r="J32" s="77">
        <f>VLOOKUP($B32,'FULL STOCK UNIVERSE'!$C$4:$M$5000,8,FALSE)</f>
        <v>88</v>
      </c>
      <c r="K32" s="70">
        <f>IF(VLOOKUP($B32,'FULL STOCK UNIVERSE'!$C$4:$M$5000,9,FALSE)=0,"",VLOOKUP($B32,'FULL STOCK UNIVERSE'!$C$4:$M$5000,9,FALSE))</f>
        <v>44</v>
      </c>
      <c r="L32" s="67">
        <f>IF(VLOOKUP($B32,'FULL STOCK UNIVERSE'!$C$4:$M$5000,10,FALSE)=0,"",VLOOKUP($B32,'FULL STOCK UNIVERSE'!$C$4:$M$5000,10,FALSE))</f>
        <v>50</v>
      </c>
      <c r="M32" s="69">
        <f>IF(VLOOKUP($B32,'FULL STOCK UNIVERSE'!$C$4:$M$5000,11,FALSE)=0,"",VLOOKUP($B32,'FULL STOCK UNIVERSE'!$C$4:$M$5000,11,FALSE))</f>
        <v>54</v>
      </c>
      <c r="N32" s="114">
        <f>(IF(E32="",0,E32*E$7)+IF(F32="",0,F32*F$7)+IF(G32="",0,G32*G$7)+IF(H32="",0,H32*H$7)+IF(I32="",0,I32*I$7)+IF(K32="",0,K32*K$7)+IF(J32="",0,J32*J$7)+IF(L32="",0,L32*L$7)+IF(M32="",0,M32*M$7))</f>
        <v>0</v>
      </c>
      <c r="O32" s="72"/>
      <c r="Q32" s="175" t="s">
        <v>6093</v>
      </c>
      <c r="R32" s="175"/>
    </row>
    <row r="33" spans="2:18" ht="22.9" customHeight="1">
      <c r="B33" s="117" t="s">
        <v>316</v>
      </c>
      <c r="C33" s="115" t="str">
        <f>IF(INDEX('FULL STOCK UNIVERSE'!$B$4:$B$5000,MATCH($B33,'FULL STOCK UNIVERSE'!$C$4:$C$5000,0))=0,"NA",INDEX('FULL STOCK UNIVERSE'!$B$4:$B$5000,MATCH($B33,'FULL STOCK UNIVERSE'!$C$4:$C$5000,0)))</f>
        <v>ASSOCIATED BANC-CORP</v>
      </c>
      <c r="D33" s="78">
        <f>IF(VLOOKUP($B33,'FULL STOCK UNIVERSE'!$C$4:$M$5000,2,FALSE)=0,"NA",VLOOKUP($B33,'FULL STOCK UNIVERSE'!$C$4:$M$5000,2,FALSE))</f>
        <v>4373</v>
      </c>
      <c r="E33" s="68">
        <f>VLOOKUP($B33,'FULL STOCK UNIVERSE'!$C$4:$M$5000,3,FALSE)</f>
        <v>82</v>
      </c>
      <c r="F33" s="67">
        <f>VLOOKUP($B33,'FULL STOCK UNIVERSE'!$C$4:$M$5000,4,FALSE)</f>
        <v>89</v>
      </c>
      <c r="G33" s="67">
        <f>VLOOKUP($B33,'FULL STOCK UNIVERSE'!$C$4:$M$5000,5,FALSE)</f>
        <v>67</v>
      </c>
      <c r="H33" s="68">
        <f>VLOOKUP($B33,'FULL STOCK UNIVERSE'!$C$4:$M$5000,6,FALSE)</f>
        <v>72</v>
      </c>
      <c r="I33" s="68">
        <f>VLOOKUP($B33,'FULL STOCK UNIVERSE'!$C$4:$M$5000,7,FALSE)</f>
        <v>52</v>
      </c>
      <c r="J33" s="77">
        <f>VLOOKUP($B33,'FULL STOCK UNIVERSE'!$C$4:$M$5000,8,FALSE)</f>
        <v>88</v>
      </c>
      <c r="K33" s="70">
        <f>IF(VLOOKUP($B33,'FULL STOCK UNIVERSE'!$C$4:$M$5000,9,FALSE)=0,"",VLOOKUP($B33,'FULL STOCK UNIVERSE'!$C$4:$M$5000,9,FALSE))</f>
        <v>46</v>
      </c>
      <c r="L33" s="67">
        <f>IF(VLOOKUP($B33,'FULL STOCK UNIVERSE'!$C$4:$M$5000,10,FALSE)=0,"",VLOOKUP($B33,'FULL STOCK UNIVERSE'!$C$4:$M$5000,10,FALSE))</f>
        <v>69</v>
      </c>
      <c r="M33" s="69">
        <f>IF(VLOOKUP($B33,'FULL STOCK UNIVERSE'!$C$4:$M$5000,11,FALSE)=0,"",VLOOKUP($B33,'FULL STOCK UNIVERSE'!$C$4:$M$5000,11,FALSE))</f>
        <v>40</v>
      </c>
      <c r="N33" s="114">
        <f>(IF(E33="",0,E33*E$7)+IF(F33="",0,F33*F$7)+IF(G33="",0,G33*G$7)+IF(H33="",0,H33*H$7)+IF(I33="",0,I33*I$7)+IF(K33="",0,K33*K$7)+IF(J33="",0,J33*J$7)+IF(L33="",0,L33*L$7)+IF(M33="",0,M33*M$7))</f>
        <v>0</v>
      </c>
      <c r="O33" s="72"/>
      <c r="Q33" s="175" t="s">
        <v>6092</v>
      </c>
      <c r="R33" s="175"/>
    </row>
    <row r="34" spans="2:18" ht="22.9" customHeight="1">
      <c r="B34" s="117" t="s">
        <v>2349</v>
      </c>
      <c r="C34" s="115" t="str">
        <f>IF(INDEX('FULL STOCK UNIVERSE'!$B$4:$B$5000,MATCH($B34,'FULL STOCK UNIVERSE'!$C$4:$C$5000,0))=0,"NA",INDEX('FULL STOCK UNIVERSE'!$B$4:$B$5000,MATCH($B34,'FULL STOCK UNIVERSE'!$C$4:$C$5000,0)))</f>
        <v>LAKELAND FINANCIAL CORP</v>
      </c>
      <c r="D34" s="78">
        <f>IF(VLOOKUP($B34,'FULL STOCK UNIVERSE'!$C$4:$M$5000,2,FALSE)=0,"NA",VLOOKUP($B34,'FULL STOCK UNIVERSE'!$C$4:$M$5000,2,FALSE))</f>
        <v>1499</v>
      </c>
      <c r="E34" s="68">
        <f>VLOOKUP($B34,'FULL STOCK UNIVERSE'!$C$4:$M$5000,3,FALSE)</f>
        <v>78</v>
      </c>
      <c r="F34" s="67">
        <f>VLOOKUP($B34,'FULL STOCK UNIVERSE'!$C$4:$M$5000,4,FALSE)</f>
        <v>95</v>
      </c>
      <c r="G34" s="67">
        <f>VLOOKUP($B34,'FULL STOCK UNIVERSE'!$C$4:$M$5000,5,FALSE)</f>
        <v>56</v>
      </c>
      <c r="H34" s="68">
        <f>VLOOKUP($B34,'FULL STOCK UNIVERSE'!$C$4:$M$5000,6,FALSE)</f>
        <v>70</v>
      </c>
      <c r="I34" s="68">
        <f>VLOOKUP($B34,'FULL STOCK UNIVERSE'!$C$4:$M$5000,7,FALSE)</f>
        <v>49</v>
      </c>
      <c r="J34" s="77">
        <f>VLOOKUP($B34,'FULL STOCK UNIVERSE'!$C$4:$M$5000,8,FALSE)</f>
        <v>87</v>
      </c>
      <c r="K34" s="70">
        <f>IF(VLOOKUP($B34,'FULL STOCK UNIVERSE'!$C$4:$M$5000,9,FALSE)=0,"",VLOOKUP($B34,'FULL STOCK UNIVERSE'!$C$4:$M$5000,9,FALSE))</f>
        <v>39</v>
      </c>
      <c r="L34" s="67">
        <f>IF(VLOOKUP($B34,'FULL STOCK UNIVERSE'!$C$4:$M$5000,10,FALSE)=0,"",VLOOKUP($B34,'FULL STOCK UNIVERSE'!$C$4:$M$5000,10,FALSE))</f>
        <v>42</v>
      </c>
      <c r="M34" s="69">
        <f>IF(VLOOKUP($B34,'FULL STOCK UNIVERSE'!$C$4:$M$5000,11,FALSE)=0,"",VLOOKUP($B34,'FULL STOCK UNIVERSE'!$C$4:$M$5000,11,FALSE))</f>
        <v>58</v>
      </c>
      <c r="N34" s="114">
        <f>(IF(E34="",0,E34*E$7)+IF(F34="",0,F34*F$7)+IF(G34="",0,G34*G$7)+IF(H34="",0,H34*H$7)+IF(I34="",0,I34*I$7)+IF(K34="",0,K34*K$7)+IF(J34="",0,J34*J$7)+IF(L34="",0,L34*L$7)+IF(M34="",0,M34*M$7))</f>
        <v>0</v>
      </c>
      <c r="O34" s="72"/>
    </row>
    <row r="35" spans="2:18" ht="22.9" customHeight="1">
      <c r="B35" s="117" t="s">
        <v>3962</v>
      </c>
      <c r="C35" s="115" t="str">
        <f>IF(INDEX('FULL STOCK UNIVERSE'!$B$4:$B$5000,MATCH($B35,'FULL STOCK UNIVERSE'!$C$4:$C$5000,0))=0,"NA",INDEX('FULL STOCK UNIVERSE'!$B$4:$B$5000,MATCH($B35,'FULL STOCK UNIVERSE'!$C$4:$C$5000,0)))</f>
        <v>TYSON FOODS INC  -CL A</v>
      </c>
      <c r="D35" s="78">
        <f>IF(VLOOKUP($B35,'FULL STOCK UNIVERSE'!$C$4:$M$5000,2,FALSE)=0,"NA",VLOOKUP($B35,'FULL STOCK UNIVERSE'!$C$4:$M$5000,2,FALSE))</f>
        <v>20674</v>
      </c>
      <c r="E35" s="68">
        <f>VLOOKUP($B35,'FULL STOCK UNIVERSE'!$C$4:$M$5000,3,FALSE)</f>
        <v>67</v>
      </c>
      <c r="F35" s="67">
        <f>VLOOKUP($B35,'FULL STOCK UNIVERSE'!$C$4:$M$5000,4,FALSE)</f>
        <v>95</v>
      </c>
      <c r="G35" s="67">
        <f>VLOOKUP($B35,'FULL STOCK UNIVERSE'!$C$4:$M$5000,5,FALSE)</f>
        <v>62</v>
      </c>
      <c r="H35" s="68">
        <f>VLOOKUP($B35,'FULL STOCK UNIVERSE'!$C$4:$M$5000,6,FALSE)</f>
        <v>49</v>
      </c>
      <c r="I35" s="68">
        <f>VLOOKUP($B35,'FULL STOCK UNIVERSE'!$C$4:$M$5000,7,FALSE)</f>
        <v>35</v>
      </c>
      <c r="J35" s="77">
        <f>VLOOKUP($B35,'FULL STOCK UNIVERSE'!$C$4:$M$5000,8,FALSE)</f>
        <v>86</v>
      </c>
      <c r="K35" s="70">
        <f>IF(VLOOKUP($B35,'FULL STOCK UNIVERSE'!$C$4:$M$5000,9,FALSE)=0,"",VLOOKUP($B35,'FULL STOCK UNIVERSE'!$C$4:$M$5000,9,FALSE))</f>
        <v>42</v>
      </c>
      <c r="L35" s="67">
        <f>IF(VLOOKUP($B35,'FULL STOCK UNIVERSE'!$C$4:$M$5000,10,FALSE)=0,"",VLOOKUP($B35,'FULL STOCK UNIVERSE'!$C$4:$M$5000,10,FALSE))</f>
        <v>26</v>
      </c>
      <c r="M35" s="69">
        <f>IF(VLOOKUP($B35,'FULL STOCK UNIVERSE'!$C$4:$M$5000,11,FALSE)=0,"",VLOOKUP($B35,'FULL STOCK UNIVERSE'!$C$4:$M$5000,11,FALSE))</f>
        <v>97</v>
      </c>
      <c r="N35" s="114">
        <f>(IF(E35="",0,E35*E$7)+IF(F35="",0,F35*F$7)+IF(G35="",0,G35*G$7)+IF(H35="",0,H35*H$7)+IF(I35="",0,I35*I$7)+IF(K35="",0,K35*K$7)+IF(J35="",0,J35*J$7)+IF(L35="",0,L35*L$7)+IF(M35="",0,M35*M$7))</f>
        <v>0</v>
      </c>
      <c r="O35" s="72"/>
    </row>
    <row r="36" spans="2:18" ht="22.9" customHeight="1">
      <c r="B36" s="117" t="s">
        <v>1269</v>
      </c>
      <c r="C36" s="115" t="str">
        <f>IF(INDEX('FULL STOCK UNIVERSE'!$B$4:$B$5000,MATCH($B36,'FULL STOCK UNIVERSE'!$C$4:$C$5000,0))=0,"NA",INDEX('FULL STOCK UNIVERSE'!$B$4:$B$5000,MATCH($B36,'FULL STOCK UNIVERSE'!$C$4:$C$5000,0)))</f>
        <v>EASTERN BANKSHARES INC</v>
      </c>
      <c r="D36" s="78">
        <f>IF(VLOOKUP($B36,'FULL STOCK UNIVERSE'!$C$4:$M$5000,2,FALSE)=0,"NA",VLOOKUP($B36,'FULL STOCK UNIVERSE'!$C$4:$M$5000,2,FALSE))</f>
        <v>4487</v>
      </c>
      <c r="E36" s="68">
        <f>VLOOKUP($B36,'FULL STOCK UNIVERSE'!$C$4:$M$5000,3,FALSE)</f>
        <v>68</v>
      </c>
      <c r="F36" s="67">
        <f>VLOOKUP($B36,'FULL STOCK UNIVERSE'!$C$4:$M$5000,4,FALSE)</f>
        <v>94</v>
      </c>
      <c r="G36" s="67">
        <f>VLOOKUP($B36,'FULL STOCK UNIVERSE'!$C$4:$M$5000,5,FALSE)</f>
        <v>50</v>
      </c>
      <c r="H36" s="68">
        <f>VLOOKUP($B36,'FULL STOCK UNIVERSE'!$C$4:$M$5000,6,FALSE)</f>
        <v>40</v>
      </c>
      <c r="I36" s="68">
        <f>VLOOKUP($B36,'FULL STOCK UNIVERSE'!$C$4:$M$5000,7,FALSE)</f>
        <v>6</v>
      </c>
      <c r="J36" s="77">
        <f>VLOOKUP($B36,'FULL STOCK UNIVERSE'!$C$4:$M$5000,8,FALSE)</f>
        <v>86</v>
      </c>
      <c r="K36" s="70">
        <f>IF(VLOOKUP($B36,'FULL STOCK UNIVERSE'!$C$4:$M$5000,9,FALSE)=0,"",VLOOKUP($B36,'FULL STOCK UNIVERSE'!$C$4:$M$5000,9,FALSE))</f>
        <v>86</v>
      </c>
      <c r="L36" s="67">
        <f>IF(VLOOKUP($B36,'FULL STOCK UNIVERSE'!$C$4:$M$5000,10,FALSE)=0,"",VLOOKUP($B36,'FULL STOCK UNIVERSE'!$C$4:$M$5000,10,FALSE))</f>
        <v>60</v>
      </c>
      <c r="M36" s="69">
        <f>IF(VLOOKUP($B36,'FULL STOCK UNIVERSE'!$C$4:$M$5000,11,FALSE)=0,"",VLOOKUP($B36,'FULL STOCK UNIVERSE'!$C$4:$M$5000,11,FALSE))</f>
        <v>50</v>
      </c>
      <c r="N36" s="114">
        <f>(IF(E36="",0,E36*E$7)+IF(F36="",0,F36*F$7)+IF(G36="",0,G36*G$7)+IF(H36="",0,H36*H$7)+IF(I36="",0,I36*I$7)+IF(K36="",0,K36*K$7)+IF(J36="",0,J36*J$7)+IF(L36="",0,L36*L$7)+IF(M36="",0,M36*M$7))</f>
        <v>0</v>
      </c>
      <c r="O36" s="72"/>
    </row>
    <row r="37" spans="2:18" ht="22.9" customHeight="1">
      <c r="B37" s="117" t="s">
        <v>3728</v>
      </c>
      <c r="C37" s="115" t="str">
        <f>IF(INDEX('FULL STOCK UNIVERSE'!$B$4:$B$5000,MATCH($B37,'FULL STOCK UNIVERSE'!$C$4:$C$5000,0))=0,"NA",INDEX('FULL STOCK UNIVERSE'!$B$4:$B$5000,MATCH($B37,'FULL STOCK UNIVERSE'!$C$4:$C$5000,0)))</f>
        <v>SUNCOKE ENERGY INC</v>
      </c>
      <c r="D37" s="78">
        <f>IF(VLOOKUP($B37,'FULL STOCK UNIVERSE'!$C$4:$M$5000,2,FALSE)=0,"NA",VLOOKUP($B37,'FULL STOCK UNIVERSE'!$C$4:$M$5000,2,FALSE))</f>
        <v>609</v>
      </c>
      <c r="E37" s="68">
        <f>VLOOKUP($B37,'FULL STOCK UNIVERSE'!$C$4:$M$5000,3,FALSE)</f>
        <v>64</v>
      </c>
      <c r="F37" s="67">
        <f>VLOOKUP($B37,'FULL STOCK UNIVERSE'!$C$4:$M$5000,4,FALSE)</f>
        <v>85</v>
      </c>
      <c r="G37" s="67">
        <f>VLOOKUP($B37,'FULL STOCK UNIVERSE'!$C$4:$M$5000,5,FALSE)</f>
        <v>56</v>
      </c>
      <c r="H37" s="68">
        <f>VLOOKUP($B37,'FULL STOCK UNIVERSE'!$C$4:$M$5000,6,FALSE)</f>
        <v>98</v>
      </c>
      <c r="I37" s="68">
        <f>VLOOKUP($B37,'FULL STOCK UNIVERSE'!$C$4:$M$5000,7,FALSE)</f>
        <v>52</v>
      </c>
      <c r="J37" s="77">
        <f>VLOOKUP($B37,'FULL STOCK UNIVERSE'!$C$4:$M$5000,8,FALSE)</f>
        <v>86</v>
      </c>
      <c r="K37" s="70">
        <f>IF(VLOOKUP($B37,'FULL STOCK UNIVERSE'!$C$4:$M$5000,9,FALSE)=0,"",VLOOKUP($B37,'FULL STOCK UNIVERSE'!$C$4:$M$5000,9,FALSE))</f>
        <v>70</v>
      </c>
      <c r="L37" s="67">
        <f>IF(VLOOKUP($B37,'FULL STOCK UNIVERSE'!$C$4:$M$5000,10,FALSE)=0,"",VLOOKUP($B37,'FULL STOCK UNIVERSE'!$C$4:$M$5000,10,FALSE))</f>
        <v>52</v>
      </c>
      <c r="M37" s="69">
        <f>IF(VLOOKUP($B37,'FULL STOCK UNIVERSE'!$C$4:$M$5000,11,FALSE)=0,"",VLOOKUP($B37,'FULL STOCK UNIVERSE'!$C$4:$M$5000,11,FALSE))</f>
        <v>42</v>
      </c>
      <c r="N37" s="114">
        <f>(IF(E37="",0,E37*E$7)+IF(F37="",0,F37*F$7)+IF(G37="",0,G37*G$7)+IF(H37="",0,H37*H$7)+IF(I37="",0,I37*I$7)+IF(K37="",0,K37*K$7)+IF(J37="",0,J37*J$7)+IF(L37="",0,L37*L$7)+IF(M37="",0,M37*M$7))</f>
        <v>0</v>
      </c>
      <c r="O37" s="72"/>
    </row>
    <row r="38" spans="2:18" ht="22.9" customHeight="1" thickBot="1">
      <c r="B38" s="119" t="s">
        <v>2950</v>
      </c>
      <c r="C38" s="118" t="str">
        <f>IF(INDEX('FULL STOCK UNIVERSE'!$B$4:$B$5000,MATCH($B38,'FULL STOCK UNIVERSE'!$C$4:$C$5000,0))=0,"NA",INDEX('FULL STOCK UNIVERSE'!$B$4:$B$5000,MATCH($B38,'FULL STOCK UNIVERSE'!$C$4:$C$5000,0)))</f>
        <v>OLD REPUBLIC INTL CORP</v>
      </c>
      <c r="D38" s="109">
        <f>IF(VLOOKUP($B38,'FULL STOCK UNIVERSE'!$C$4:$M$5000,2,FALSE)=0,"NA",VLOOKUP($B38,'FULL STOCK UNIVERSE'!$C$4:$M$5000,2,FALSE))</f>
        <v>11526</v>
      </c>
      <c r="E38" s="121">
        <f>VLOOKUP($B38,'FULL STOCK UNIVERSE'!$C$4:$M$5000,3,FALSE)</f>
        <v>68</v>
      </c>
      <c r="F38" s="110">
        <f>VLOOKUP($B38,'FULL STOCK UNIVERSE'!$C$4:$M$5000,4,FALSE)</f>
        <v>92</v>
      </c>
      <c r="G38" s="110">
        <f>VLOOKUP($B38,'FULL STOCK UNIVERSE'!$C$4:$M$5000,5,FALSE)</f>
        <v>75</v>
      </c>
      <c r="H38" s="121">
        <f>VLOOKUP($B38,'FULL STOCK UNIVERSE'!$C$4:$M$5000,6,FALSE)</f>
        <v>29</v>
      </c>
      <c r="I38" s="121">
        <f>VLOOKUP($B38,'FULL STOCK UNIVERSE'!$C$4:$M$5000,7,FALSE)</f>
        <v>29</v>
      </c>
      <c r="J38" s="184">
        <f>VLOOKUP($B38,'FULL STOCK UNIVERSE'!$C$4:$M$5000,8,FALSE)</f>
        <v>85</v>
      </c>
      <c r="K38" s="128">
        <f>IF(VLOOKUP($B38,'FULL STOCK UNIVERSE'!$C$4:$M$5000,9,FALSE)=0,"",VLOOKUP($B38,'FULL STOCK UNIVERSE'!$C$4:$M$5000,9,FALSE))</f>
        <v>26</v>
      </c>
      <c r="L38" s="110">
        <f>IF(VLOOKUP($B38,'FULL STOCK UNIVERSE'!$C$4:$M$5000,10,FALSE)=0,"",VLOOKUP($B38,'FULL STOCK UNIVERSE'!$C$4:$M$5000,10,FALSE))</f>
        <v>34</v>
      </c>
      <c r="M38" s="111">
        <f>IF(VLOOKUP($B38,'FULL STOCK UNIVERSE'!$C$4:$M$5000,11,FALSE)=0,"",VLOOKUP($B38,'FULL STOCK UNIVERSE'!$C$4:$M$5000,11,FALSE))</f>
        <v>88</v>
      </c>
      <c r="N38" s="112">
        <f>(IF(E38="",0,E38*E$7)+IF(F38="",0,F38*F$7)+IF(G38="",0,G38*G$7)+IF(H38="",0,H38*H$7)+IF(I38="",0,I38*I$7)+IF(K38="",0,K38*K$7)+IF(J38="",0,J38*J$7)+IF(L38="",0,L38*L$7)+IF(M38="",0,M38*M$7))</f>
        <v>0</v>
      </c>
      <c r="O38" s="72"/>
    </row>
    <row r="39" spans="2:18" ht="14.65" customHeight="1" thickTop="1">
      <c r="B39" s="122"/>
      <c r="D39" s="107"/>
      <c r="E39" s="72"/>
      <c r="I39" s="72"/>
      <c r="J39" s="72"/>
      <c r="K39" s="72"/>
      <c r="M39" s="72"/>
      <c r="N39" s="75"/>
      <c r="O39" s="72"/>
    </row>
    <row r="40" spans="2:18" ht="22.9" hidden="1" customHeight="1">
      <c r="B40" s="122"/>
      <c r="D40" s="107"/>
      <c r="E40" s="72"/>
      <c r="I40" s="72"/>
      <c r="J40" s="72"/>
      <c r="K40" s="72"/>
      <c r="M40" s="72"/>
      <c r="N40" s="75"/>
      <c r="O40" s="72"/>
    </row>
    <row r="41" spans="2:18" ht="22.9" hidden="1" customHeight="1">
      <c r="B41" s="122"/>
      <c r="D41" s="107"/>
      <c r="E41" s="72"/>
      <c r="I41" s="72"/>
      <c r="J41" s="72"/>
      <c r="K41" s="72"/>
      <c r="M41" s="72"/>
      <c r="N41" s="75"/>
      <c r="O41" s="72"/>
    </row>
    <row r="42" spans="2:18" ht="22.9" hidden="1" customHeight="1">
      <c r="B42" s="122"/>
      <c r="D42" s="107"/>
      <c r="E42" s="72"/>
      <c r="I42" s="72"/>
      <c r="J42" s="72"/>
      <c r="K42" s="72"/>
      <c r="M42" s="72"/>
      <c r="N42" s="75"/>
      <c r="O42" s="72"/>
    </row>
    <row r="43" spans="2:18" ht="22.9" hidden="1" customHeight="1">
      <c r="B43" s="122"/>
      <c r="D43" s="107"/>
      <c r="E43" s="72"/>
      <c r="I43" s="72"/>
      <c r="J43" s="72"/>
      <c r="K43" s="72"/>
      <c r="M43" s="72"/>
      <c r="N43" s="75"/>
      <c r="O43" s="72"/>
    </row>
    <row r="44" spans="2:18" ht="22.9" hidden="1" customHeight="1">
      <c r="B44" s="122"/>
      <c r="D44" s="107"/>
      <c r="E44" s="72"/>
      <c r="I44" s="72"/>
      <c r="J44" s="72"/>
      <c r="K44" s="72"/>
      <c r="M44" s="72"/>
      <c r="N44" s="75"/>
      <c r="O44" s="72"/>
    </row>
    <row r="45" spans="2:18" ht="22.9" hidden="1" customHeight="1">
      <c r="B45" s="122"/>
      <c r="D45" s="107"/>
      <c r="E45" s="72"/>
      <c r="I45" s="72"/>
      <c r="J45" s="72"/>
      <c r="K45" s="72"/>
      <c r="M45" s="72"/>
      <c r="N45" s="75"/>
      <c r="O45" s="72"/>
    </row>
    <row r="46" spans="2:18" ht="22.9" hidden="1" customHeight="1">
      <c r="B46" s="122"/>
      <c r="D46" s="107"/>
      <c r="E46" s="72"/>
      <c r="I46" s="72"/>
      <c r="J46" s="72"/>
      <c r="K46" s="72"/>
      <c r="M46" s="72"/>
      <c r="N46" s="75"/>
      <c r="O46" s="72"/>
    </row>
    <row r="47" spans="2:18" ht="22.9" hidden="1" customHeight="1">
      <c r="B47" s="122"/>
      <c r="D47" s="107"/>
      <c r="E47" s="72"/>
      <c r="I47" s="72"/>
      <c r="J47" s="72"/>
      <c r="K47" s="72"/>
      <c r="M47" s="72"/>
      <c r="N47" s="75"/>
      <c r="O47" s="72"/>
    </row>
    <row r="48" spans="2:18" ht="22.9" hidden="1" customHeight="1">
      <c r="B48" s="122"/>
      <c r="D48" s="107"/>
      <c r="E48" s="72"/>
      <c r="I48" s="72"/>
      <c r="J48" s="72"/>
      <c r="K48" s="72"/>
      <c r="M48" s="72"/>
      <c r="N48" s="75"/>
      <c r="O48" s="72"/>
    </row>
    <row r="49" spans="2:15" ht="22.9" hidden="1" customHeight="1">
      <c r="B49" s="122"/>
      <c r="D49" s="107"/>
      <c r="E49" s="72"/>
      <c r="I49" s="72"/>
      <c r="J49" s="72"/>
      <c r="K49" s="72"/>
      <c r="M49" s="72"/>
      <c r="N49" s="75"/>
      <c r="O49" s="72"/>
    </row>
    <row r="50" spans="2:15" ht="22.9" hidden="1" customHeight="1">
      <c r="B50" s="122"/>
      <c r="D50" s="107"/>
      <c r="E50" s="72"/>
      <c r="I50" s="72"/>
      <c r="J50" s="72"/>
      <c r="K50" s="72"/>
      <c r="M50" s="72"/>
      <c r="N50" s="75"/>
      <c r="O50" s="72"/>
    </row>
    <row r="51" spans="2:15" ht="22.9" hidden="1" customHeight="1">
      <c r="B51" s="122"/>
      <c r="D51" s="107"/>
      <c r="E51" s="72"/>
      <c r="I51" s="72"/>
      <c r="J51" s="72"/>
      <c r="K51" s="72"/>
      <c r="M51" s="72"/>
      <c r="N51" s="75"/>
      <c r="O51" s="72"/>
    </row>
    <row r="52" spans="2:15" ht="22.9" hidden="1" customHeight="1">
      <c r="B52" s="122"/>
      <c r="D52" s="107"/>
      <c r="E52" s="72"/>
      <c r="I52" s="72"/>
      <c r="J52" s="72"/>
      <c r="K52" s="72"/>
      <c r="M52" s="72"/>
      <c r="N52" s="75"/>
      <c r="O52" s="72"/>
    </row>
    <row r="53" spans="2:15" ht="22.9" hidden="1" customHeight="1">
      <c r="B53" s="122"/>
      <c r="D53" s="107"/>
      <c r="E53" s="72"/>
      <c r="I53" s="72"/>
      <c r="J53" s="72"/>
      <c r="K53" s="72"/>
      <c r="M53" s="72"/>
      <c r="N53" s="75"/>
      <c r="O53" s="72"/>
    </row>
    <row r="54" spans="2:15" ht="22.9" hidden="1" customHeight="1">
      <c r="B54" s="122"/>
      <c r="D54" s="107"/>
      <c r="E54" s="72"/>
      <c r="I54" s="72"/>
      <c r="J54" s="72"/>
      <c r="K54" s="72"/>
      <c r="M54" s="72"/>
      <c r="N54" s="75"/>
      <c r="O54" s="72"/>
    </row>
    <row r="55" spans="2:15" ht="22.9" hidden="1" customHeight="1">
      <c r="B55" s="122"/>
      <c r="D55" s="107"/>
      <c r="E55" s="72"/>
      <c r="I55" s="72"/>
      <c r="J55" s="72"/>
      <c r="K55" s="72"/>
      <c r="M55" s="72"/>
      <c r="N55" s="75"/>
      <c r="O55" s="72"/>
    </row>
    <row r="56" spans="2:15" ht="22.9" hidden="1" customHeight="1">
      <c r="B56" s="122"/>
      <c r="D56" s="107"/>
      <c r="E56" s="72"/>
      <c r="I56" s="72"/>
      <c r="J56" s="72"/>
      <c r="K56" s="72"/>
      <c r="M56" s="72"/>
      <c r="N56" s="75"/>
      <c r="O56" s="72"/>
    </row>
    <row r="57" spans="2:15" ht="22.9" hidden="1" customHeight="1">
      <c r="B57" s="122"/>
      <c r="D57" s="107"/>
      <c r="E57" s="72"/>
      <c r="I57" s="72"/>
      <c r="J57" s="72"/>
      <c r="K57" s="72"/>
      <c r="M57" s="72"/>
      <c r="N57" s="75"/>
      <c r="O57" s="72"/>
    </row>
    <row r="58" spans="2:15" ht="22.9" hidden="1" customHeight="1">
      <c r="B58" s="122"/>
      <c r="D58" s="107"/>
      <c r="E58" s="72"/>
      <c r="I58" s="72"/>
      <c r="J58" s="72"/>
      <c r="K58" s="72"/>
      <c r="M58" s="72"/>
      <c r="N58" s="75"/>
      <c r="O58" s="72"/>
    </row>
    <row r="59" spans="2:15" ht="22.9" hidden="1" customHeight="1">
      <c r="B59" s="122"/>
      <c r="D59" s="107"/>
      <c r="E59" s="72"/>
      <c r="I59" s="72"/>
      <c r="J59" s="72"/>
      <c r="K59" s="72"/>
      <c r="M59" s="72"/>
      <c r="N59" s="75"/>
      <c r="O59" s="72"/>
    </row>
    <row r="60" spans="2:15" ht="22.9" hidden="1" customHeight="1">
      <c r="B60" s="122"/>
      <c r="D60" s="107"/>
      <c r="E60" s="72"/>
      <c r="I60" s="72"/>
      <c r="J60" s="72"/>
      <c r="K60" s="72"/>
      <c r="M60" s="72"/>
      <c r="N60" s="75"/>
      <c r="O60" s="72"/>
    </row>
    <row r="61" spans="2:15" ht="22.9" hidden="1" customHeight="1">
      <c r="B61" s="122"/>
      <c r="D61" s="107"/>
      <c r="E61" s="72"/>
      <c r="I61" s="72"/>
      <c r="J61" s="72"/>
      <c r="K61" s="72"/>
      <c r="M61" s="72"/>
      <c r="N61" s="75"/>
      <c r="O61" s="72"/>
    </row>
    <row r="62" spans="2:15" ht="22.9" hidden="1" customHeight="1">
      <c r="B62" s="122"/>
      <c r="D62" s="107"/>
      <c r="E62" s="72"/>
      <c r="I62" s="72"/>
      <c r="J62" s="72"/>
      <c r="K62" s="72"/>
      <c r="M62" s="72"/>
      <c r="N62" s="75"/>
      <c r="O62" s="72"/>
    </row>
    <row r="63" spans="2:15" ht="22.9" hidden="1" customHeight="1">
      <c r="B63" s="122"/>
      <c r="D63" s="107"/>
      <c r="E63" s="72"/>
      <c r="I63" s="72"/>
      <c r="J63" s="72"/>
      <c r="K63" s="72"/>
      <c r="M63" s="72"/>
      <c r="N63" s="75"/>
      <c r="O63" s="72"/>
    </row>
    <row r="64" spans="2:15" ht="22.9" hidden="1" customHeight="1">
      <c r="B64" s="122"/>
      <c r="D64" s="107"/>
      <c r="E64" s="72"/>
      <c r="I64" s="72"/>
      <c r="J64" s="72"/>
      <c r="K64" s="72"/>
      <c r="M64" s="72"/>
      <c r="N64" s="75"/>
      <c r="O64" s="72"/>
    </row>
    <row r="65" spans="2:15" ht="22.9" hidden="1" customHeight="1">
      <c r="B65" s="122"/>
      <c r="D65" s="107"/>
      <c r="E65" s="72"/>
      <c r="I65" s="72"/>
      <c r="J65" s="72"/>
      <c r="K65" s="72"/>
      <c r="M65" s="72"/>
      <c r="N65" s="75"/>
      <c r="O65" s="72"/>
    </row>
    <row r="66" spans="2:15" ht="22.9" hidden="1" customHeight="1">
      <c r="B66" s="122"/>
      <c r="D66" s="107"/>
      <c r="E66" s="72"/>
      <c r="I66" s="72"/>
      <c r="J66" s="72"/>
      <c r="K66" s="72"/>
      <c r="M66" s="72"/>
      <c r="N66" s="75"/>
      <c r="O66" s="72"/>
    </row>
    <row r="67" spans="2:15" ht="22.9" hidden="1" customHeight="1">
      <c r="B67" s="122"/>
      <c r="D67" s="107"/>
      <c r="E67" s="72"/>
      <c r="I67" s="72"/>
      <c r="J67" s="72"/>
      <c r="K67" s="72"/>
      <c r="M67" s="72"/>
      <c r="N67" s="75"/>
      <c r="O67" s="72"/>
    </row>
    <row r="68" spans="2:15" ht="22.9" hidden="1" customHeight="1">
      <c r="B68" s="122"/>
      <c r="D68" s="107"/>
      <c r="E68" s="72"/>
      <c r="I68" s="72"/>
      <c r="J68" s="72"/>
      <c r="K68" s="72"/>
      <c r="M68" s="72"/>
      <c r="N68" s="75"/>
      <c r="O68" s="72"/>
    </row>
    <row r="69" spans="2:15" ht="22.9" hidden="1" customHeight="1">
      <c r="B69" s="122"/>
      <c r="D69" s="107"/>
      <c r="E69" s="72"/>
      <c r="I69" s="72"/>
      <c r="J69" s="72"/>
      <c r="K69" s="72"/>
      <c r="M69" s="72"/>
      <c r="N69" s="75"/>
      <c r="O69" s="72"/>
    </row>
    <row r="70" spans="2:15" ht="22.9" hidden="1" customHeight="1">
      <c r="B70" s="122"/>
      <c r="D70" s="107"/>
      <c r="E70" s="72"/>
      <c r="I70" s="72"/>
      <c r="J70" s="72"/>
      <c r="K70" s="72"/>
      <c r="M70" s="72"/>
      <c r="N70" s="75"/>
      <c r="O70" s="72"/>
    </row>
    <row r="71" spans="2:15" ht="22.9" hidden="1" customHeight="1">
      <c r="B71" s="122"/>
      <c r="D71" s="107"/>
      <c r="E71" s="72"/>
      <c r="I71" s="72"/>
      <c r="J71" s="72"/>
      <c r="K71" s="72"/>
      <c r="M71" s="72"/>
      <c r="N71" s="75"/>
      <c r="O71" s="72"/>
    </row>
    <row r="72" spans="2:15" ht="22.9" hidden="1" customHeight="1">
      <c r="B72" s="122"/>
      <c r="D72" s="107"/>
      <c r="E72" s="72"/>
      <c r="I72" s="72"/>
      <c r="J72" s="72"/>
      <c r="K72" s="72"/>
      <c r="M72" s="72"/>
      <c r="N72" s="75"/>
      <c r="O72" s="72"/>
    </row>
    <row r="73" spans="2:15" ht="22.9" hidden="1" customHeight="1">
      <c r="B73" s="122"/>
      <c r="D73" s="107"/>
      <c r="E73" s="72"/>
      <c r="I73" s="72"/>
      <c r="J73" s="72"/>
      <c r="K73" s="72"/>
      <c r="M73" s="72"/>
      <c r="N73" s="75"/>
      <c r="O73" s="72"/>
    </row>
    <row r="74" spans="2:15" ht="22.9" hidden="1" customHeight="1">
      <c r="B74" s="122"/>
      <c r="D74" s="107"/>
      <c r="E74" s="72"/>
      <c r="I74" s="72"/>
      <c r="J74" s="72"/>
      <c r="K74" s="72"/>
      <c r="M74" s="72"/>
      <c r="N74" s="75"/>
      <c r="O74" s="72"/>
    </row>
    <row r="75" spans="2:15" ht="22.9" hidden="1" customHeight="1">
      <c r="B75" s="122"/>
      <c r="D75" s="107"/>
      <c r="E75" s="72"/>
      <c r="I75" s="72"/>
      <c r="J75" s="72"/>
      <c r="K75" s="72"/>
      <c r="M75" s="72"/>
      <c r="N75" s="75"/>
      <c r="O75" s="72"/>
    </row>
    <row r="76" spans="2:15" ht="22.9" hidden="1" customHeight="1">
      <c r="B76" s="122"/>
      <c r="D76" s="107"/>
      <c r="E76" s="72"/>
      <c r="I76" s="72"/>
      <c r="J76" s="72"/>
      <c r="K76" s="72"/>
      <c r="M76" s="72"/>
      <c r="N76" s="75"/>
      <c r="O76" s="72"/>
    </row>
    <row r="77" spans="2:15" ht="22.9" hidden="1" customHeight="1">
      <c r="B77" s="122"/>
      <c r="D77" s="107"/>
      <c r="E77" s="72"/>
      <c r="I77" s="72"/>
      <c r="J77" s="72"/>
      <c r="K77" s="72"/>
      <c r="M77" s="72"/>
      <c r="N77" s="75"/>
      <c r="O77" s="72"/>
    </row>
    <row r="78" spans="2:15" ht="22.9" hidden="1" customHeight="1">
      <c r="B78" s="122"/>
      <c r="D78" s="107"/>
      <c r="E78" s="72"/>
      <c r="I78" s="72"/>
      <c r="J78" s="72"/>
      <c r="K78" s="72"/>
      <c r="M78" s="72"/>
      <c r="N78" s="75"/>
      <c r="O78" s="72"/>
    </row>
    <row r="79" spans="2:15" ht="22.9" hidden="1" customHeight="1">
      <c r="B79" s="122"/>
      <c r="D79" s="107"/>
      <c r="E79" s="72"/>
      <c r="I79" s="72"/>
      <c r="J79" s="72"/>
      <c r="K79" s="72"/>
      <c r="M79" s="72"/>
      <c r="N79" s="75"/>
      <c r="O79" s="72"/>
    </row>
    <row r="80" spans="2:15" ht="22.9" hidden="1" customHeight="1">
      <c r="B80" s="122"/>
      <c r="D80" s="107"/>
      <c r="E80" s="72"/>
      <c r="I80" s="72"/>
      <c r="J80" s="72"/>
      <c r="K80" s="72"/>
      <c r="M80" s="72"/>
      <c r="N80" s="75"/>
      <c r="O80" s="72"/>
    </row>
    <row r="81" spans="2:15" ht="22.9" hidden="1" customHeight="1">
      <c r="B81" s="122"/>
      <c r="D81" s="107"/>
      <c r="E81" s="72"/>
      <c r="I81" s="72"/>
      <c r="J81" s="72"/>
      <c r="K81" s="72"/>
      <c r="M81" s="72"/>
      <c r="N81" s="75"/>
      <c r="O81" s="72"/>
    </row>
    <row r="82" spans="2:15" ht="22.9" hidden="1" customHeight="1">
      <c r="B82" s="122"/>
      <c r="D82" s="107"/>
      <c r="E82" s="72"/>
      <c r="I82" s="72"/>
      <c r="J82" s="72"/>
      <c r="K82" s="72"/>
      <c r="M82" s="72"/>
      <c r="N82" s="75"/>
      <c r="O82" s="72"/>
    </row>
    <row r="83" spans="2:15" ht="22.9" hidden="1" customHeight="1">
      <c r="B83" s="122"/>
      <c r="D83" s="107"/>
      <c r="E83" s="72"/>
      <c r="I83" s="72"/>
      <c r="J83" s="72"/>
      <c r="K83" s="72"/>
      <c r="M83" s="72"/>
      <c r="N83" s="75"/>
      <c r="O83" s="72"/>
    </row>
    <row r="84" spans="2:15" ht="22.9" hidden="1" customHeight="1">
      <c r="B84" s="122"/>
      <c r="D84" s="107"/>
      <c r="E84" s="72"/>
      <c r="I84" s="72"/>
      <c r="J84" s="72"/>
      <c r="K84" s="72"/>
      <c r="M84" s="72"/>
      <c r="N84" s="75"/>
      <c r="O84" s="72"/>
    </row>
    <row r="85" spans="2:15" ht="22.9" hidden="1" customHeight="1">
      <c r="B85" s="122"/>
      <c r="D85" s="107"/>
      <c r="E85" s="72"/>
      <c r="I85" s="72"/>
      <c r="J85" s="72"/>
      <c r="K85" s="72"/>
      <c r="M85" s="72"/>
      <c r="N85" s="75"/>
      <c r="O85" s="72"/>
    </row>
    <row r="86" spans="2:15" ht="22.9" hidden="1" customHeight="1">
      <c r="B86" s="122"/>
      <c r="D86" s="107"/>
      <c r="E86" s="72"/>
      <c r="I86" s="72"/>
      <c r="J86" s="72"/>
      <c r="K86" s="72"/>
      <c r="M86" s="72"/>
      <c r="N86" s="75"/>
      <c r="O86" s="72"/>
    </row>
    <row r="87" spans="2:15" ht="22.9" hidden="1" customHeight="1">
      <c r="B87" s="122"/>
      <c r="D87" s="107"/>
      <c r="E87" s="72"/>
      <c r="I87" s="72"/>
      <c r="J87" s="72"/>
      <c r="K87" s="72"/>
      <c r="M87" s="72"/>
      <c r="N87" s="75"/>
      <c r="O87" s="72"/>
    </row>
    <row r="88" spans="2:15" ht="22.9" hidden="1" customHeight="1">
      <c r="B88" s="122"/>
      <c r="D88" s="107"/>
      <c r="E88" s="72"/>
      <c r="I88" s="72"/>
      <c r="J88" s="72"/>
      <c r="K88" s="72"/>
      <c r="M88" s="72"/>
      <c r="N88" s="75"/>
      <c r="O88" s="72"/>
    </row>
    <row r="89" spans="2:15" ht="22.9" hidden="1" customHeight="1">
      <c r="B89" s="122"/>
      <c r="D89" s="107"/>
      <c r="E89" s="72"/>
      <c r="I89" s="72"/>
      <c r="J89" s="72"/>
      <c r="K89" s="72"/>
      <c r="M89" s="72"/>
      <c r="N89" s="75"/>
      <c r="O89" s="72"/>
    </row>
    <row r="90" spans="2:15" ht="22.9" hidden="1" customHeight="1">
      <c r="B90" s="122"/>
      <c r="D90" s="107"/>
      <c r="E90" s="72"/>
      <c r="I90" s="72"/>
      <c r="J90" s="72"/>
      <c r="K90" s="72"/>
      <c r="M90" s="72"/>
      <c r="N90" s="75"/>
      <c r="O90" s="72"/>
    </row>
    <row r="91" spans="2:15" ht="22.9" hidden="1" customHeight="1">
      <c r="B91" s="122"/>
      <c r="D91" s="107"/>
      <c r="E91" s="72"/>
      <c r="I91" s="72"/>
      <c r="J91" s="72"/>
      <c r="K91" s="72"/>
      <c r="M91" s="72"/>
      <c r="N91" s="75"/>
      <c r="O91" s="72"/>
    </row>
    <row r="92" spans="2:15" ht="22.9" hidden="1" customHeight="1">
      <c r="B92" s="122"/>
      <c r="D92" s="107"/>
      <c r="E92" s="72"/>
      <c r="I92" s="72"/>
      <c r="J92" s="72"/>
      <c r="K92" s="72"/>
      <c r="M92" s="72"/>
      <c r="N92" s="75"/>
      <c r="O92" s="72"/>
    </row>
    <row r="93" spans="2:15" ht="22.9" hidden="1" customHeight="1">
      <c r="B93" s="122"/>
      <c r="D93" s="107"/>
      <c r="E93" s="72"/>
      <c r="I93" s="72"/>
      <c r="J93" s="72"/>
      <c r="K93" s="72"/>
      <c r="M93" s="72"/>
      <c r="N93" s="75"/>
      <c r="O93" s="72"/>
    </row>
    <row r="94" spans="2:15" ht="22.9" hidden="1" customHeight="1">
      <c r="B94" s="122"/>
      <c r="D94" s="107"/>
      <c r="E94" s="72"/>
      <c r="I94" s="72"/>
      <c r="J94" s="72"/>
      <c r="K94" s="72"/>
      <c r="M94" s="72"/>
      <c r="N94" s="75"/>
      <c r="O94" s="72"/>
    </row>
    <row r="95" spans="2:15" ht="22.9" hidden="1" customHeight="1">
      <c r="B95" s="122"/>
      <c r="D95" s="107"/>
      <c r="E95" s="72"/>
      <c r="I95" s="72"/>
      <c r="J95" s="72"/>
      <c r="K95" s="72"/>
      <c r="M95" s="72"/>
      <c r="N95" s="75"/>
      <c r="O95" s="72"/>
    </row>
    <row r="96" spans="2:15" ht="22.9" hidden="1" customHeight="1">
      <c r="B96" s="122"/>
      <c r="D96" s="107"/>
      <c r="E96" s="72"/>
      <c r="I96" s="72"/>
      <c r="J96" s="72"/>
      <c r="K96" s="72"/>
      <c r="M96" s="72"/>
      <c r="N96" s="75"/>
      <c r="O96" s="72"/>
    </row>
    <row r="97" spans="2:15" ht="22.9" hidden="1" customHeight="1">
      <c r="B97" s="122"/>
      <c r="D97" s="107"/>
      <c r="E97" s="72"/>
      <c r="I97" s="72"/>
      <c r="J97" s="72"/>
      <c r="K97" s="72"/>
      <c r="M97" s="72"/>
      <c r="N97" s="75"/>
      <c r="O97" s="72"/>
    </row>
    <row r="98" spans="2:15" ht="22.9" hidden="1" customHeight="1">
      <c r="B98" s="122"/>
      <c r="D98" s="107"/>
      <c r="E98" s="72"/>
      <c r="I98" s="72"/>
      <c r="J98" s="72"/>
      <c r="K98" s="72"/>
      <c r="M98" s="72"/>
      <c r="N98" s="75"/>
      <c r="O98" s="72"/>
    </row>
    <row r="99" spans="2:15" ht="22.9" hidden="1" customHeight="1">
      <c r="B99" s="122"/>
      <c r="D99" s="107"/>
      <c r="E99" s="72"/>
      <c r="I99" s="72"/>
      <c r="J99" s="72"/>
      <c r="K99" s="72"/>
      <c r="M99" s="72"/>
      <c r="N99" s="75"/>
      <c r="O99" s="72"/>
    </row>
    <row r="100" spans="2:15" ht="22.9" hidden="1" customHeight="1">
      <c r="B100" s="122"/>
      <c r="D100" s="107"/>
      <c r="E100" s="72"/>
      <c r="I100" s="72"/>
      <c r="J100" s="72"/>
      <c r="K100" s="72"/>
      <c r="M100" s="72"/>
      <c r="N100" s="75"/>
      <c r="O100" s="72"/>
    </row>
    <row r="101" spans="2:15" ht="22.9" hidden="1" customHeight="1">
      <c r="B101" s="122"/>
      <c r="D101" s="107"/>
      <c r="E101" s="72"/>
      <c r="I101" s="72"/>
      <c r="J101" s="72"/>
      <c r="K101" s="72"/>
      <c r="M101" s="72"/>
      <c r="N101" s="75"/>
      <c r="O101" s="72"/>
    </row>
    <row r="102" spans="2:15" ht="22.9" hidden="1" customHeight="1">
      <c r="B102" s="122"/>
      <c r="D102" s="107"/>
      <c r="E102" s="72"/>
      <c r="I102" s="72"/>
      <c r="J102" s="72"/>
      <c r="K102" s="72"/>
      <c r="M102" s="72"/>
      <c r="N102" s="75"/>
      <c r="O102" s="72"/>
    </row>
    <row r="103" spans="2:15" ht="22.9" hidden="1" customHeight="1">
      <c r="B103" s="122"/>
      <c r="D103" s="107"/>
      <c r="E103" s="72"/>
      <c r="I103" s="72"/>
      <c r="J103" s="72"/>
      <c r="K103" s="72"/>
      <c r="M103" s="72"/>
      <c r="N103" s="75"/>
      <c r="O103" s="72"/>
    </row>
    <row r="104" spans="2:15" ht="22.9" hidden="1" customHeight="1">
      <c r="B104" s="122"/>
      <c r="D104" s="107"/>
      <c r="E104" s="72"/>
      <c r="I104" s="72"/>
      <c r="J104" s="72"/>
      <c r="K104" s="72"/>
      <c r="M104" s="72"/>
      <c r="N104" s="75"/>
      <c r="O104" s="72"/>
    </row>
    <row r="105" spans="2:15" ht="22.9" hidden="1" customHeight="1">
      <c r="B105" s="122"/>
      <c r="D105" s="107"/>
      <c r="E105" s="72"/>
      <c r="I105" s="72"/>
      <c r="J105" s="72"/>
      <c r="K105" s="72"/>
      <c r="M105" s="72"/>
      <c r="N105" s="75"/>
      <c r="O105" s="72"/>
    </row>
    <row r="106" spans="2:15" ht="22.9" hidden="1" customHeight="1">
      <c r="B106" s="122"/>
      <c r="D106" s="107"/>
      <c r="E106" s="72"/>
      <c r="I106" s="72"/>
      <c r="J106" s="72"/>
      <c r="K106" s="72"/>
      <c r="M106" s="72"/>
      <c r="N106" s="75"/>
      <c r="O106" s="72"/>
    </row>
    <row r="107" spans="2:15" ht="22.9" hidden="1" customHeight="1">
      <c r="B107" s="122"/>
      <c r="D107" s="107"/>
      <c r="E107" s="72"/>
      <c r="I107" s="72"/>
      <c r="J107" s="72"/>
      <c r="K107" s="72"/>
      <c r="M107" s="72"/>
      <c r="N107" s="75"/>
      <c r="O107" s="72"/>
    </row>
    <row r="108" spans="2:15" ht="22.9" hidden="1" customHeight="1">
      <c r="B108" s="122"/>
      <c r="D108" s="107"/>
      <c r="E108" s="72"/>
      <c r="I108" s="72"/>
      <c r="J108" s="72"/>
      <c r="K108" s="72"/>
      <c r="M108" s="72"/>
      <c r="N108" s="75"/>
      <c r="O108" s="72"/>
    </row>
    <row r="109" spans="2:15" ht="22.9" hidden="1" customHeight="1">
      <c r="B109" s="122"/>
      <c r="D109" s="107"/>
      <c r="E109" s="72"/>
      <c r="I109" s="72"/>
      <c r="J109" s="72"/>
      <c r="K109" s="72"/>
      <c r="M109" s="72"/>
      <c r="N109" s="75"/>
      <c r="O109" s="72"/>
    </row>
    <row r="110" spans="2:15" ht="22.9" hidden="1" customHeight="1">
      <c r="B110" s="122"/>
      <c r="D110" s="107"/>
      <c r="E110" s="72"/>
      <c r="I110" s="72"/>
      <c r="J110" s="72"/>
      <c r="K110" s="72"/>
      <c r="M110" s="72"/>
      <c r="N110" s="75"/>
      <c r="O110" s="72"/>
    </row>
    <row r="111" spans="2:15" ht="22.9" hidden="1" customHeight="1">
      <c r="B111" s="122"/>
      <c r="D111" s="107"/>
      <c r="E111" s="72"/>
      <c r="I111" s="72"/>
      <c r="J111" s="72"/>
      <c r="K111" s="72"/>
      <c r="M111" s="72"/>
      <c r="N111" s="75"/>
      <c r="O111" s="72"/>
    </row>
    <row r="112" spans="2:15" ht="22.9" hidden="1" customHeight="1">
      <c r="B112" s="122"/>
      <c r="D112" s="107"/>
      <c r="E112" s="72"/>
      <c r="I112" s="72"/>
      <c r="J112" s="72"/>
      <c r="K112" s="72"/>
      <c r="M112" s="72"/>
      <c r="N112" s="75"/>
      <c r="O112" s="72"/>
    </row>
    <row r="113" spans="2:15" ht="22.9" hidden="1" customHeight="1">
      <c r="B113" s="122"/>
      <c r="D113" s="107"/>
      <c r="E113" s="72"/>
      <c r="I113" s="72"/>
      <c r="J113" s="72"/>
      <c r="K113" s="72"/>
      <c r="M113" s="72"/>
      <c r="N113" s="75"/>
      <c r="O113" s="72"/>
    </row>
    <row r="114" spans="2:15" ht="22.9" hidden="1" customHeight="1">
      <c r="B114" s="122"/>
      <c r="D114" s="107"/>
      <c r="E114" s="72"/>
      <c r="I114" s="72"/>
      <c r="J114" s="72"/>
      <c r="K114" s="72"/>
      <c r="M114" s="72"/>
      <c r="N114" s="75"/>
      <c r="O114" s="72"/>
    </row>
    <row r="115" spans="2:15" ht="22.9" hidden="1" customHeight="1">
      <c r="B115" s="122"/>
      <c r="D115" s="107"/>
      <c r="E115" s="72"/>
      <c r="I115" s="72"/>
      <c r="J115" s="72"/>
      <c r="K115" s="72"/>
      <c r="M115" s="72"/>
      <c r="N115" s="75"/>
      <c r="O115" s="72"/>
    </row>
    <row r="116" spans="2:15" ht="22.9" hidden="1" customHeight="1">
      <c r="B116" s="122"/>
      <c r="D116" s="107"/>
      <c r="E116" s="72"/>
      <c r="I116" s="72"/>
      <c r="J116" s="72"/>
      <c r="K116" s="72"/>
      <c r="M116" s="72"/>
      <c r="N116" s="75"/>
      <c r="O116" s="72"/>
    </row>
    <row r="117" spans="2:15" ht="22.9" hidden="1" customHeight="1">
      <c r="B117" s="122"/>
      <c r="D117" s="107"/>
      <c r="E117" s="72"/>
      <c r="I117" s="72"/>
      <c r="J117" s="72"/>
      <c r="K117" s="72"/>
      <c r="M117" s="72"/>
      <c r="N117" s="75"/>
      <c r="O117" s="72"/>
    </row>
    <row r="118" spans="2:15" ht="22.9" hidden="1" customHeight="1">
      <c r="B118" s="122"/>
      <c r="D118" s="107"/>
      <c r="E118" s="72"/>
      <c r="I118" s="72"/>
      <c r="J118" s="72"/>
      <c r="K118" s="72"/>
      <c r="M118" s="72"/>
      <c r="N118" s="75"/>
      <c r="O118" s="72"/>
    </row>
    <row r="119" spans="2:15" ht="22.9" hidden="1" customHeight="1">
      <c r="B119" s="122"/>
      <c r="D119" s="107"/>
      <c r="E119" s="72"/>
      <c r="I119" s="72"/>
      <c r="J119" s="72"/>
      <c r="K119" s="72"/>
      <c r="M119" s="72"/>
      <c r="N119" s="75"/>
      <c r="O119" s="72"/>
    </row>
    <row r="120" spans="2:15" ht="22.9" hidden="1" customHeight="1">
      <c r="B120" s="122"/>
      <c r="D120" s="107"/>
      <c r="E120" s="72"/>
      <c r="I120" s="72"/>
      <c r="J120" s="72"/>
      <c r="K120" s="72"/>
      <c r="M120" s="72"/>
      <c r="N120" s="75"/>
      <c r="O120" s="72"/>
    </row>
    <row r="121" spans="2:15" ht="22.9" hidden="1" customHeight="1">
      <c r="B121" s="122"/>
      <c r="D121" s="107"/>
      <c r="E121" s="72"/>
      <c r="I121" s="72"/>
      <c r="J121" s="72"/>
      <c r="K121" s="72"/>
      <c r="M121" s="72"/>
      <c r="N121" s="75"/>
      <c r="O121" s="72"/>
    </row>
    <row r="122" spans="2:15" ht="22.9" hidden="1" customHeight="1">
      <c r="B122" s="122"/>
      <c r="D122" s="107"/>
      <c r="E122" s="72"/>
      <c r="I122" s="72"/>
      <c r="J122" s="72"/>
      <c r="K122" s="72"/>
      <c r="M122" s="72"/>
      <c r="N122" s="75"/>
      <c r="O122" s="72"/>
    </row>
    <row r="123" spans="2:15" ht="22.9" hidden="1" customHeight="1">
      <c r="B123" s="122"/>
      <c r="D123" s="107"/>
      <c r="E123" s="72"/>
      <c r="I123" s="72"/>
      <c r="J123" s="72"/>
      <c r="K123" s="72"/>
      <c r="M123" s="72"/>
      <c r="N123" s="75"/>
      <c r="O123" s="72"/>
    </row>
    <row r="124" spans="2:15" ht="22.9" hidden="1" customHeight="1">
      <c r="B124" s="122"/>
      <c r="D124" s="107"/>
      <c r="E124" s="72"/>
      <c r="I124" s="72"/>
      <c r="J124" s="72"/>
      <c r="K124" s="72"/>
      <c r="M124" s="72"/>
      <c r="N124" s="75"/>
      <c r="O124" s="72"/>
    </row>
    <row r="125" spans="2:15" ht="22.9" hidden="1" customHeight="1">
      <c r="B125" s="122"/>
      <c r="D125" s="107"/>
      <c r="E125" s="72"/>
      <c r="I125" s="72"/>
      <c r="J125" s="72"/>
      <c r="K125" s="72"/>
      <c r="M125" s="72"/>
      <c r="N125" s="75"/>
      <c r="O125" s="72"/>
    </row>
    <row r="126" spans="2:15" ht="22.9" hidden="1" customHeight="1">
      <c r="B126" s="122"/>
      <c r="D126" s="107"/>
      <c r="E126" s="72"/>
      <c r="I126" s="72"/>
      <c r="J126" s="72"/>
      <c r="K126" s="72"/>
      <c r="M126" s="72"/>
      <c r="N126" s="75"/>
      <c r="O126" s="72"/>
    </row>
    <row r="127" spans="2:15" ht="22.9" hidden="1" customHeight="1">
      <c r="B127" s="122"/>
      <c r="D127" s="107"/>
      <c r="E127" s="72"/>
      <c r="I127" s="72"/>
      <c r="J127" s="72"/>
      <c r="K127" s="72"/>
      <c r="M127" s="72"/>
      <c r="N127" s="75"/>
      <c r="O127" s="72"/>
    </row>
    <row r="128" spans="2:15" ht="22.9" hidden="1" customHeight="1">
      <c r="B128" s="122"/>
      <c r="D128" s="107"/>
      <c r="E128" s="72"/>
      <c r="I128" s="72"/>
      <c r="J128" s="72"/>
      <c r="K128" s="72"/>
      <c r="M128" s="72"/>
      <c r="N128" s="75"/>
      <c r="O128" s="72"/>
    </row>
    <row r="129" spans="2:15" ht="22.9" hidden="1" customHeight="1">
      <c r="B129" s="122"/>
      <c r="D129" s="107"/>
      <c r="E129" s="72"/>
      <c r="I129" s="72"/>
      <c r="J129" s="72"/>
      <c r="K129" s="72"/>
      <c r="M129" s="72"/>
      <c r="N129" s="75"/>
      <c r="O129" s="72"/>
    </row>
    <row r="130" spans="2:15" ht="22.9" hidden="1" customHeight="1">
      <c r="B130" s="122"/>
      <c r="D130" s="107"/>
      <c r="E130" s="72"/>
      <c r="I130" s="72"/>
      <c r="J130" s="72"/>
      <c r="K130" s="72"/>
      <c r="M130" s="72"/>
      <c r="N130" s="75"/>
      <c r="O130" s="72"/>
    </row>
    <row r="131" spans="2:15" ht="22.9" hidden="1" customHeight="1">
      <c r="B131" s="122"/>
      <c r="D131" s="107"/>
      <c r="E131" s="72"/>
      <c r="I131" s="72"/>
      <c r="J131" s="72"/>
      <c r="K131" s="72"/>
      <c r="M131" s="72"/>
      <c r="N131" s="75"/>
      <c r="O131" s="72"/>
    </row>
    <row r="132" spans="2:15" ht="22.9" hidden="1" customHeight="1">
      <c r="B132" s="122"/>
      <c r="D132" s="107"/>
      <c r="E132" s="72"/>
      <c r="I132" s="72"/>
      <c r="J132" s="72"/>
      <c r="K132" s="72"/>
      <c r="M132" s="72"/>
      <c r="N132" s="75"/>
      <c r="O132" s="72"/>
    </row>
    <row r="133" spans="2:15" ht="22.9" hidden="1" customHeight="1">
      <c r="B133" s="122"/>
      <c r="D133" s="107"/>
      <c r="E133" s="72"/>
      <c r="I133" s="72"/>
      <c r="J133" s="72"/>
      <c r="K133" s="72"/>
      <c r="M133" s="72"/>
      <c r="N133" s="75"/>
      <c r="O133" s="72"/>
    </row>
    <row r="134" spans="2:15" ht="22.9" hidden="1" customHeight="1">
      <c r="B134" s="122"/>
      <c r="D134" s="107"/>
      <c r="E134" s="72"/>
      <c r="I134" s="72"/>
      <c r="J134" s="72"/>
      <c r="K134" s="72"/>
      <c r="M134" s="72"/>
      <c r="N134" s="75"/>
      <c r="O134" s="72"/>
    </row>
    <row r="135" spans="2:15" ht="22.9" hidden="1" customHeight="1">
      <c r="B135" s="122"/>
      <c r="D135" s="107"/>
      <c r="E135" s="72"/>
      <c r="I135" s="72"/>
      <c r="J135" s="72"/>
      <c r="K135" s="72"/>
      <c r="M135" s="72"/>
      <c r="N135" s="75"/>
      <c r="O135" s="72"/>
    </row>
    <row r="136" spans="2:15" ht="22.9" hidden="1" customHeight="1">
      <c r="B136" s="122"/>
      <c r="D136" s="107"/>
      <c r="E136" s="72"/>
      <c r="I136" s="72"/>
      <c r="J136" s="72"/>
      <c r="K136" s="72"/>
      <c r="M136" s="72"/>
      <c r="N136" s="75"/>
      <c r="O136" s="72"/>
    </row>
    <row r="137" spans="2:15" ht="22.9" hidden="1" customHeight="1">
      <c r="B137" s="122"/>
      <c r="D137" s="107"/>
      <c r="E137" s="72"/>
      <c r="I137" s="72"/>
      <c r="J137" s="72"/>
      <c r="K137" s="72"/>
      <c r="M137" s="72"/>
      <c r="N137" s="75"/>
      <c r="O137" s="72"/>
    </row>
    <row r="138" spans="2:15" ht="22.9" hidden="1" customHeight="1">
      <c r="B138" s="122"/>
      <c r="D138" s="107"/>
      <c r="E138" s="72"/>
      <c r="I138" s="72"/>
      <c r="J138" s="72"/>
      <c r="K138" s="72"/>
      <c r="M138" s="72"/>
      <c r="N138" s="75"/>
      <c r="O138" s="72"/>
    </row>
    <row r="139" spans="2:15" ht="22.9" hidden="1" customHeight="1">
      <c r="B139" s="122"/>
      <c r="D139" s="107"/>
      <c r="E139" s="72"/>
      <c r="I139" s="72"/>
      <c r="J139" s="72"/>
      <c r="K139" s="72"/>
      <c r="M139" s="72"/>
      <c r="N139" s="75"/>
      <c r="O139" s="72"/>
    </row>
    <row r="140" spans="2:15" ht="22.9" hidden="1" customHeight="1">
      <c r="B140" s="122"/>
      <c r="D140" s="107"/>
      <c r="E140" s="72"/>
      <c r="I140" s="72"/>
      <c r="J140" s="72"/>
      <c r="K140" s="72"/>
      <c r="M140" s="72"/>
      <c r="N140" s="75"/>
      <c r="O140" s="72"/>
    </row>
    <row r="141" spans="2:15" ht="22.9" hidden="1" customHeight="1">
      <c r="B141" s="122"/>
      <c r="D141" s="107"/>
      <c r="E141" s="72"/>
      <c r="I141" s="72"/>
      <c r="J141" s="72"/>
      <c r="K141" s="72"/>
      <c r="M141" s="72"/>
      <c r="N141" s="75"/>
      <c r="O141" s="72"/>
    </row>
    <row r="142" spans="2:15" ht="22.9" hidden="1" customHeight="1">
      <c r="B142" s="122"/>
      <c r="D142" s="107"/>
      <c r="E142" s="72"/>
      <c r="I142" s="72"/>
      <c r="J142" s="72"/>
      <c r="K142" s="72"/>
      <c r="M142" s="72"/>
      <c r="N142" s="75"/>
      <c r="O142" s="72"/>
    </row>
    <row r="143" spans="2:15" ht="22.9" hidden="1" customHeight="1">
      <c r="B143" s="122"/>
      <c r="D143" s="107"/>
      <c r="E143" s="72"/>
      <c r="I143" s="72"/>
      <c r="J143" s="72"/>
      <c r="K143" s="72"/>
      <c r="M143" s="72"/>
      <c r="N143" s="75"/>
      <c r="O143" s="72"/>
    </row>
    <row r="144" spans="2:15" ht="22.9" hidden="1" customHeight="1">
      <c r="B144" s="122"/>
      <c r="D144" s="107"/>
      <c r="E144" s="72"/>
      <c r="I144" s="72"/>
      <c r="J144" s="72"/>
      <c r="K144" s="72"/>
      <c r="M144" s="72"/>
      <c r="N144" s="75"/>
      <c r="O144" s="72"/>
    </row>
    <row r="145" spans="2:15" ht="22.9" hidden="1" customHeight="1">
      <c r="B145" s="122"/>
      <c r="D145" s="107"/>
      <c r="E145" s="72"/>
      <c r="I145" s="72"/>
      <c r="J145" s="72"/>
      <c r="K145" s="72"/>
      <c r="M145" s="72"/>
      <c r="N145" s="75"/>
      <c r="O145" s="72"/>
    </row>
    <row r="146" spans="2:15" ht="22.9" hidden="1" customHeight="1">
      <c r="B146" s="122"/>
      <c r="D146" s="107"/>
      <c r="E146" s="72"/>
      <c r="I146" s="72"/>
      <c r="J146" s="72"/>
      <c r="K146" s="72"/>
      <c r="M146" s="72"/>
      <c r="N146" s="75"/>
      <c r="O146" s="72"/>
    </row>
    <row r="147" spans="2:15" ht="22.9" hidden="1" customHeight="1">
      <c r="B147" s="122"/>
      <c r="D147" s="107"/>
      <c r="E147" s="72"/>
      <c r="I147" s="72"/>
      <c r="J147" s="72"/>
      <c r="K147" s="72"/>
      <c r="M147" s="72"/>
      <c r="N147" s="75"/>
      <c r="O147" s="72"/>
    </row>
    <row r="148" spans="2:15" ht="22.9" hidden="1" customHeight="1">
      <c r="B148" s="122"/>
      <c r="D148" s="107"/>
      <c r="E148" s="72"/>
      <c r="I148" s="72"/>
      <c r="J148" s="72"/>
      <c r="K148" s="72"/>
      <c r="M148" s="72"/>
      <c r="N148" s="75"/>
      <c r="O148" s="72"/>
    </row>
    <row r="149" spans="2:15" ht="22.9" hidden="1" customHeight="1">
      <c r="B149" s="122"/>
      <c r="D149" s="107"/>
      <c r="E149" s="72"/>
      <c r="I149" s="72"/>
      <c r="J149" s="72"/>
      <c r="K149" s="72"/>
      <c r="M149" s="72"/>
      <c r="N149" s="75"/>
      <c r="O149" s="72"/>
    </row>
    <row r="150" spans="2:15" ht="22.9" hidden="1" customHeight="1">
      <c r="B150" s="122"/>
      <c r="D150" s="107"/>
      <c r="E150" s="72"/>
      <c r="I150" s="72"/>
      <c r="J150" s="72"/>
      <c r="K150" s="72"/>
      <c r="M150" s="72"/>
      <c r="N150" s="75"/>
      <c r="O150" s="72"/>
    </row>
    <row r="151" spans="2:15" ht="22.9" hidden="1" customHeight="1">
      <c r="B151" s="122"/>
      <c r="D151" s="107"/>
      <c r="E151" s="72"/>
      <c r="I151" s="72"/>
      <c r="J151" s="72"/>
      <c r="K151" s="72"/>
      <c r="M151" s="72"/>
      <c r="N151" s="75"/>
      <c r="O151" s="72"/>
    </row>
    <row r="152" spans="2:15" ht="22.9" hidden="1" customHeight="1">
      <c r="B152" s="122"/>
      <c r="D152" s="107"/>
      <c r="E152" s="72"/>
      <c r="I152" s="72"/>
      <c r="J152" s="72"/>
      <c r="K152" s="72"/>
      <c r="M152" s="72"/>
      <c r="N152" s="75"/>
      <c r="O152" s="72"/>
    </row>
    <row r="153" spans="2:15" ht="22.9" hidden="1" customHeight="1">
      <c r="B153" s="122"/>
      <c r="D153" s="107"/>
      <c r="E153" s="72"/>
      <c r="I153" s="72"/>
      <c r="J153" s="72"/>
      <c r="K153" s="72"/>
      <c r="M153" s="72"/>
      <c r="N153" s="75"/>
      <c r="O153" s="72"/>
    </row>
    <row r="154" spans="2:15" ht="22.9" hidden="1" customHeight="1">
      <c r="B154" s="122"/>
      <c r="D154" s="107"/>
      <c r="E154" s="72"/>
      <c r="I154" s="72"/>
      <c r="J154" s="72"/>
      <c r="K154" s="72"/>
      <c r="M154" s="72"/>
      <c r="N154" s="75"/>
      <c r="O154" s="72"/>
    </row>
    <row r="155" spans="2:15" ht="22.9" hidden="1" customHeight="1">
      <c r="B155" s="122"/>
      <c r="D155" s="107"/>
      <c r="E155" s="72"/>
      <c r="I155" s="72"/>
      <c r="J155" s="72"/>
      <c r="K155" s="72"/>
      <c r="M155" s="72"/>
      <c r="N155" s="75"/>
      <c r="O155" s="72"/>
    </row>
    <row r="156" spans="2:15" ht="22.9" hidden="1" customHeight="1">
      <c r="B156" s="122"/>
      <c r="D156" s="107"/>
      <c r="E156" s="72"/>
      <c r="I156" s="72"/>
      <c r="J156" s="72"/>
      <c r="K156" s="72"/>
      <c r="M156" s="72"/>
      <c r="N156" s="75"/>
      <c r="O156" s="72"/>
    </row>
    <row r="157" spans="2:15" ht="22.9" hidden="1" customHeight="1">
      <c r="B157" s="122"/>
      <c r="D157" s="107"/>
      <c r="E157" s="72"/>
      <c r="I157" s="72"/>
      <c r="J157" s="72"/>
      <c r="K157" s="72"/>
      <c r="M157" s="72"/>
      <c r="N157" s="75"/>
      <c r="O157" s="72"/>
    </row>
    <row r="158" spans="2:15" ht="22.9" hidden="1" customHeight="1">
      <c r="B158" s="122"/>
      <c r="D158" s="107"/>
      <c r="E158" s="72"/>
      <c r="I158" s="72"/>
      <c r="J158" s="72"/>
      <c r="K158" s="72"/>
      <c r="M158" s="72"/>
      <c r="N158" s="75"/>
      <c r="O158" s="72"/>
    </row>
    <row r="159" spans="2:15" ht="22.9" hidden="1" customHeight="1">
      <c r="B159" s="122"/>
      <c r="D159" s="107"/>
      <c r="E159" s="72"/>
      <c r="I159" s="72"/>
      <c r="J159" s="72"/>
      <c r="K159" s="72"/>
      <c r="M159" s="72"/>
      <c r="N159" s="75"/>
      <c r="O159" s="72"/>
    </row>
    <row r="160" spans="2:15" ht="22.9" hidden="1" customHeight="1">
      <c r="B160" s="122"/>
      <c r="D160" s="107"/>
      <c r="E160" s="72"/>
      <c r="I160" s="72"/>
      <c r="J160" s="72"/>
      <c r="K160" s="72"/>
      <c r="M160" s="72"/>
      <c r="N160" s="75"/>
      <c r="O160" s="72"/>
    </row>
    <row r="161" spans="2:15" ht="22.9" hidden="1" customHeight="1">
      <c r="B161" s="122"/>
      <c r="D161" s="107"/>
      <c r="E161" s="72"/>
      <c r="I161" s="72"/>
      <c r="J161" s="72"/>
      <c r="K161" s="72"/>
      <c r="M161" s="72"/>
      <c r="N161" s="75"/>
      <c r="O161" s="72"/>
    </row>
    <row r="162" spans="2:15" ht="22.9" hidden="1" customHeight="1">
      <c r="B162" s="122"/>
      <c r="D162" s="107"/>
      <c r="E162" s="72"/>
      <c r="I162" s="72"/>
      <c r="J162" s="72"/>
      <c r="K162" s="72"/>
      <c r="M162" s="72"/>
      <c r="N162" s="75"/>
      <c r="O162" s="72"/>
    </row>
    <row r="163" spans="2:15" ht="22.9" hidden="1" customHeight="1">
      <c r="B163" s="122"/>
      <c r="D163" s="107"/>
      <c r="E163" s="72"/>
      <c r="I163" s="72"/>
      <c r="J163" s="72"/>
      <c r="K163" s="72"/>
      <c r="M163" s="72"/>
      <c r="N163" s="75"/>
      <c r="O163" s="72"/>
    </row>
    <row r="164" spans="2:15" ht="22.9" hidden="1" customHeight="1">
      <c r="B164" s="122"/>
      <c r="D164" s="107"/>
      <c r="E164" s="72"/>
      <c r="I164" s="72"/>
      <c r="J164" s="72"/>
      <c r="K164" s="72"/>
      <c r="M164" s="72"/>
      <c r="N164" s="75"/>
      <c r="O164" s="72"/>
    </row>
    <row r="165" spans="2:15" ht="22.9" hidden="1" customHeight="1">
      <c r="B165" s="122"/>
      <c r="D165" s="107"/>
      <c r="E165" s="72"/>
      <c r="I165" s="72"/>
      <c r="J165" s="72"/>
      <c r="K165" s="72"/>
      <c r="M165" s="72"/>
      <c r="N165" s="75"/>
      <c r="O165" s="72"/>
    </row>
    <row r="166" spans="2:15" ht="22.9" hidden="1" customHeight="1">
      <c r="B166" s="122"/>
      <c r="D166" s="107"/>
      <c r="E166" s="72"/>
      <c r="I166" s="72"/>
      <c r="J166" s="72"/>
      <c r="K166" s="72"/>
      <c r="M166" s="72"/>
      <c r="N166" s="75"/>
      <c r="O166" s="72"/>
    </row>
    <row r="167" spans="2:15" ht="22.9" hidden="1" customHeight="1">
      <c r="B167" s="122"/>
      <c r="D167" s="107"/>
      <c r="E167" s="72"/>
      <c r="I167" s="72"/>
      <c r="J167" s="72"/>
      <c r="K167" s="72"/>
      <c r="M167" s="72"/>
      <c r="N167" s="75"/>
      <c r="O167" s="72"/>
    </row>
    <row r="168" spans="2:15" ht="22.9" hidden="1" customHeight="1">
      <c r="B168" s="122"/>
      <c r="D168" s="107"/>
      <c r="E168" s="72"/>
      <c r="I168" s="72"/>
      <c r="J168" s="72"/>
      <c r="K168" s="72"/>
      <c r="M168" s="72"/>
      <c r="N168" s="75"/>
      <c r="O168" s="72"/>
    </row>
    <row r="169" spans="2:15" ht="22.9" hidden="1" customHeight="1">
      <c r="B169" s="122"/>
      <c r="D169" s="107"/>
      <c r="E169" s="72"/>
      <c r="I169" s="72"/>
      <c r="J169" s="72"/>
      <c r="K169" s="72"/>
      <c r="M169" s="72"/>
      <c r="N169" s="75"/>
      <c r="O169" s="72"/>
    </row>
    <row r="170" spans="2:15" ht="22.9" hidden="1" customHeight="1">
      <c r="B170" s="122"/>
      <c r="D170" s="107"/>
      <c r="E170" s="72"/>
      <c r="I170" s="72"/>
      <c r="J170" s="72"/>
      <c r="K170" s="72"/>
      <c r="M170" s="72"/>
      <c r="N170" s="75"/>
      <c r="O170" s="72"/>
    </row>
    <row r="171" spans="2:15" ht="22.9" hidden="1" customHeight="1">
      <c r="B171" s="122"/>
      <c r="D171" s="107"/>
      <c r="E171" s="72"/>
      <c r="I171" s="72"/>
      <c r="J171" s="72"/>
      <c r="K171" s="72"/>
      <c r="M171" s="72"/>
      <c r="N171" s="75"/>
      <c r="O171" s="72"/>
    </row>
    <row r="172" spans="2:15" ht="22.9" hidden="1" customHeight="1">
      <c r="B172" s="122"/>
      <c r="D172" s="107"/>
      <c r="E172" s="72"/>
      <c r="I172" s="72"/>
      <c r="J172" s="72"/>
      <c r="K172" s="72"/>
      <c r="M172" s="72"/>
      <c r="N172" s="75"/>
      <c r="O172" s="72"/>
    </row>
    <row r="173" spans="2:15" ht="22.9" hidden="1" customHeight="1">
      <c r="B173" s="122"/>
      <c r="D173" s="107"/>
      <c r="E173" s="72"/>
      <c r="I173" s="72"/>
      <c r="J173" s="72"/>
      <c r="K173" s="72"/>
      <c r="M173" s="72"/>
      <c r="N173" s="75"/>
      <c r="O173" s="72"/>
    </row>
    <row r="174" spans="2:15" ht="22.9" hidden="1" customHeight="1">
      <c r="B174" s="122"/>
      <c r="D174" s="107"/>
      <c r="E174" s="72"/>
      <c r="I174" s="72"/>
      <c r="J174" s="72"/>
      <c r="K174" s="72"/>
      <c r="M174" s="72"/>
      <c r="N174" s="75"/>
      <c r="O174" s="72"/>
    </row>
    <row r="175" spans="2:15" ht="22.9" hidden="1" customHeight="1">
      <c r="B175" s="122"/>
      <c r="D175" s="107"/>
      <c r="E175" s="72"/>
      <c r="I175" s="72"/>
      <c r="J175" s="72"/>
      <c r="K175" s="72"/>
      <c r="M175" s="72"/>
      <c r="N175" s="75"/>
      <c r="O175" s="72"/>
    </row>
    <row r="176" spans="2:15" ht="22.9" hidden="1" customHeight="1">
      <c r="B176" s="122"/>
      <c r="D176" s="107"/>
      <c r="E176" s="72"/>
      <c r="I176" s="72"/>
      <c r="J176" s="72"/>
      <c r="K176" s="72"/>
      <c r="M176" s="72"/>
      <c r="N176" s="75"/>
      <c r="O176" s="72"/>
    </row>
    <row r="177" spans="2:15" ht="22.9" hidden="1" customHeight="1">
      <c r="B177" s="122"/>
      <c r="D177" s="107"/>
      <c r="E177" s="72"/>
      <c r="I177" s="72"/>
      <c r="J177" s="72"/>
      <c r="K177" s="72"/>
      <c r="M177" s="72"/>
      <c r="N177" s="75"/>
      <c r="O177" s="72"/>
    </row>
    <row r="178" spans="2:15" ht="22.9" hidden="1" customHeight="1">
      <c r="B178" s="122"/>
      <c r="D178" s="107"/>
      <c r="E178" s="72"/>
      <c r="I178" s="72"/>
      <c r="J178" s="72"/>
      <c r="K178" s="72"/>
      <c r="M178" s="72"/>
      <c r="N178" s="75"/>
      <c r="O178" s="72"/>
    </row>
    <row r="179" spans="2:15" ht="22.9" hidden="1" customHeight="1">
      <c r="B179" s="122"/>
      <c r="D179" s="107"/>
      <c r="E179" s="72"/>
      <c r="I179" s="72"/>
      <c r="J179" s="72"/>
      <c r="K179" s="72"/>
      <c r="M179" s="72"/>
      <c r="N179" s="75"/>
      <c r="O179" s="72"/>
    </row>
    <row r="180" spans="2:15" ht="22.9" hidden="1" customHeight="1">
      <c r="B180" s="122"/>
      <c r="D180" s="107"/>
      <c r="E180" s="72"/>
      <c r="I180" s="72"/>
      <c r="J180" s="72"/>
      <c r="K180" s="72"/>
      <c r="M180" s="72"/>
      <c r="N180" s="75"/>
      <c r="O180" s="72"/>
    </row>
    <row r="181" spans="2:15" ht="22.9" hidden="1" customHeight="1">
      <c r="B181" s="122"/>
      <c r="D181" s="107"/>
      <c r="E181" s="72"/>
      <c r="I181" s="72"/>
      <c r="J181" s="72"/>
      <c r="K181" s="72"/>
      <c r="M181" s="72"/>
      <c r="N181" s="75"/>
      <c r="O181" s="72"/>
    </row>
    <row r="182" spans="2:15" ht="22.9" hidden="1" customHeight="1">
      <c r="B182" s="122"/>
      <c r="D182" s="107"/>
      <c r="E182" s="72"/>
      <c r="I182" s="72"/>
      <c r="J182" s="72"/>
      <c r="K182" s="72"/>
      <c r="M182" s="72"/>
      <c r="N182" s="75"/>
      <c r="O182" s="72"/>
    </row>
    <row r="183" spans="2:15" ht="22.9" hidden="1" customHeight="1">
      <c r="B183" s="122"/>
      <c r="D183" s="107"/>
      <c r="E183" s="72"/>
      <c r="I183" s="72"/>
      <c r="J183" s="72"/>
      <c r="K183" s="72"/>
      <c r="M183" s="72"/>
      <c r="N183" s="75"/>
      <c r="O183" s="72"/>
    </row>
    <row r="184" spans="2:15" ht="22.9" hidden="1" customHeight="1">
      <c r="B184" s="122"/>
      <c r="D184" s="107"/>
      <c r="E184" s="72"/>
      <c r="I184" s="72"/>
      <c r="J184" s="72"/>
      <c r="K184" s="72"/>
      <c r="M184" s="72"/>
      <c r="N184" s="75"/>
      <c r="O184" s="72"/>
    </row>
    <row r="185" spans="2:15" ht="22.9" hidden="1" customHeight="1">
      <c r="B185" s="122"/>
      <c r="D185" s="107"/>
      <c r="E185" s="72"/>
      <c r="I185" s="72"/>
      <c r="J185" s="72"/>
      <c r="K185" s="72"/>
      <c r="M185" s="72"/>
      <c r="N185" s="75"/>
      <c r="O185" s="72"/>
    </row>
    <row r="186" spans="2:15" ht="22.9" hidden="1" customHeight="1">
      <c r="B186" s="122"/>
      <c r="D186" s="107"/>
      <c r="E186" s="72"/>
      <c r="I186" s="72"/>
      <c r="J186" s="72"/>
      <c r="K186" s="72"/>
      <c r="M186" s="72"/>
      <c r="N186" s="75"/>
      <c r="O186" s="72"/>
    </row>
    <row r="187" spans="2:15" ht="22.9" hidden="1" customHeight="1">
      <c r="B187" s="122"/>
      <c r="D187" s="107"/>
      <c r="E187" s="72"/>
      <c r="I187" s="72"/>
      <c r="J187" s="72"/>
      <c r="K187" s="72"/>
      <c r="M187" s="72"/>
      <c r="N187" s="75"/>
      <c r="O187" s="72"/>
    </row>
    <row r="188" spans="2:15" ht="22.9" hidden="1" customHeight="1">
      <c r="B188" s="122"/>
      <c r="D188" s="107"/>
      <c r="E188" s="72"/>
      <c r="I188" s="72"/>
      <c r="J188" s="72"/>
      <c r="K188" s="72"/>
      <c r="M188" s="72"/>
      <c r="N188" s="75"/>
      <c r="O188" s="72"/>
    </row>
    <row r="189" spans="2:15" ht="22.9" hidden="1" customHeight="1">
      <c r="B189" s="122"/>
      <c r="D189" s="107"/>
      <c r="E189" s="72"/>
      <c r="I189" s="72"/>
      <c r="J189" s="72"/>
      <c r="K189" s="72"/>
      <c r="M189" s="72"/>
      <c r="N189" s="75"/>
      <c r="O189" s="72"/>
    </row>
    <row r="190" spans="2:15" ht="22.9" hidden="1" customHeight="1">
      <c r="B190" s="122"/>
      <c r="D190" s="107"/>
      <c r="E190" s="72"/>
      <c r="I190" s="72"/>
      <c r="J190" s="72"/>
      <c r="K190" s="72"/>
      <c r="M190" s="72"/>
      <c r="N190" s="75"/>
      <c r="O190" s="72"/>
    </row>
    <row r="191" spans="2:15" ht="22.9" hidden="1" customHeight="1">
      <c r="B191" s="122"/>
      <c r="D191" s="107"/>
      <c r="E191" s="72"/>
      <c r="I191" s="72"/>
      <c r="J191" s="72"/>
      <c r="K191" s="72"/>
      <c r="M191" s="72"/>
      <c r="N191" s="75"/>
      <c r="O191" s="72"/>
    </row>
    <row r="192" spans="2:15" ht="22.9" hidden="1" customHeight="1">
      <c r="B192" s="122"/>
      <c r="D192" s="107"/>
      <c r="E192" s="72"/>
      <c r="I192" s="72"/>
      <c r="J192" s="72"/>
      <c r="K192" s="72"/>
      <c r="M192" s="72"/>
      <c r="N192" s="75"/>
      <c r="O192" s="72"/>
    </row>
    <row r="193" spans="2:15" ht="22.9" hidden="1" customHeight="1">
      <c r="B193" s="122"/>
      <c r="D193" s="107"/>
      <c r="E193" s="72"/>
      <c r="I193" s="72"/>
      <c r="J193" s="72"/>
      <c r="K193" s="72"/>
      <c r="M193" s="72"/>
      <c r="N193" s="75"/>
      <c r="O193" s="72"/>
    </row>
    <row r="194" spans="2:15" ht="22.9" hidden="1" customHeight="1">
      <c r="B194" s="122"/>
      <c r="D194" s="107"/>
      <c r="E194" s="72"/>
      <c r="I194" s="72"/>
      <c r="J194" s="72"/>
      <c r="K194" s="72"/>
      <c r="M194" s="72"/>
      <c r="N194" s="75"/>
      <c r="O194" s="72"/>
    </row>
    <row r="195" spans="2:15" ht="22.9" hidden="1" customHeight="1">
      <c r="B195" s="122"/>
      <c r="D195" s="107"/>
      <c r="E195" s="72"/>
      <c r="I195" s="72"/>
      <c r="J195" s="72"/>
      <c r="K195" s="72"/>
      <c r="M195" s="72"/>
      <c r="N195" s="75"/>
      <c r="O195" s="72"/>
    </row>
    <row r="196" spans="2:15" ht="22.9" hidden="1" customHeight="1">
      <c r="B196" s="122"/>
      <c r="D196" s="107"/>
      <c r="E196" s="72"/>
      <c r="I196" s="72"/>
      <c r="J196" s="72"/>
      <c r="K196" s="72"/>
      <c r="M196" s="72"/>
      <c r="N196" s="75"/>
      <c r="O196" s="72"/>
    </row>
    <row r="197" spans="2:15" ht="22.9" hidden="1" customHeight="1">
      <c r="B197" s="122"/>
      <c r="D197" s="107"/>
      <c r="E197" s="72"/>
      <c r="I197" s="72"/>
      <c r="J197" s="72"/>
      <c r="K197" s="72"/>
      <c r="M197" s="72"/>
      <c r="N197" s="75"/>
      <c r="O197" s="72"/>
    </row>
    <row r="198" spans="2:15" ht="22.9" hidden="1" customHeight="1">
      <c r="B198" s="122"/>
      <c r="D198" s="107"/>
      <c r="E198" s="72"/>
      <c r="I198" s="72"/>
      <c r="J198" s="72"/>
      <c r="K198" s="72"/>
      <c r="M198" s="72"/>
      <c r="N198" s="75"/>
      <c r="O198" s="72"/>
    </row>
    <row r="199" spans="2:15" ht="22.9" hidden="1" customHeight="1">
      <c r="B199" s="122"/>
      <c r="D199" s="107"/>
      <c r="E199" s="72"/>
      <c r="I199" s="72"/>
      <c r="J199" s="72"/>
      <c r="K199" s="72"/>
      <c r="M199" s="72"/>
      <c r="N199" s="75"/>
      <c r="O199" s="72"/>
    </row>
    <row r="200" spans="2:15" ht="22.9" hidden="1" customHeight="1">
      <c r="B200" s="122"/>
      <c r="D200" s="107"/>
      <c r="E200" s="72"/>
      <c r="I200" s="72"/>
      <c r="J200" s="72"/>
      <c r="K200" s="72"/>
      <c r="M200" s="72"/>
      <c r="N200" s="75"/>
      <c r="O200" s="72"/>
    </row>
    <row r="201" spans="2:15" ht="22.9" hidden="1" customHeight="1">
      <c r="B201" s="122"/>
      <c r="D201" s="107"/>
      <c r="E201" s="72"/>
      <c r="I201" s="72"/>
      <c r="J201" s="72"/>
      <c r="K201" s="72"/>
      <c r="M201" s="72"/>
      <c r="N201" s="75"/>
      <c r="O201" s="72"/>
    </row>
    <row r="202" spans="2:15" ht="22.9" hidden="1" customHeight="1">
      <c r="B202" s="122"/>
      <c r="D202" s="107"/>
      <c r="E202" s="72"/>
      <c r="I202" s="72"/>
      <c r="J202" s="72"/>
      <c r="K202" s="72"/>
      <c r="M202" s="72"/>
      <c r="N202" s="75"/>
      <c r="O202" s="72"/>
    </row>
    <row r="203" spans="2:15" ht="22.9" hidden="1" customHeight="1">
      <c r="B203" s="122"/>
      <c r="D203" s="107"/>
      <c r="E203" s="72"/>
      <c r="I203" s="72"/>
      <c r="J203" s="72"/>
      <c r="K203" s="72"/>
      <c r="M203" s="72"/>
      <c r="N203" s="75"/>
      <c r="O203" s="72"/>
    </row>
    <row r="204" spans="2:15" ht="22.9" hidden="1" customHeight="1">
      <c r="B204" s="122"/>
      <c r="D204" s="107"/>
      <c r="E204" s="72"/>
      <c r="I204" s="72"/>
      <c r="J204" s="72"/>
      <c r="K204" s="72"/>
      <c r="M204" s="72"/>
      <c r="N204" s="75"/>
      <c r="O204" s="72"/>
    </row>
    <row r="205" spans="2:15" ht="22.9" hidden="1" customHeight="1">
      <c r="B205" s="122"/>
      <c r="D205" s="107"/>
      <c r="E205" s="72"/>
      <c r="I205" s="72"/>
      <c r="J205" s="72"/>
      <c r="K205" s="72"/>
      <c r="M205" s="72"/>
      <c r="N205" s="75"/>
      <c r="O205" s="72"/>
    </row>
    <row r="206" spans="2:15" ht="22.9" hidden="1" customHeight="1">
      <c r="B206" s="122"/>
      <c r="D206" s="107"/>
      <c r="E206" s="72"/>
      <c r="I206" s="72"/>
      <c r="J206" s="72"/>
      <c r="K206" s="72"/>
      <c r="M206" s="72"/>
      <c r="N206" s="75"/>
      <c r="O206" s="72"/>
    </row>
    <row r="207" spans="2:15" ht="22.9" hidden="1" customHeight="1">
      <c r="B207" s="122"/>
      <c r="D207" s="107"/>
      <c r="E207" s="72"/>
      <c r="I207" s="72"/>
      <c r="J207" s="72"/>
      <c r="K207" s="72"/>
      <c r="M207" s="72"/>
      <c r="N207" s="75"/>
      <c r="O207" s="72"/>
    </row>
    <row r="208" spans="2:15" ht="22.9" hidden="1" customHeight="1">
      <c r="B208" s="122"/>
      <c r="D208" s="107"/>
      <c r="E208" s="72"/>
      <c r="I208" s="72"/>
      <c r="J208" s="72"/>
      <c r="K208" s="72"/>
      <c r="M208" s="72"/>
      <c r="N208" s="75"/>
      <c r="O208" s="72"/>
    </row>
    <row r="209" spans="2:15" ht="22.9" hidden="1" customHeight="1">
      <c r="B209" s="122"/>
      <c r="D209" s="107"/>
      <c r="E209" s="72"/>
      <c r="I209" s="72"/>
      <c r="J209" s="72"/>
      <c r="K209" s="72"/>
      <c r="M209" s="72"/>
      <c r="N209" s="75"/>
      <c r="O209" s="72"/>
    </row>
    <row r="210" spans="2:15" ht="22.9" hidden="1" customHeight="1">
      <c r="B210" s="122"/>
      <c r="D210" s="107"/>
      <c r="E210" s="72"/>
      <c r="I210" s="72"/>
      <c r="J210" s="72"/>
      <c r="K210" s="72"/>
      <c r="M210" s="72"/>
      <c r="N210" s="75"/>
      <c r="O210" s="72"/>
    </row>
    <row r="211" spans="2:15" ht="22.9" hidden="1" customHeight="1">
      <c r="B211" s="122"/>
      <c r="D211" s="107"/>
      <c r="E211" s="72"/>
      <c r="I211" s="72"/>
      <c r="J211" s="72"/>
      <c r="K211" s="72"/>
      <c r="M211" s="72"/>
      <c r="N211" s="75"/>
      <c r="O211" s="72"/>
    </row>
    <row r="212" spans="2:15" ht="22.9" hidden="1" customHeight="1">
      <c r="B212" s="122"/>
      <c r="D212" s="107"/>
      <c r="E212" s="72"/>
      <c r="I212" s="72"/>
      <c r="J212" s="72"/>
      <c r="K212" s="72"/>
      <c r="M212" s="72"/>
      <c r="N212" s="75"/>
      <c r="O212" s="72"/>
    </row>
    <row r="213" spans="2:15" ht="22.9" hidden="1" customHeight="1">
      <c r="B213" s="122"/>
      <c r="D213" s="107"/>
      <c r="E213" s="72"/>
      <c r="I213" s="72"/>
      <c r="J213" s="72"/>
      <c r="K213" s="72"/>
      <c r="M213" s="72"/>
      <c r="N213" s="75"/>
      <c r="O213" s="72"/>
    </row>
    <row r="214" spans="2:15" ht="22.9" hidden="1" customHeight="1">
      <c r="B214" s="122"/>
      <c r="D214" s="107"/>
      <c r="E214" s="72"/>
      <c r="I214" s="72"/>
      <c r="J214" s="72"/>
      <c r="K214" s="72"/>
      <c r="M214" s="72"/>
      <c r="N214" s="75"/>
      <c r="O214" s="72"/>
    </row>
    <row r="215" spans="2:15" ht="22.9" hidden="1" customHeight="1">
      <c r="B215" s="122"/>
      <c r="D215" s="107"/>
      <c r="E215" s="72"/>
      <c r="I215" s="72"/>
      <c r="J215" s="72"/>
      <c r="K215" s="72"/>
      <c r="M215" s="72"/>
      <c r="N215" s="75"/>
      <c r="O215" s="72"/>
    </row>
    <row r="216" spans="2:15" ht="22.9" hidden="1" customHeight="1">
      <c r="B216" s="122"/>
      <c r="D216" s="107"/>
      <c r="E216" s="72"/>
      <c r="I216" s="72"/>
      <c r="J216" s="72"/>
      <c r="K216" s="72"/>
      <c r="M216" s="72"/>
      <c r="N216" s="75"/>
      <c r="O216" s="72"/>
    </row>
    <row r="217" spans="2:15" ht="22.9" hidden="1" customHeight="1">
      <c r="B217" s="122"/>
      <c r="D217" s="107"/>
      <c r="E217" s="72"/>
      <c r="I217" s="72"/>
      <c r="J217" s="72"/>
      <c r="K217" s="72"/>
      <c r="M217" s="72"/>
      <c r="N217" s="75"/>
      <c r="O217" s="72"/>
    </row>
    <row r="218" spans="2:15" ht="22.9" hidden="1" customHeight="1">
      <c r="B218" s="122"/>
      <c r="D218" s="107"/>
      <c r="E218" s="72"/>
      <c r="I218" s="72"/>
      <c r="J218" s="72"/>
      <c r="K218" s="72"/>
      <c r="M218" s="72"/>
      <c r="N218" s="75"/>
      <c r="O218" s="72"/>
    </row>
    <row r="219" spans="2:15" ht="22.9" hidden="1" customHeight="1">
      <c r="B219" s="122"/>
      <c r="D219" s="107"/>
      <c r="E219" s="72"/>
      <c r="I219" s="72"/>
      <c r="J219" s="72"/>
      <c r="K219" s="72"/>
      <c r="M219" s="72"/>
      <c r="N219" s="75"/>
      <c r="O219" s="72"/>
    </row>
    <row r="220" spans="2:15" ht="22.9" hidden="1" customHeight="1">
      <c r="B220" s="122"/>
      <c r="D220" s="107"/>
      <c r="E220" s="72"/>
      <c r="I220" s="72"/>
      <c r="J220" s="72"/>
      <c r="K220" s="72"/>
      <c r="M220" s="72"/>
      <c r="N220" s="75"/>
      <c r="O220" s="72"/>
    </row>
    <row r="221" spans="2:15" ht="22.9" hidden="1" customHeight="1">
      <c r="B221" s="122"/>
      <c r="D221" s="107"/>
      <c r="E221" s="72"/>
      <c r="I221" s="72"/>
      <c r="J221" s="72"/>
      <c r="K221" s="72"/>
      <c r="M221" s="72"/>
      <c r="N221" s="75"/>
      <c r="O221" s="72"/>
    </row>
    <row r="222" spans="2:15" ht="22.9" hidden="1" customHeight="1">
      <c r="B222" s="122"/>
      <c r="D222" s="107"/>
      <c r="E222" s="72"/>
      <c r="I222" s="72"/>
      <c r="J222" s="72"/>
      <c r="K222" s="72"/>
      <c r="M222" s="72"/>
      <c r="N222" s="75"/>
      <c r="O222" s="72"/>
    </row>
    <row r="223" spans="2:15" ht="22.9" hidden="1" customHeight="1">
      <c r="B223" s="122"/>
      <c r="D223" s="107"/>
      <c r="E223" s="72"/>
      <c r="I223" s="72"/>
      <c r="J223" s="72"/>
      <c r="K223" s="72"/>
      <c r="M223" s="72"/>
      <c r="N223" s="75"/>
      <c r="O223" s="72"/>
    </row>
    <row r="224" spans="2:15" ht="22.9" hidden="1" customHeight="1">
      <c r="B224" s="122"/>
      <c r="D224" s="107"/>
      <c r="E224" s="72"/>
      <c r="I224" s="72"/>
      <c r="J224" s="72"/>
      <c r="K224" s="72"/>
      <c r="M224" s="72"/>
      <c r="N224" s="75"/>
      <c r="O224" s="72"/>
    </row>
    <row r="225" spans="2:15" ht="22.9" hidden="1" customHeight="1">
      <c r="B225" s="122"/>
      <c r="D225" s="107"/>
      <c r="E225" s="72"/>
      <c r="I225" s="72"/>
      <c r="J225" s="72"/>
      <c r="K225" s="72"/>
      <c r="M225" s="72"/>
      <c r="N225" s="75"/>
      <c r="O225" s="72"/>
    </row>
    <row r="226" spans="2:15" ht="22.9" hidden="1" customHeight="1">
      <c r="B226" s="122"/>
      <c r="D226" s="107"/>
      <c r="E226" s="72"/>
      <c r="I226" s="72"/>
      <c r="J226" s="72"/>
      <c r="K226" s="72"/>
      <c r="M226" s="72"/>
      <c r="N226" s="75"/>
      <c r="O226" s="72"/>
    </row>
    <row r="227" spans="2:15" ht="22.9" hidden="1" customHeight="1">
      <c r="B227" s="122"/>
      <c r="D227" s="107"/>
      <c r="E227" s="72"/>
      <c r="I227" s="72"/>
      <c r="J227" s="72"/>
      <c r="K227" s="72"/>
      <c r="M227" s="72"/>
      <c r="N227" s="75"/>
      <c r="O227" s="72"/>
    </row>
    <row r="228" spans="2:15" ht="22.9" hidden="1" customHeight="1">
      <c r="B228" s="122"/>
      <c r="D228" s="107"/>
      <c r="E228" s="72"/>
      <c r="I228" s="72"/>
      <c r="J228" s="72"/>
      <c r="K228" s="72"/>
      <c r="M228" s="72"/>
      <c r="N228" s="75"/>
      <c r="O228" s="72"/>
    </row>
    <row r="229" spans="2:15" ht="22.9" hidden="1" customHeight="1">
      <c r="B229" s="122"/>
      <c r="D229" s="107"/>
      <c r="E229" s="72"/>
      <c r="I229" s="72"/>
      <c r="J229" s="72"/>
      <c r="K229" s="72"/>
      <c r="M229" s="72"/>
      <c r="N229" s="75"/>
      <c r="O229" s="72"/>
    </row>
    <row r="230" spans="2:15" ht="22.9" hidden="1" customHeight="1">
      <c r="B230" s="122"/>
      <c r="D230" s="107"/>
      <c r="E230" s="72"/>
      <c r="I230" s="72"/>
      <c r="J230" s="72"/>
      <c r="K230" s="72"/>
      <c r="M230" s="72"/>
      <c r="N230" s="75"/>
      <c r="O230" s="72"/>
    </row>
    <row r="231" spans="2:15" ht="22.9" hidden="1" customHeight="1">
      <c r="B231" s="122"/>
      <c r="D231" s="107"/>
      <c r="E231" s="72"/>
      <c r="I231" s="72"/>
      <c r="J231" s="72"/>
      <c r="K231" s="72"/>
      <c r="M231" s="72"/>
      <c r="N231" s="75"/>
      <c r="O231" s="72"/>
    </row>
    <row r="232" spans="2:15" ht="22.9" hidden="1" customHeight="1">
      <c r="B232" s="122"/>
      <c r="D232" s="107"/>
      <c r="E232" s="72"/>
      <c r="I232" s="72"/>
      <c r="J232" s="72"/>
      <c r="K232" s="72"/>
      <c r="M232" s="72"/>
      <c r="N232" s="75"/>
      <c r="O232" s="72"/>
    </row>
    <row r="233" spans="2:15" ht="22.9" hidden="1" customHeight="1">
      <c r="B233" s="122"/>
      <c r="D233" s="107"/>
      <c r="E233" s="72"/>
      <c r="I233" s="72"/>
      <c r="J233" s="72"/>
      <c r="K233" s="72"/>
      <c r="M233" s="72"/>
      <c r="N233" s="75"/>
      <c r="O233" s="72"/>
    </row>
    <row r="234" spans="2:15" ht="22.9" hidden="1" customHeight="1">
      <c r="B234" s="122"/>
      <c r="D234" s="107"/>
      <c r="E234" s="72"/>
      <c r="I234" s="72"/>
      <c r="J234" s="72"/>
      <c r="K234" s="72"/>
      <c r="M234" s="72"/>
      <c r="N234" s="75"/>
      <c r="O234" s="72"/>
    </row>
    <row r="235" spans="2:15" ht="22.9" hidden="1" customHeight="1">
      <c r="B235" s="122"/>
      <c r="D235" s="107"/>
      <c r="E235" s="72"/>
      <c r="I235" s="72"/>
      <c r="J235" s="72"/>
      <c r="K235" s="72"/>
      <c r="M235" s="72"/>
      <c r="N235" s="75"/>
      <c r="O235" s="72"/>
    </row>
    <row r="236" spans="2:15" ht="22.9" hidden="1" customHeight="1">
      <c r="B236" s="122"/>
      <c r="D236" s="107"/>
      <c r="E236" s="72"/>
      <c r="I236" s="72"/>
      <c r="J236" s="72"/>
      <c r="K236" s="72"/>
      <c r="M236" s="72"/>
      <c r="N236" s="75"/>
      <c r="O236" s="72"/>
    </row>
    <row r="237" spans="2:15" ht="22.9" hidden="1" customHeight="1">
      <c r="B237" s="122"/>
      <c r="D237" s="107"/>
      <c r="E237" s="72"/>
      <c r="I237" s="72"/>
      <c r="J237" s="72"/>
      <c r="K237" s="72"/>
      <c r="M237" s="72"/>
      <c r="N237" s="75"/>
      <c r="O237" s="72"/>
    </row>
    <row r="238" spans="2:15" ht="22.9" hidden="1" customHeight="1">
      <c r="B238" s="122"/>
      <c r="D238" s="107"/>
      <c r="E238" s="72"/>
      <c r="I238" s="72"/>
      <c r="J238" s="72"/>
      <c r="K238" s="72"/>
      <c r="M238" s="72"/>
      <c r="N238" s="75"/>
      <c r="O238" s="72"/>
    </row>
    <row r="239" spans="2:15" ht="22.9" hidden="1" customHeight="1">
      <c r="B239" s="122"/>
      <c r="D239" s="107"/>
      <c r="E239" s="72"/>
      <c r="I239" s="72"/>
      <c r="J239" s="72"/>
      <c r="K239" s="72"/>
      <c r="M239" s="72"/>
      <c r="N239" s="75"/>
      <c r="O239" s="72"/>
    </row>
    <row r="240" spans="2:15" ht="22.9" hidden="1" customHeight="1">
      <c r="B240" s="122"/>
      <c r="D240" s="107"/>
      <c r="E240" s="72"/>
      <c r="I240" s="72"/>
      <c r="J240" s="72"/>
      <c r="K240" s="72"/>
      <c r="M240" s="72"/>
      <c r="N240" s="75"/>
      <c r="O240" s="72"/>
    </row>
    <row r="241" spans="2:15" ht="22.9" hidden="1" customHeight="1">
      <c r="B241" s="122"/>
      <c r="D241" s="107"/>
      <c r="E241" s="72"/>
      <c r="I241" s="72"/>
      <c r="J241" s="72"/>
      <c r="K241" s="72"/>
      <c r="M241" s="72"/>
      <c r="N241" s="75"/>
      <c r="O241" s="72"/>
    </row>
    <row r="242" spans="2:15" ht="22.9" hidden="1" customHeight="1">
      <c r="B242" s="122"/>
      <c r="D242" s="107"/>
      <c r="E242" s="72"/>
      <c r="I242" s="72"/>
      <c r="J242" s="72"/>
      <c r="K242" s="72"/>
      <c r="M242" s="72"/>
      <c r="N242" s="75"/>
      <c r="O242" s="72"/>
    </row>
    <row r="243" spans="2:15" ht="22.9" hidden="1" customHeight="1">
      <c r="B243" s="122"/>
      <c r="D243" s="107"/>
      <c r="E243" s="72"/>
      <c r="I243" s="72"/>
      <c r="J243" s="72"/>
      <c r="K243" s="72"/>
      <c r="M243" s="72"/>
      <c r="N243" s="75"/>
      <c r="O243" s="72"/>
    </row>
    <row r="244" spans="2:15" ht="22.9" hidden="1" customHeight="1">
      <c r="B244" s="122"/>
      <c r="D244" s="107"/>
      <c r="E244" s="72"/>
      <c r="I244" s="72"/>
      <c r="J244" s="72"/>
      <c r="K244" s="72"/>
      <c r="M244" s="72"/>
      <c r="N244" s="75"/>
      <c r="O244" s="72"/>
    </row>
    <row r="245" spans="2:15" ht="22.9" hidden="1" customHeight="1">
      <c r="B245" s="122"/>
      <c r="D245" s="107"/>
      <c r="E245" s="72"/>
      <c r="I245" s="72"/>
      <c r="J245" s="72"/>
      <c r="K245" s="72"/>
      <c r="M245" s="72"/>
      <c r="N245" s="75"/>
      <c r="O245" s="72"/>
    </row>
    <row r="246" spans="2:15" ht="22.9" hidden="1" customHeight="1">
      <c r="B246" s="122"/>
      <c r="D246" s="107"/>
      <c r="E246" s="72"/>
      <c r="I246" s="72"/>
      <c r="J246" s="72"/>
      <c r="K246" s="72"/>
      <c r="M246" s="72"/>
      <c r="N246" s="75"/>
      <c r="O246" s="72"/>
    </row>
    <row r="247" spans="2:15" ht="22.9" hidden="1" customHeight="1">
      <c r="B247" s="122"/>
      <c r="D247" s="107"/>
      <c r="E247" s="72"/>
      <c r="I247" s="72"/>
      <c r="J247" s="72"/>
      <c r="K247" s="72"/>
      <c r="M247" s="72"/>
      <c r="N247" s="75"/>
      <c r="O247" s="72"/>
    </row>
    <row r="248" spans="2:15" ht="22.9" hidden="1" customHeight="1">
      <c r="B248" s="122"/>
      <c r="D248" s="107"/>
      <c r="E248" s="72"/>
      <c r="I248" s="72"/>
      <c r="J248" s="72"/>
      <c r="K248" s="72"/>
      <c r="M248" s="72"/>
      <c r="N248" s="75"/>
      <c r="O248" s="72"/>
    </row>
    <row r="249" spans="2:15" ht="22.9" hidden="1" customHeight="1">
      <c r="B249" s="122"/>
      <c r="D249" s="107"/>
      <c r="E249" s="72"/>
      <c r="I249" s="72"/>
      <c r="J249" s="72"/>
      <c r="K249" s="72"/>
      <c r="M249" s="72"/>
      <c r="N249" s="75"/>
      <c r="O249" s="72"/>
    </row>
    <row r="250" spans="2:15" ht="22.9" hidden="1" customHeight="1">
      <c r="B250" s="122"/>
      <c r="D250" s="107"/>
      <c r="E250" s="72"/>
      <c r="I250" s="72"/>
      <c r="J250" s="72"/>
      <c r="K250" s="72"/>
      <c r="M250" s="72"/>
      <c r="N250" s="75"/>
      <c r="O250" s="72"/>
    </row>
    <row r="251" spans="2:15" ht="22.9" hidden="1" customHeight="1">
      <c r="B251" s="122"/>
      <c r="D251" s="107"/>
      <c r="E251" s="72"/>
      <c r="I251" s="72"/>
      <c r="J251" s="72"/>
      <c r="K251" s="72"/>
      <c r="M251" s="72"/>
      <c r="N251" s="75"/>
      <c r="O251" s="72"/>
    </row>
    <row r="252" spans="2:15" ht="22.9" hidden="1" customHeight="1">
      <c r="B252" s="122"/>
      <c r="D252" s="107"/>
      <c r="E252" s="72"/>
      <c r="I252" s="72"/>
      <c r="J252" s="72"/>
      <c r="K252" s="72"/>
      <c r="M252" s="72"/>
      <c r="N252" s="75"/>
      <c r="O252" s="72"/>
    </row>
    <row r="253" spans="2:15" ht="22.9" hidden="1" customHeight="1">
      <c r="B253" s="122"/>
      <c r="D253" s="107"/>
      <c r="E253" s="72"/>
      <c r="I253" s="72"/>
      <c r="J253" s="72"/>
      <c r="K253" s="72"/>
      <c r="M253" s="72"/>
      <c r="N253" s="75"/>
      <c r="O253" s="72"/>
    </row>
    <row r="254" spans="2:15" ht="22.9" hidden="1" customHeight="1">
      <c r="B254" s="122"/>
      <c r="D254" s="107"/>
      <c r="E254" s="72"/>
      <c r="I254" s="72"/>
      <c r="J254" s="72"/>
      <c r="K254" s="72"/>
      <c r="M254" s="72"/>
      <c r="N254" s="75"/>
      <c r="O254" s="72"/>
    </row>
    <row r="255" spans="2:15" ht="22.9" hidden="1" customHeight="1">
      <c r="B255" s="122"/>
      <c r="D255" s="107"/>
      <c r="E255" s="72"/>
      <c r="I255" s="72"/>
      <c r="J255" s="72"/>
      <c r="K255" s="72"/>
      <c r="M255" s="72"/>
      <c r="N255" s="75"/>
      <c r="O255" s="72"/>
    </row>
    <row r="256" spans="2:15" ht="22.9" hidden="1" customHeight="1">
      <c r="B256" s="122"/>
      <c r="D256" s="107"/>
      <c r="E256" s="72"/>
      <c r="I256" s="72"/>
      <c r="J256" s="72"/>
      <c r="K256" s="72"/>
      <c r="M256" s="72"/>
      <c r="N256" s="75"/>
      <c r="O256" s="72"/>
    </row>
    <row r="257" spans="2:15" ht="22.9" hidden="1" customHeight="1">
      <c r="B257" s="122"/>
      <c r="D257" s="107"/>
      <c r="E257" s="72"/>
      <c r="I257" s="72"/>
      <c r="J257" s="72"/>
      <c r="K257" s="72"/>
      <c r="M257" s="72"/>
      <c r="N257" s="75"/>
      <c r="O257" s="72"/>
    </row>
    <row r="258" spans="2:15" ht="22.9" hidden="1" customHeight="1">
      <c r="B258" s="122"/>
      <c r="D258" s="107"/>
      <c r="E258" s="72"/>
      <c r="I258" s="72"/>
      <c r="J258" s="72"/>
      <c r="K258" s="72"/>
      <c r="M258" s="72"/>
      <c r="N258" s="75"/>
      <c r="O258" s="72"/>
    </row>
    <row r="259" spans="2:15" ht="22.9" hidden="1" customHeight="1">
      <c r="B259" s="122"/>
      <c r="D259" s="107"/>
      <c r="E259" s="72"/>
      <c r="I259" s="72"/>
      <c r="J259" s="72"/>
      <c r="K259" s="72"/>
      <c r="M259" s="72"/>
      <c r="N259" s="75"/>
      <c r="O259" s="72"/>
    </row>
    <row r="260" spans="2:15" ht="22.9" hidden="1" customHeight="1">
      <c r="B260" s="122"/>
      <c r="D260" s="107"/>
      <c r="E260" s="72"/>
      <c r="I260" s="72"/>
      <c r="J260" s="72"/>
      <c r="K260" s="72"/>
      <c r="M260" s="72"/>
      <c r="N260" s="75"/>
      <c r="O260" s="72"/>
    </row>
    <row r="261" spans="2:15" ht="22.9" hidden="1" customHeight="1">
      <c r="B261" s="122"/>
      <c r="D261" s="107"/>
      <c r="E261" s="72"/>
      <c r="I261" s="72"/>
      <c r="J261" s="72"/>
      <c r="K261" s="72"/>
      <c r="M261" s="72"/>
      <c r="N261" s="75"/>
      <c r="O261" s="72"/>
    </row>
    <row r="262" spans="2:15" ht="22.9" hidden="1" customHeight="1">
      <c r="B262" s="122"/>
      <c r="D262" s="107"/>
      <c r="E262" s="72"/>
      <c r="I262" s="72"/>
      <c r="J262" s="72"/>
      <c r="K262" s="72"/>
      <c r="M262" s="72"/>
      <c r="N262" s="75"/>
      <c r="O262" s="72"/>
    </row>
    <row r="263" spans="2:15" ht="22.9" hidden="1" customHeight="1">
      <c r="B263" s="122"/>
      <c r="D263" s="107"/>
      <c r="E263" s="72"/>
      <c r="I263" s="72"/>
      <c r="J263" s="72"/>
      <c r="K263" s="72"/>
      <c r="M263" s="72"/>
      <c r="N263" s="75"/>
      <c r="O263" s="72"/>
    </row>
    <row r="264" spans="2:15" ht="22.9" hidden="1" customHeight="1">
      <c r="B264" s="122"/>
      <c r="D264" s="107"/>
      <c r="E264" s="72"/>
      <c r="I264" s="72"/>
      <c r="J264" s="72"/>
      <c r="K264" s="72"/>
      <c r="M264" s="72"/>
      <c r="N264" s="75"/>
      <c r="O264" s="72"/>
    </row>
    <row r="265" spans="2:15" ht="22.9" hidden="1" customHeight="1">
      <c r="B265" s="122"/>
      <c r="D265" s="107"/>
      <c r="E265" s="72"/>
      <c r="I265" s="72"/>
      <c r="J265" s="72"/>
      <c r="K265" s="72"/>
      <c r="M265" s="72"/>
      <c r="N265" s="75"/>
      <c r="O265" s="72"/>
    </row>
    <row r="266" spans="2:15" ht="22.9" hidden="1" customHeight="1">
      <c r="B266" s="122"/>
      <c r="D266" s="107"/>
      <c r="E266" s="72"/>
      <c r="I266" s="72"/>
      <c r="J266" s="72"/>
      <c r="K266" s="72"/>
      <c r="M266" s="72"/>
      <c r="N266" s="75"/>
      <c r="O266" s="72"/>
    </row>
    <row r="267" spans="2:15" ht="22.9" hidden="1" customHeight="1">
      <c r="B267" s="122"/>
      <c r="D267" s="107"/>
      <c r="E267" s="72"/>
      <c r="I267" s="72"/>
      <c r="J267" s="72"/>
      <c r="K267" s="72"/>
      <c r="M267" s="72"/>
      <c r="N267" s="75"/>
      <c r="O267" s="72"/>
    </row>
    <row r="268" spans="2:15" ht="22.9" hidden="1" customHeight="1">
      <c r="B268" s="122"/>
      <c r="D268" s="107"/>
      <c r="E268" s="72"/>
      <c r="I268" s="72"/>
      <c r="J268" s="72"/>
      <c r="K268" s="72"/>
      <c r="M268" s="72"/>
      <c r="N268" s="75"/>
      <c r="O268" s="72"/>
    </row>
    <row r="269" spans="2:15" ht="22.9" hidden="1" customHeight="1">
      <c r="B269" s="122"/>
      <c r="D269" s="107"/>
      <c r="E269" s="72"/>
      <c r="I269" s="72"/>
      <c r="J269" s="72"/>
      <c r="K269" s="72"/>
      <c r="M269" s="72"/>
      <c r="N269" s="75"/>
      <c r="O269" s="72"/>
    </row>
    <row r="270" spans="2:15" ht="22.9" hidden="1" customHeight="1">
      <c r="B270" s="122"/>
      <c r="D270" s="107"/>
      <c r="E270" s="72"/>
      <c r="I270" s="72"/>
      <c r="J270" s="72"/>
      <c r="K270" s="72"/>
      <c r="M270" s="72"/>
      <c r="N270" s="75"/>
      <c r="O270" s="72"/>
    </row>
    <row r="271" spans="2:15" ht="22.9" hidden="1" customHeight="1">
      <c r="B271" s="122"/>
      <c r="D271" s="107"/>
      <c r="E271" s="72"/>
      <c r="I271" s="72"/>
      <c r="J271" s="72"/>
      <c r="K271" s="72"/>
      <c r="M271" s="72"/>
      <c r="N271" s="75"/>
      <c r="O271" s="72"/>
    </row>
    <row r="272" spans="2:15" ht="22.9" hidden="1" customHeight="1">
      <c r="B272" s="122"/>
      <c r="D272" s="107"/>
      <c r="E272" s="72"/>
      <c r="I272" s="72"/>
      <c r="J272" s="72"/>
      <c r="K272" s="72"/>
      <c r="M272" s="72"/>
      <c r="N272" s="75"/>
      <c r="O272" s="72"/>
    </row>
    <row r="273" spans="2:15" ht="22.9" hidden="1" customHeight="1">
      <c r="B273" s="122"/>
      <c r="D273" s="107"/>
      <c r="E273" s="72"/>
      <c r="I273" s="72"/>
      <c r="J273" s="72"/>
      <c r="K273" s="72"/>
      <c r="M273" s="72"/>
      <c r="N273" s="75"/>
      <c r="O273" s="72"/>
    </row>
    <row r="274" spans="2:15" ht="22.9" hidden="1" customHeight="1">
      <c r="B274" s="122"/>
      <c r="D274" s="107"/>
      <c r="E274" s="72"/>
      <c r="I274" s="72"/>
      <c r="J274" s="72"/>
      <c r="K274" s="72"/>
      <c r="M274" s="72"/>
      <c r="N274" s="75"/>
      <c r="O274" s="72"/>
    </row>
    <row r="275" spans="2:15" ht="22.9" hidden="1" customHeight="1">
      <c r="B275" s="122"/>
      <c r="D275" s="107"/>
      <c r="E275" s="72"/>
      <c r="I275" s="72"/>
      <c r="J275" s="72"/>
      <c r="K275" s="72"/>
      <c r="M275" s="72"/>
      <c r="N275" s="75"/>
      <c r="O275" s="72"/>
    </row>
    <row r="276" spans="2:15" ht="22.9" hidden="1" customHeight="1">
      <c r="B276" s="122"/>
      <c r="D276" s="107"/>
      <c r="E276" s="72"/>
      <c r="I276" s="72"/>
      <c r="J276" s="72"/>
      <c r="K276" s="72"/>
      <c r="M276" s="72"/>
      <c r="N276" s="75"/>
      <c r="O276" s="72"/>
    </row>
    <row r="277" spans="2:15" ht="22.9" hidden="1" customHeight="1">
      <c r="B277" s="122"/>
      <c r="D277" s="107"/>
      <c r="E277" s="72"/>
      <c r="I277" s="72"/>
      <c r="J277" s="72"/>
      <c r="K277" s="72"/>
      <c r="M277" s="72"/>
      <c r="N277" s="75"/>
      <c r="O277" s="72"/>
    </row>
    <row r="278" spans="2:15" ht="22.9" hidden="1" customHeight="1">
      <c r="B278" s="122"/>
      <c r="D278" s="107"/>
      <c r="E278" s="72"/>
      <c r="I278" s="72"/>
      <c r="J278" s="72"/>
      <c r="K278" s="72"/>
      <c r="M278" s="72"/>
      <c r="N278" s="75"/>
      <c r="O278" s="72"/>
    </row>
    <row r="279" spans="2:15" ht="22.9" hidden="1" customHeight="1">
      <c r="B279" s="122"/>
      <c r="D279" s="107"/>
      <c r="E279" s="72"/>
      <c r="I279" s="72"/>
      <c r="J279" s="72"/>
      <c r="K279" s="72"/>
      <c r="M279" s="72"/>
      <c r="N279" s="75"/>
      <c r="O279" s="72"/>
    </row>
    <row r="280" spans="2:15" ht="22.9" hidden="1" customHeight="1">
      <c r="B280" s="122"/>
      <c r="D280" s="107"/>
      <c r="E280" s="72"/>
      <c r="I280" s="72"/>
      <c r="J280" s="72"/>
      <c r="K280" s="72"/>
      <c r="M280" s="72"/>
      <c r="N280" s="75"/>
      <c r="O280" s="72"/>
    </row>
    <row r="281" spans="2:15" ht="22.9" hidden="1" customHeight="1">
      <c r="B281" s="122"/>
      <c r="D281" s="107"/>
      <c r="E281" s="72"/>
      <c r="I281" s="72"/>
      <c r="J281" s="72"/>
      <c r="K281" s="72"/>
      <c r="M281" s="72"/>
      <c r="N281" s="75"/>
      <c r="O281" s="72"/>
    </row>
    <row r="282" spans="2:15" ht="22.9" hidden="1" customHeight="1">
      <c r="B282" s="122"/>
      <c r="D282" s="107"/>
      <c r="E282" s="72"/>
      <c r="I282" s="72"/>
      <c r="J282" s="72"/>
      <c r="K282" s="72"/>
      <c r="M282" s="72"/>
      <c r="N282" s="75"/>
      <c r="O282" s="72"/>
    </row>
    <row r="283" spans="2:15" ht="22.9" hidden="1" customHeight="1">
      <c r="B283" s="122"/>
      <c r="D283" s="107"/>
      <c r="E283" s="72"/>
      <c r="I283" s="72"/>
      <c r="J283" s="72"/>
      <c r="K283" s="72"/>
      <c r="M283" s="72"/>
      <c r="N283" s="75"/>
      <c r="O283" s="72"/>
    </row>
    <row r="284" spans="2:15" ht="22.9" hidden="1" customHeight="1">
      <c r="B284" s="122"/>
      <c r="D284" s="107"/>
      <c r="E284" s="72"/>
      <c r="I284" s="72"/>
      <c r="J284" s="72"/>
      <c r="K284" s="72"/>
      <c r="M284" s="72"/>
      <c r="N284" s="75"/>
      <c r="O284" s="72"/>
    </row>
    <row r="285" spans="2:15" ht="22.9" hidden="1" customHeight="1">
      <c r="B285" s="122"/>
      <c r="D285" s="107"/>
      <c r="E285" s="72"/>
      <c r="I285" s="72"/>
      <c r="J285" s="72"/>
      <c r="K285" s="72"/>
      <c r="M285" s="72"/>
      <c r="N285" s="75"/>
      <c r="O285" s="72"/>
    </row>
    <row r="286" spans="2:15" ht="22.9" hidden="1" customHeight="1">
      <c r="B286" s="122"/>
      <c r="D286" s="107"/>
      <c r="E286" s="72"/>
      <c r="I286" s="72"/>
      <c r="J286" s="72"/>
      <c r="K286" s="72"/>
      <c r="M286" s="72"/>
      <c r="N286" s="75"/>
      <c r="O286" s="72"/>
    </row>
    <row r="287" spans="2:15" ht="22.9" hidden="1" customHeight="1">
      <c r="B287" s="122"/>
      <c r="D287" s="107"/>
      <c r="E287" s="72"/>
      <c r="I287" s="72"/>
      <c r="J287" s="72"/>
      <c r="K287" s="72"/>
      <c r="M287" s="72"/>
      <c r="N287" s="75"/>
      <c r="O287" s="72"/>
    </row>
    <row r="288" spans="2:15" ht="22.9" hidden="1" customHeight="1">
      <c r="B288" s="122"/>
      <c r="D288" s="107"/>
      <c r="E288" s="72"/>
      <c r="I288" s="72"/>
      <c r="J288" s="72"/>
      <c r="K288" s="72"/>
      <c r="M288" s="72"/>
      <c r="N288" s="75"/>
      <c r="O288" s="72"/>
    </row>
    <row r="289" spans="2:15" ht="22.9" hidden="1" customHeight="1">
      <c r="B289" s="122"/>
      <c r="D289" s="107"/>
      <c r="E289" s="72"/>
      <c r="I289" s="72"/>
      <c r="J289" s="72"/>
      <c r="K289" s="72"/>
      <c r="M289" s="72"/>
      <c r="N289" s="75"/>
      <c r="O289" s="72"/>
    </row>
    <row r="290" spans="2:15" ht="22.9" hidden="1" customHeight="1">
      <c r="B290" s="122"/>
      <c r="D290" s="107"/>
      <c r="E290" s="72"/>
      <c r="I290" s="72"/>
      <c r="J290" s="72"/>
      <c r="K290" s="72"/>
      <c r="M290" s="72"/>
      <c r="N290" s="75"/>
      <c r="O290" s="72"/>
    </row>
    <row r="291" spans="2:15" ht="22.9" hidden="1" customHeight="1">
      <c r="B291" s="122"/>
      <c r="D291" s="107"/>
      <c r="E291" s="72"/>
      <c r="I291" s="72"/>
      <c r="J291" s="72"/>
      <c r="K291" s="72"/>
      <c r="M291" s="72"/>
      <c r="N291" s="75"/>
      <c r="O291" s="72"/>
    </row>
    <row r="292" spans="2:15" ht="22.9" hidden="1" customHeight="1">
      <c r="B292" s="122"/>
      <c r="D292" s="107"/>
      <c r="E292" s="72"/>
      <c r="I292" s="72"/>
      <c r="J292" s="72"/>
      <c r="K292" s="72"/>
      <c r="M292" s="72"/>
      <c r="N292" s="75"/>
      <c r="O292" s="72"/>
    </row>
    <row r="293" spans="2:15" ht="22.9" hidden="1" customHeight="1">
      <c r="B293" s="122"/>
      <c r="D293" s="107"/>
      <c r="E293" s="72"/>
      <c r="I293" s="72"/>
      <c r="J293" s="72"/>
      <c r="K293" s="72"/>
      <c r="M293" s="72"/>
      <c r="N293" s="75"/>
      <c r="O293" s="72"/>
    </row>
    <row r="294" spans="2:15" ht="22.9" hidden="1" customHeight="1">
      <c r="B294" s="122"/>
      <c r="D294" s="107"/>
      <c r="E294" s="72"/>
      <c r="I294" s="72"/>
      <c r="J294" s="72"/>
      <c r="K294" s="72"/>
      <c r="M294" s="72"/>
      <c r="N294" s="75"/>
      <c r="O294" s="72"/>
    </row>
    <row r="295" spans="2:15" ht="22.9" hidden="1" customHeight="1">
      <c r="B295" s="122"/>
      <c r="D295" s="107"/>
      <c r="E295" s="72"/>
      <c r="I295" s="72"/>
      <c r="J295" s="72"/>
      <c r="K295" s="72"/>
      <c r="M295" s="72"/>
      <c r="N295" s="75"/>
      <c r="O295" s="72"/>
    </row>
    <row r="296" spans="2:15" ht="22.9" hidden="1" customHeight="1">
      <c r="B296" s="122"/>
      <c r="D296" s="107"/>
      <c r="E296" s="72"/>
      <c r="I296" s="72"/>
      <c r="J296" s="72"/>
      <c r="K296" s="72"/>
      <c r="M296" s="72"/>
      <c r="N296" s="75"/>
      <c r="O296" s="72"/>
    </row>
    <row r="297" spans="2:15" ht="22.9" hidden="1" customHeight="1">
      <c r="B297" s="122"/>
      <c r="D297" s="107"/>
      <c r="E297" s="72"/>
      <c r="I297" s="72"/>
      <c r="J297" s="72"/>
      <c r="K297" s="72"/>
      <c r="M297" s="72"/>
      <c r="N297" s="75"/>
      <c r="O297" s="72"/>
    </row>
    <row r="298" spans="2:15" ht="22.9" hidden="1" customHeight="1">
      <c r="B298" s="122"/>
      <c r="D298" s="107"/>
      <c r="E298" s="72"/>
      <c r="I298" s="72"/>
      <c r="J298" s="72"/>
      <c r="K298" s="72"/>
      <c r="M298" s="72"/>
      <c r="N298" s="75"/>
      <c r="O298" s="72"/>
    </row>
    <row r="299" spans="2:15" ht="22.9" hidden="1" customHeight="1">
      <c r="B299" s="122"/>
      <c r="D299" s="107"/>
      <c r="E299" s="72"/>
      <c r="I299" s="72"/>
      <c r="J299" s="72"/>
      <c r="K299" s="72"/>
      <c r="M299" s="72"/>
      <c r="N299" s="75"/>
      <c r="O299" s="72"/>
    </row>
    <row r="300" spans="2:15" ht="22.9" hidden="1" customHeight="1">
      <c r="B300" s="122"/>
      <c r="D300" s="107"/>
      <c r="E300" s="72"/>
      <c r="I300" s="72"/>
      <c r="J300" s="72"/>
      <c r="K300" s="72"/>
      <c r="M300" s="72"/>
      <c r="N300" s="75"/>
      <c r="O300" s="72"/>
    </row>
    <row r="301" spans="2:15" ht="22.9" hidden="1" customHeight="1">
      <c r="B301" s="122"/>
      <c r="D301" s="107"/>
      <c r="E301" s="72"/>
      <c r="I301" s="72"/>
      <c r="J301" s="72"/>
      <c r="K301" s="72"/>
      <c r="M301" s="72"/>
      <c r="N301" s="75"/>
      <c r="O301" s="72"/>
    </row>
    <row r="302" spans="2:15" ht="22.9" hidden="1" customHeight="1">
      <c r="B302" s="122"/>
      <c r="D302" s="107"/>
      <c r="E302" s="72"/>
      <c r="I302" s="72"/>
      <c r="J302" s="72"/>
      <c r="K302" s="72"/>
      <c r="M302" s="72"/>
      <c r="N302" s="75"/>
      <c r="O302" s="72"/>
    </row>
    <row r="303" spans="2:15" ht="22.9" hidden="1" customHeight="1">
      <c r="B303" s="122"/>
      <c r="D303" s="107"/>
      <c r="E303" s="72"/>
      <c r="I303" s="72"/>
      <c r="J303" s="72"/>
      <c r="K303" s="72"/>
      <c r="M303" s="72"/>
      <c r="N303" s="75"/>
      <c r="O303" s="72"/>
    </row>
    <row r="304" spans="2:15" ht="22.9" hidden="1" customHeight="1">
      <c r="B304" s="122"/>
      <c r="D304" s="107"/>
      <c r="E304" s="72"/>
      <c r="I304" s="72"/>
      <c r="J304" s="72"/>
      <c r="K304" s="72"/>
      <c r="M304" s="72"/>
      <c r="N304" s="75"/>
      <c r="O304" s="72"/>
    </row>
    <row r="305" spans="2:15" ht="22.9" hidden="1" customHeight="1">
      <c r="B305" s="122"/>
      <c r="D305" s="107"/>
      <c r="E305" s="72"/>
      <c r="I305" s="72"/>
      <c r="J305" s="72"/>
      <c r="K305" s="72"/>
      <c r="M305" s="72"/>
      <c r="N305" s="75"/>
      <c r="O305" s="72"/>
    </row>
    <row r="306" spans="2:15" ht="22.9" hidden="1" customHeight="1">
      <c r="B306" s="122"/>
      <c r="D306" s="107"/>
      <c r="E306" s="72"/>
      <c r="I306" s="72"/>
      <c r="J306" s="72"/>
      <c r="K306" s="72"/>
      <c r="M306" s="72"/>
      <c r="N306" s="75"/>
      <c r="O306" s="72"/>
    </row>
    <row r="307" spans="2:15" ht="22.9" hidden="1" customHeight="1">
      <c r="B307" s="122"/>
      <c r="D307" s="107"/>
      <c r="E307" s="72"/>
      <c r="I307" s="72"/>
      <c r="J307" s="72"/>
      <c r="K307" s="72"/>
      <c r="M307" s="72"/>
      <c r="N307" s="75"/>
      <c r="O307" s="72"/>
    </row>
    <row r="308" spans="2:15" ht="22.9" hidden="1" customHeight="1">
      <c r="B308" s="122"/>
      <c r="D308" s="107"/>
      <c r="E308" s="72"/>
      <c r="I308" s="72"/>
      <c r="J308" s="72"/>
      <c r="K308" s="72"/>
      <c r="M308" s="72"/>
      <c r="N308" s="75"/>
      <c r="O308" s="72"/>
    </row>
    <row r="309" spans="2:15" ht="22.9" hidden="1" customHeight="1">
      <c r="B309" s="122"/>
      <c r="D309" s="107"/>
      <c r="E309" s="72"/>
      <c r="I309" s="72"/>
      <c r="J309" s="72"/>
      <c r="K309" s="72"/>
      <c r="M309" s="72"/>
      <c r="N309" s="75"/>
      <c r="O309" s="72"/>
    </row>
    <row r="310" spans="2:15" ht="22.9" hidden="1" customHeight="1">
      <c r="B310" s="122"/>
      <c r="D310" s="107"/>
      <c r="E310" s="72"/>
      <c r="I310" s="72"/>
      <c r="J310" s="72"/>
      <c r="K310" s="72"/>
      <c r="M310" s="72"/>
      <c r="N310" s="75"/>
      <c r="O310" s="72"/>
    </row>
    <row r="311" spans="2:15" ht="22.9" hidden="1" customHeight="1">
      <c r="B311" s="122"/>
      <c r="D311" s="107"/>
      <c r="E311" s="72"/>
      <c r="I311" s="72"/>
      <c r="J311" s="72"/>
      <c r="K311" s="72"/>
      <c r="M311" s="72"/>
      <c r="N311" s="75"/>
      <c r="O311" s="72"/>
    </row>
    <row r="312" spans="2:15" ht="22.9" hidden="1" customHeight="1">
      <c r="B312" s="122"/>
      <c r="D312" s="107"/>
      <c r="E312" s="72"/>
      <c r="I312" s="72"/>
      <c r="J312" s="72"/>
      <c r="K312" s="72"/>
      <c r="M312" s="72"/>
      <c r="N312" s="75"/>
      <c r="O312" s="72"/>
    </row>
    <row r="313" spans="2:15" ht="22.9" hidden="1" customHeight="1">
      <c r="B313" s="122"/>
      <c r="D313" s="107"/>
      <c r="E313" s="72"/>
      <c r="I313" s="72"/>
      <c r="J313" s="72"/>
      <c r="K313" s="72"/>
      <c r="M313" s="72"/>
      <c r="N313" s="75"/>
      <c r="O313" s="72"/>
    </row>
    <row r="314" spans="2:15" ht="22.9" hidden="1" customHeight="1">
      <c r="B314" s="122"/>
      <c r="D314" s="107"/>
      <c r="E314" s="72"/>
      <c r="I314" s="72"/>
      <c r="J314" s="72"/>
      <c r="K314" s="72"/>
      <c r="M314" s="72"/>
      <c r="N314" s="75"/>
      <c r="O314" s="72"/>
    </row>
    <row r="315" spans="2:15" ht="22.9" hidden="1" customHeight="1">
      <c r="B315" s="122"/>
      <c r="D315" s="107"/>
      <c r="E315" s="72"/>
      <c r="I315" s="72"/>
      <c r="J315" s="72"/>
      <c r="K315" s="72"/>
      <c r="M315" s="72"/>
      <c r="N315" s="75"/>
      <c r="O315" s="72"/>
    </row>
    <row r="316" spans="2:15" ht="22.9" hidden="1" customHeight="1">
      <c r="B316" s="122"/>
      <c r="D316" s="107"/>
      <c r="E316" s="72"/>
      <c r="I316" s="72"/>
      <c r="J316" s="72"/>
      <c r="K316" s="72"/>
      <c r="M316" s="72"/>
      <c r="N316" s="75"/>
      <c r="O316" s="72"/>
    </row>
    <row r="317" spans="2:15" ht="22.9" hidden="1" customHeight="1">
      <c r="B317" s="122"/>
      <c r="D317" s="107"/>
      <c r="E317" s="72"/>
      <c r="I317" s="72"/>
      <c r="J317" s="72"/>
      <c r="K317" s="72"/>
      <c r="M317" s="72"/>
      <c r="N317" s="75"/>
      <c r="O317" s="72"/>
    </row>
    <row r="318" spans="2:15" ht="22.9" hidden="1" customHeight="1">
      <c r="B318" s="122"/>
      <c r="D318" s="107"/>
      <c r="E318" s="72"/>
      <c r="I318" s="72"/>
      <c r="J318" s="72"/>
      <c r="K318" s="72"/>
      <c r="M318" s="72"/>
      <c r="N318" s="75"/>
      <c r="O318" s="72"/>
    </row>
    <row r="319" spans="2:15" ht="22.9" hidden="1" customHeight="1">
      <c r="B319" s="122"/>
      <c r="D319" s="107"/>
      <c r="E319" s="72"/>
      <c r="I319" s="72"/>
      <c r="J319" s="72"/>
      <c r="K319" s="72"/>
      <c r="M319" s="72"/>
      <c r="N319" s="75"/>
      <c r="O319" s="72"/>
    </row>
    <row r="320" spans="2:15" ht="22.9" hidden="1" customHeight="1">
      <c r="B320" s="122"/>
      <c r="D320" s="107"/>
      <c r="E320" s="72"/>
      <c r="I320" s="72"/>
      <c r="J320" s="72"/>
      <c r="K320" s="72"/>
      <c r="M320" s="72"/>
      <c r="N320" s="75"/>
      <c r="O320" s="72"/>
    </row>
    <row r="321" spans="2:15" ht="22.9" hidden="1" customHeight="1">
      <c r="B321" s="122"/>
      <c r="D321" s="107"/>
      <c r="E321" s="72"/>
      <c r="I321" s="72"/>
      <c r="J321" s="72"/>
      <c r="K321" s="72"/>
      <c r="M321" s="72"/>
      <c r="N321" s="75"/>
      <c r="O321" s="72"/>
    </row>
    <row r="322" spans="2:15" ht="22.9" hidden="1" customHeight="1">
      <c r="B322" s="122"/>
      <c r="D322" s="107"/>
      <c r="E322" s="72"/>
      <c r="I322" s="72"/>
      <c r="J322" s="72"/>
      <c r="K322" s="72"/>
      <c r="M322" s="72"/>
      <c r="N322" s="75"/>
      <c r="O322" s="72"/>
    </row>
    <row r="323" spans="2:15" ht="22.9" hidden="1" customHeight="1">
      <c r="B323" s="122"/>
      <c r="D323" s="107"/>
      <c r="E323" s="72"/>
      <c r="I323" s="72"/>
      <c r="J323" s="72"/>
      <c r="K323" s="72"/>
      <c r="M323" s="72"/>
      <c r="N323" s="75"/>
      <c r="O323" s="72"/>
    </row>
    <row r="324" spans="2:15" ht="22.9" hidden="1" customHeight="1">
      <c r="B324" s="122"/>
      <c r="D324" s="107"/>
      <c r="E324" s="72"/>
      <c r="I324" s="72"/>
      <c r="J324" s="72"/>
      <c r="K324" s="72"/>
      <c r="M324" s="72"/>
      <c r="N324" s="75"/>
      <c r="O324" s="72"/>
    </row>
    <row r="325" spans="2:15" ht="22.9" hidden="1" customHeight="1">
      <c r="B325" s="122"/>
      <c r="D325" s="107"/>
      <c r="E325" s="72"/>
      <c r="I325" s="72"/>
      <c r="J325" s="72"/>
      <c r="K325" s="72"/>
      <c r="M325" s="72"/>
      <c r="N325" s="75"/>
      <c r="O325" s="72"/>
    </row>
    <row r="326" spans="2:15" ht="22.9" hidden="1" customHeight="1">
      <c r="B326" s="122"/>
      <c r="D326" s="107"/>
      <c r="E326" s="72"/>
      <c r="I326" s="72"/>
      <c r="J326" s="72"/>
      <c r="K326" s="72"/>
      <c r="M326" s="72"/>
      <c r="N326" s="75"/>
      <c r="O326" s="72"/>
    </row>
    <row r="327" spans="2:15" ht="22.9" hidden="1" customHeight="1">
      <c r="B327" s="122"/>
      <c r="D327" s="107"/>
      <c r="E327" s="72"/>
      <c r="I327" s="72"/>
      <c r="J327" s="72"/>
      <c r="K327" s="72"/>
      <c r="M327" s="72"/>
      <c r="N327" s="75"/>
      <c r="O327" s="72"/>
    </row>
    <row r="328" spans="2:15" ht="22.9" hidden="1" customHeight="1">
      <c r="B328" s="122"/>
      <c r="D328" s="107"/>
      <c r="E328" s="72"/>
      <c r="I328" s="72"/>
      <c r="J328" s="72"/>
      <c r="K328" s="72"/>
      <c r="M328" s="72"/>
      <c r="N328" s="75"/>
      <c r="O328" s="72"/>
    </row>
    <row r="329" spans="2:15" ht="22.9" hidden="1" customHeight="1">
      <c r="B329" s="122"/>
      <c r="D329" s="107"/>
      <c r="E329" s="72"/>
      <c r="I329" s="72"/>
      <c r="J329" s="72"/>
      <c r="K329" s="72"/>
      <c r="M329" s="72"/>
      <c r="N329" s="75"/>
      <c r="O329" s="72"/>
    </row>
    <row r="330" spans="2:15" ht="22.9" hidden="1" customHeight="1">
      <c r="B330" s="122"/>
      <c r="D330" s="107"/>
      <c r="E330" s="72"/>
      <c r="I330" s="72"/>
      <c r="J330" s="72"/>
      <c r="K330" s="72"/>
      <c r="M330" s="72"/>
      <c r="N330" s="75"/>
      <c r="O330" s="72"/>
    </row>
    <row r="331" spans="2:15" ht="22.9" hidden="1" customHeight="1">
      <c r="B331" s="122"/>
      <c r="D331" s="107"/>
      <c r="E331" s="72"/>
      <c r="I331" s="72"/>
      <c r="J331" s="72"/>
      <c r="K331" s="72"/>
      <c r="M331" s="72"/>
      <c r="N331" s="75"/>
      <c r="O331" s="72"/>
    </row>
    <row r="332" spans="2:15" ht="22.9" hidden="1" customHeight="1">
      <c r="B332" s="122"/>
      <c r="D332" s="107"/>
      <c r="E332" s="72"/>
      <c r="I332" s="72"/>
      <c r="J332" s="72"/>
      <c r="K332" s="72"/>
      <c r="M332" s="72"/>
      <c r="N332" s="75"/>
      <c r="O332" s="72"/>
    </row>
    <row r="333" spans="2:15" ht="22.9" hidden="1" customHeight="1">
      <c r="B333" s="122"/>
      <c r="D333" s="107"/>
      <c r="E333" s="72"/>
      <c r="I333" s="72"/>
      <c r="J333" s="72"/>
      <c r="K333" s="72"/>
      <c r="M333" s="72"/>
      <c r="N333" s="75"/>
      <c r="O333" s="72"/>
    </row>
    <row r="334" spans="2:15" ht="22.9" hidden="1" customHeight="1">
      <c r="B334" s="122"/>
      <c r="D334" s="107"/>
      <c r="E334" s="72"/>
      <c r="I334" s="72"/>
      <c r="J334" s="72"/>
      <c r="K334" s="72"/>
      <c r="M334" s="72"/>
      <c r="N334" s="75"/>
      <c r="O334" s="72"/>
    </row>
    <row r="335" spans="2:15" ht="22.9" hidden="1" customHeight="1">
      <c r="B335" s="122"/>
      <c r="D335" s="107"/>
      <c r="E335" s="72"/>
      <c r="I335" s="72"/>
      <c r="J335" s="72"/>
      <c r="K335" s="72"/>
      <c r="M335" s="72"/>
      <c r="N335" s="75"/>
      <c r="O335" s="72"/>
    </row>
    <row r="336" spans="2:15" ht="22.9" hidden="1" customHeight="1">
      <c r="B336" s="122"/>
      <c r="D336" s="107"/>
      <c r="E336" s="72"/>
      <c r="I336" s="72"/>
      <c r="J336" s="72"/>
      <c r="K336" s="72"/>
      <c r="M336" s="72"/>
      <c r="N336" s="75"/>
      <c r="O336" s="72"/>
    </row>
    <row r="337" spans="2:15" ht="22.9" hidden="1" customHeight="1">
      <c r="B337" s="122"/>
      <c r="D337" s="107"/>
      <c r="E337" s="72"/>
      <c r="I337" s="72"/>
      <c r="J337" s="72"/>
      <c r="K337" s="72"/>
      <c r="M337" s="72"/>
      <c r="N337" s="75"/>
      <c r="O337" s="72"/>
    </row>
    <row r="338" spans="2:15" ht="22.9" hidden="1" customHeight="1">
      <c r="B338" s="122"/>
      <c r="D338" s="107"/>
      <c r="E338" s="72"/>
      <c r="I338" s="72"/>
      <c r="J338" s="72"/>
      <c r="K338" s="72"/>
      <c r="M338" s="72"/>
      <c r="N338" s="75"/>
      <c r="O338" s="72"/>
    </row>
    <row r="339" spans="2:15" ht="22.9" hidden="1" customHeight="1">
      <c r="B339" s="122"/>
      <c r="D339" s="107"/>
      <c r="E339" s="72"/>
      <c r="I339" s="72"/>
      <c r="J339" s="72"/>
      <c r="K339" s="72"/>
      <c r="M339" s="72"/>
      <c r="N339" s="75"/>
      <c r="O339" s="72"/>
    </row>
    <row r="340" spans="2:15" ht="22.9" hidden="1" customHeight="1">
      <c r="B340" s="122"/>
      <c r="D340" s="107"/>
      <c r="E340" s="72"/>
      <c r="I340" s="72"/>
      <c r="J340" s="72"/>
      <c r="K340" s="72"/>
      <c r="M340" s="72"/>
      <c r="N340" s="75"/>
      <c r="O340" s="72"/>
    </row>
    <row r="341" spans="2:15" ht="22.9" hidden="1" customHeight="1">
      <c r="B341" s="122"/>
      <c r="D341" s="107"/>
      <c r="E341" s="72"/>
      <c r="I341" s="72"/>
      <c r="J341" s="72"/>
      <c r="K341" s="72"/>
      <c r="M341" s="72"/>
      <c r="N341" s="75"/>
      <c r="O341" s="72"/>
    </row>
    <row r="342" spans="2:15" ht="22.9" hidden="1" customHeight="1">
      <c r="B342" s="122"/>
      <c r="D342" s="107"/>
      <c r="E342" s="72"/>
      <c r="I342" s="72"/>
      <c r="J342" s="72"/>
      <c r="K342" s="72"/>
      <c r="M342" s="72"/>
      <c r="N342" s="75"/>
      <c r="O342" s="72"/>
    </row>
    <row r="343" spans="2:15" ht="22.9" hidden="1" customHeight="1">
      <c r="B343" s="122"/>
      <c r="D343" s="107"/>
      <c r="E343" s="72"/>
      <c r="I343" s="72"/>
      <c r="J343" s="72"/>
      <c r="K343" s="72"/>
      <c r="M343" s="72"/>
      <c r="N343" s="75"/>
      <c r="O343" s="72"/>
    </row>
    <row r="344" spans="2:15" ht="22.9" hidden="1" customHeight="1">
      <c r="D344" s="107"/>
      <c r="I344" s="72"/>
      <c r="J344" s="72"/>
      <c r="K344" s="72"/>
      <c r="M344" s="72"/>
      <c r="N344" s="75"/>
      <c r="O344" s="72"/>
    </row>
    <row r="345" spans="2:15" ht="22.9" hidden="1" customHeight="1">
      <c r="D345" s="107"/>
      <c r="I345" s="72"/>
      <c r="J345" s="72"/>
      <c r="K345" s="72"/>
      <c r="M345" s="72"/>
      <c r="N345" s="75"/>
      <c r="O345" s="72"/>
    </row>
    <row r="346" spans="2:15" ht="22.9" hidden="1" customHeight="1">
      <c r="D346" s="107"/>
      <c r="I346" s="72"/>
      <c r="J346" s="72"/>
      <c r="K346" s="72"/>
      <c r="M346" s="72"/>
      <c r="N346" s="75"/>
      <c r="O346" s="72"/>
    </row>
    <row r="347" spans="2:15" ht="22.9" hidden="1" customHeight="1">
      <c r="D347" s="107"/>
      <c r="I347" s="72"/>
      <c r="J347" s="72"/>
      <c r="K347" s="72"/>
      <c r="M347" s="72"/>
      <c r="N347" s="75"/>
      <c r="O347" s="72"/>
    </row>
    <row r="348" spans="2:15" ht="22.9" hidden="1" customHeight="1">
      <c r="D348" s="107"/>
      <c r="I348" s="72"/>
      <c r="J348" s="72"/>
      <c r="K348" s="72"/>
      <c r="M348" s="72"/>
      <c r="N348" s="75"/>
      <c r="O348" s="72"/>
    </row>
    <row r="349" spans="2:15" ht="22.9" hidden="1" customHeight="1">
      <c r="D349" s="107"/>
      <c r="I349" s="72"/>
      <c r="J349" s="72"/>
      <c r="K349" s="72"/>
      <c r="M349" s="72"/>
      <c r="N349" s="75"/>
      <c r="O349" s="72"/>
    </row>
    <row r="350" spans="2:15" ht="22.9" hidden="1" customHeight="1">
      <c r="D350" s="107"/>
      <c r="I350" s="72"/>
      <c r="J350" s="72"/>
      <c r="K350" s="72"/>
      <c r="M350" s="72"/>
      <c r="N350" s="75"/>
      <c r="O350" s="72"/>
    </row>
    <row r="351" spans="2:15" ht="22.9" hidden="1" customHeight="1">
      <c r="D351" s="107"/>
      <c r="I351" s="72"/>
      <c r="J351" s="72"/>
      <c r="K351" s="72"/>
      <c r="M351" s="72"/>
      <c r="N351" s="75"/>
      <c r="O351" s="72"/>
    </row>
    <row r="352" spans="2:15" ht="22.9" hidden="1" customHeight="1">
      <c r="D352" s="107"/>
      <c r="I352" s="72"/>
      <c r="J352" s="72"/>
      <c r="K352" s="72"/>
      <c r="M352" s="72"/>
      <c r="N352" s="75"/>
      <c r="O352" s="72"/>
    </row>
    <row r="353" spans="4:15" ht="22.9" hidden="1" customHeight="1">
      <c r="D353" s="107"/>
      <c r="I353" s="72"/>
      <c r="J353" s="72"/>
      <c r="K353" s="72"/>
      <c r="M353" s="72"/>
      <c r="N353" s="75"/>
      <c r="O353" s="72"/>
    </row>
    <row r="354" spans="4:15" ht="22.9" hidden="1" customHeight="1">
      <c r="D354" s="107"/>
      <c r="I354" s="72"/>
      <c r="J354" s="72"/>
      <c r="K354" s="72"/>
      <c r="M354" s="72"/>
      <c r="N354" s="75"/>
      <c r="O354" s="72"/>
    </row>
    <row r="355" spans="4:15" ht="22.9" hidden="1" customHeight="1">
      <c r="D355" s="107"/>
      <c r="I355" s="72"/>
      <c r="J355" s="72"/>
      <c r="K355" s="72"/>
      <c r="M355" s="72"/>
      <c r="N355" s="75"/>
      <c r="O355" s="72"/>
    </row>
    <row r="356" spans="4:15" ht="22.9" hidden="1" customHeight="1">
      <c r="D356" s="107"/>
      <c r="I356" s="72"/>
      <c r="J356" s="72"/>
      <c r="K356" s="72"/>
      <c r="M356" s="72"/>
      <c r="N356" s="75"/>
      <c r="O356" s="72"/>
    </row>
    <row r="357" spans="4:15" ht="22.9" hidden="1" customHeight="1">
      <c r="D357" s="107"/>
      <c r="I357" s="72"/>
      <c r="J357" s="72"/>
      <c r="K357" s="72"/>
      <c r="M357" s="72"/>
      <c r="N357" s="75"/>
      <c r="O357" s="72"/>
    </row>
    <row r="358" spans="4:15" ht="22.9" hidden="1" customHeight="1">
      <c r="D358" s="107"/>
      <c r="I358" s="72"/>
      <c r="J358" s="72"/>
      <c r="K358" s="72"/>
      <c r="M358" s="72"/>
      <c r="N358" s="75"/>
      <c r="O358" s="72"/>
    </row>
    <row r="359" spans="4:15" ht="22.9" hidden="1" customHeight="1">
      <c r="D359" s="107"/>
      <c r="I359" s="72"/>
      <c r="J359" s="72"/>
      <c r="K359" s="72"/>
      <c r="M359" s="72"/>
      <c r="N359" s="75"/>
      <c r="O359" s="72"/>
    </row>
    <row r="360" spans="4:15" ht="22.9" hidden="1" customHeight="1">
      <c r="D360" s="107"/>
      <c r="I360" s="72"/>
      <c r="J360" s="72"/>
      <c r="K360" s="72"/>
      <c r="M360" s="72"/>
      <c r="N360" s="75"/>
      <c r="O360" s="72"/>
    </row>
    <row r="361" spans="4:15" ht="22.9" hidden="1" customHeight="1">
      <c r="D361" s="107"/>
      <c r="I361" s="72"/>
      <c r="J361" s="72"/>
      <c r="K361" s="72"/>
      <c r="M361" s="72"/>
      <c r="N361" s="75"/>
      <c r="O361" s="72"/>
    </row>
    <row r="362" spans="4:15" ht="22.9" hidden="1" customHeight="1">
      <c r="D362" s="107"/>
      <c r="I362" s="72"/>
      <c r="J362" s="72"/>
      <c r="K362" s="72"/>
      <c r="M362" s="72"/>
      <c r="N362" s="75"/>
      <c r="O362" s="72"/>
    </row>
    <row r="363" spans="4:15" ht="22.9" hidden="1" customHeight="1">
      <c r="D363" s="107"/>
      <c r="I363" s="72"/>
      <c r="J363" s="72"/>
      <c r="K363" s="72"/>
      <c r="M363" s="72"/>
      <c r="N363" s="75"/>
      <c r="O363" s="72"/>
    </row>
    <row r="364" spans="4:15" ht="22.9" hidden="1" customHeight="1">
      <c r="D364" s="107"/>
      <c r="I364" s="72"/>
      <c r="J364" s="72"/>
      <c r="K364" s="72"/>
      <c r="M364" s="72"/>
      <c r="N364" s="75"/>
      <c r="O364" s="72"/>
    </row>
    <row r="365" spans="4:15" ht="22.9" hidden="1" customHeight="1">
      <c r="D365" s="107"/>
      <c r="I365" s="72"/>
      <c r="J365" s="72"/>
      <c r="K365" s="72"/>
      <c r="M365" s="72"/>
      <c r="N365" s="75"/>
      <c r="O365" s="72"/>
    </row>
    <row r="366" spans="4:15" ht="22.9" hidden="1" customHeight="1">
      <c r="D366" s="107"/>
      <c r="I366" s="72"/>
      <c r="J366" s="72"/>
      <c r="K366" s="72"/>
      <c r="M366" s="72"/>
      <c r="N366" s="75"/>
      <c r="O366" s="72"/>
    </row>
    <row r="367" spans="4:15" ht="22.9" hidden="1" customHeight="1">
      <c r="D367" s="107"/>
      <c r="I367" s="72"/>
      <c r="J367" s="72"/>
      <c r="K367" s="72"/>
      <c r="M367" s="72"/>
      <c r="N367" s="75"/>
      <c r="O367" s="72"/>
    </row>
    <row r="368" spans="4:15" ht="22.9" hidden="1" customHeight="1">
      <c r="D368" s="107"/>
      <c r="I368" s="72"/>
      <c r="J368" s="72"/>
      <c r="K368" s="72"/>
      <c r="M368" s="72"/>
      <c r="N368" s="75"/>
      <c r="O368" s="72"/>
    </row>
    <row r="369" spans="4:15" ht="22.9" hidden="1" customHeight="1">
      <c r="D369" s="107"/>
      <c r="I369" s="72"/>
      <c r="J369" s="72"/>
      <c r="K369" s="72"/>
      <c r="M369" s="72"/>
      <c r="N369" s="75"/>
      <c r="O369" s="72"/>
    </row>
    <row r="370" spans="4:15" ht="22.9" hidden="1" customHeight="1">
      <c r="D370" s="107"/>
      <c r="I370" s="72"/>
      <c r="J370" s="72"/>
      <c r="K370" s="72"/>
      <c r="M370" s="72"/>
      <c r="N370" s="75"/>
      <c r="O370" s="72"/>
    </row>
    <row r="371" spans="4:15" ht="22.9" hidden="1" customHeight="1">
      <c r="D371" s="107"/>
      <c r="I371" s="72"/>
      <c r="J371" s="72"/>
      <c r="K371" s="72"/>
      <c r="M371" s="72"/>
      <c r="N371" s="75"/>
      <c r="O371" s="72"/>
    </row>
    <row r="372" spans="4:15" ht="22.9" hidden="1" customHeight="1">
      <c r="D372" s="107"/>
      <c r="I372" s="72"/>
      <c r="J372" s="72"/>
      <c r="K372" s="72"/>
      <c r="M372" s="72"/>
      <c r="N372" s="75"/>
      <c r="O372" s="72"/>
    </row>
    <row r="373" spans="4:15" ht="22.9" hidden="1" customHeight="1">
      <c r="D373" s="107"/>
      <c r="I373" s="72"/>
      <c r="J373" s="72"/>
      <c r="K373" s="72"/>
      <c r="M373" s="72"/>
      <c r="N373" s="75"/>
      <c r="O373" s="72"/>
    </row>
    <row r="374" spans="4:15" ht="22.9" hidden="1" customHeight="1">
      <c r="D374" s="107"/>
      <c r="I374" s="72"/>
      <c r="J374" s="72"/>
      <c r="K374" s="72"/>
      <c r="M374" s="72"/>
      <c r="N374" s="75"/>
      <c r="O374" s="72"/>
    </row>
    <row r="375" spans="4:15" ht="22.9" hidden="1" customHeight="1">
      <c r="D375" s="107"/>
      <c r="I375" s="72"/>
      <c r="J375" s="72"/>
      <c r="K375" s="72"/>
      <c r="M375" s="72"/>
      <c r="N375" s="75"/>
      <c r="O375" s="72"/>
    </row>
    <row r="376" spans="4:15" ht="22.9" hidden="1" customHeight="1">
      <c r="D376" s="107"/>
      <c r="I376" s="72"/>
      <c r="J376" s="72"/>
      <c r="K376" s="72"/>
      <c r="M376" s="72"/>
      <c r="N376" s="75"/>
      <c r="O376" s="72"/>
    </row>
    <row r="377" spans="4:15" ht="22.9" hidden="1" customHeight="1">
      <c r="D377" s="107"/>
      <c r="I377" s="72"/>
      <c r="J377" s="72"/>
      <c r="K377" s="72"/>
      <c r="M377" s="72"/>
      <c r="N377" s="75"/>
      <c r="O377" s="72"/>
    </row>
    <row r="378" spans="4:15" ht="22.9" hidden="1" customHeight="1">
      <c r="D378" s="107"/>
      <c r="I378" s="72"/>
      <c r="J378" s="72"/>
      <c r="K378" s="72"/>
      <c r="M378" s="72"/>
      <c r="N378" s="75"/>
      <c r="O378" s="72"/>
    </row>
    <row r="379" spans="4:15" ht="22.9" hidden="1" customHeight="1">
      <c r="D379" s="107"/>
      <c r="I379" s="72"/>
      <c r="J379" s="72"/>
      <c r="K379" s="72"/>
      <c r="M379" s="72"/>
      <c r="N379" s="75"/>
      <c r="O379" s="72"/>
    </row>
    <row r="380" spans="4:15" ht="22.9" hidden="1" customHeight="1">
      <c r="D380" s="107"/>
      <c r="I380" s="72"/>
      <c r="J380" s="72"/>
      <c r="K380" s="72"/>
      <c r="M380" s="72"/>
      <c r="N380" s="75"/>
      <c r="O380" s="72"/>
    </row>
    <row r="381" spans="4:15" ht="22.9" hidden="1" customHeight="1">
      <c r="D381" s="107"/>
      <c r="I381" s="72"/>
      <c r="J381" s="72"/>
      <c r="K381" s="72"/>
      <c r="M381" s="72"/>
      <c r="N381" s="75"/>
      <c r="O381" s="72"/>
    </row>
    <row r="382" spans="4:15" ht="22.9" hidden="1" customHeight="1">
      <c r="D382" s="107"/>
      <c r="I382" s="72"/>
      <c r="J382" s="72"/>
      <c r="K382" s="72"/>
      <c r="M382" s="72"/>
      <c r="N382" s="75"/>
      <c r="O382" s="72"/>
    </row>
    <row r="383" spans="4:15" ht="22.9" hidden="1" customHeight="1">
      <c r="D383" s="107"/>
      <c r="I383" s="72"/>
      <c r="J383" s="72"/>
      <c r="K383" s="72"/>
      <c r="M383" s="72"/>
      <c r="N383" s="75"/>
      <c r="O383" s="72"/>
    </row>
    <row r="384" spans="4:15" ht="22.9" hidden="1" customHeight="1">
      <c r="D384" s="107"/>
      <c r="I384" s="72"/>
      <c r="J384" s="72"/>
      <c r="K384" s="72"/>
      <c r="M384" s="72"/>
      <c r="N384" s="75"/>
      <c r="O384" s="72"/>
    </row>
    <row r="385" spans="4:15" ht="22.9" hidden="1" customHeight="1">
      <c r="D385" s="107"/>
      <c r="I385" s="72"/>
      <c r="J385" s="72"/>
      <c r="K385" s="72"/>
      <c r="M385" s="72"/>
      <c r="N385" s="75"/>
      <c r="O385" s="72"/>
    </row>
    <row r="386" spans="4:15" ht="22.9" hidden="1" customHeight="1">
      <c r="D386" s="107"/>
      <c r="I386" s="72"/>
      <c r="J386" s="72"/>
      <c r="K386" s="72"/>
      <c r="M386" s="72"/>
      <c r="N386" s="75"/>
      <c r="O386" s="72"/>
    </row>
    <row r="387" spans="4:15" ht="22.9" hidden="1" customHeight="1">
      <c r="D387" s="107"/>
      <c r="I387" s="72"/>
      <c r="J387" s="72"/>
      <c r="K387" s="72"/>
      <c r="M387" s="72"/>
      <c r="N387" s="75"/>
      <c r="O387" s="72"/>
    </row>
    <row r="388" spans="4:15" ht="22.9" hidden="1" customHeight="1">
      <c r="D388" s="107"/>
      <c r="I388" s="72"/>
      <c r="J388" s="72"/>
      <c r="K388" s="72"/>
      <c r="M388" s="72"/>
      <c r="N388" s="75"/>
      <c r="O388" s="72"/>
    </row>
    <row r="389" spans="4:15" ht="22.9" hidden="1" customHeight="1">
      <c r="D389" s="107"/>
      <c r="I389" s="72"/>
      <c r="J389" s="72"/>
      <c r="K389" s="72"/>
      <c r="M389" s="72"/>
      <c r="N389" s="75"/>
      <c r="O389" s="72"/>
    </row>
    <row r="390" spans="4:15" ht="22.9" hidden="1" customHeight="1">
      <c r="D390" s="107"/>
      <c r="I390" s="72"/>
      <c r="J390" s="72"/>
      <c r="K390" s="72"/>
      <c r="M390" s="72"/>
      <c r="N390" s="75"/>
      <c r="O390" s="72"/>
    </row>
    <row r="391" spans="4:15" ht="22.9" hidden="1" customHeight="1">
      <c r="D391" s="107"/>
      <c r="I391" s="72"/>
      <c r="J391" s="72"/>
      <c r="K391" s="72"/>
      <c r="M391" s="72"/>
      <c r="N391" s="75"/>
      <c r="O391" s="72"/>
    </row>
    <row r="392" spans="4:15" ht="22.9" hidden="1" customHeight="1">
      <c r="D392" s="107"/>
      <c r="I392" s="72"/>
      <c r="J392" s="72"/>
      <c r="K392" s="72"/>
      <c r="M392" s="72"/>
      <c r="N392" s="75"/>
      <c r="O392" s="72"/>
    </row>
    <row r="393" spans="4:15" ht="22.9" hidden="1" customHeight="1">
      <c r="D393" s="107"/>
      <c r="I393" s="72"/>
      <c r="J393" s="72"/>
      <c r="K393" s="72"/>
      <c r="M393" s="72"/>
      <c r="N393" s="75"/>
      <c r="O393" s="72"/>
    </row>
    <row r="394" spans="4:15" ht="22.9" hidden="1" customHeight="1">
      <c r="D394" s="107"/>
      <c r="I394" s="72"/>
      <c r="J394" s="72"/>
      <c r="K394" s="72"/>
      <c r="M394" s="72"/>
      <c r="N394" s="75"/>
      <c r="O394" s="72"/>
    </row>
    <row r="395" spans="4:15" ht="22.9" hidden="1" customHeight="1">
      <c r="D395" s="107"/>
      <c r="I395" s="72"/>
      <c r="J395" s="72"/>
      <c r="K395" s="72"/>
      <c r="M395" s="72"/>
      <c r="N395" s="75"/>
      <c r="O395" s="72"/>
    </row>
    <row r="396" spans="4:15" ht="22.9" hidden="1" customHeight="1">
      <c r="D396" s="107"/>
      <c r="I396" s="72"/>
      <c r="J396" s="72"/>
      <c r="K396" s="72"/>
      <c r="M396" s="72"/>
      <c r="N396" s="75"/>
      <c r="O396" s="72"/>
    </row>
    <row r="397" spans="4:15" ht="22.9" hidden="1" customHeight="1">
      <c r="D397" s="107"/>
      <c r="I397" s="72"/>
      <c r="J397" s="72"/>
      <c r="K397" s="72"/>
      <c r="M397" s="72"/>
      <c r="N397" s="75"/>
      <c r="O397" s="72"/>
    </row>
    <row r="398" spans="4:15" ht="22.9" hidden="1" customHeight="1">
      <c r="D398" s="107"/>
      <c r="I398" s="72"/>
      <c r="J398" s="72"/>
      <c r="K398" s="72"/>
      <c r="M398" s="72"/>
      <c r="N398" s="75"/>
      <c r="O398" s="72"/>
    </row>
    <row r="399" spans="4:15" ht="22.9" hidden="1" customHeight="1">
      <c r="D399" s="107"/>
      <c r="I399" s="72"/>
      <c r="J399" s="72"/>
      <c r="K399" s="72"/>
      <c r="M399" s="72"/>
      <c r="N399" s="75"/>
      <c r="O399" s="72"/>
    </row>
    <row r="400" spans="4:15" ht="22.9" hidden="1" customHeight="1">
      <c r="D400" s="107"/>
      <c r="I400" s="72"/>
      <c r="J400" s="72"/>
      <c r="K400" s="72"/>
      <c r="M400" s="72"/>
      <c r="N400" s="75"/>
      <c r="O400" s="72"/>
    </row>
    <row r="401" spans="4:15" ht="22.9" hidden="1" customHeight="1">
      <c r="D401" s="107"/>
      <c r="I401" s="72"/>
      <c r="J401" s="72"/>
      <c r="K401" s="72"/>
      <c r="M401" s="72"/>
      <c r="N401" s="75"/>
      <c r="O401" s="72"/>
    </row>
    <row r="402" spans="4:15" ht="22.9" hidden="1" customHeight="1">
      <c r="D402" s="107"/>
      <c r="I402" s="72"/>
      <c r="J402" s="72"/>
      <c r="K402" s="72"/>
      <c r="M402" s="72"/>
      <c r="N402" s="75"/>
      <c r="O402" s="72"/>
    </row>
    <row r="403" spans="4:15" ht="22.9" hidden="1" customHeight="1">
      <c r="D403" s="107"/>
      <c r="I403" s="72"/>
      <c r="J403" s="72"/>
      <c r="K403" s="72"/>
      <c r="M403" s="72"/>
      <c r="N403" s="75"/>
      <c r="O403" s="72"/>
    </row>
    <row r="404" spans="4:15" ht="22.9" hidden="1" customHeight="1">
      <c r="D404" s="107"/>
      <c r="I404" s="72"/>
      <c r="J404" s="72"/>
      <c r="K404" s="72"/>
      <c r="M404" s="72"/>
      <c r="N404" s="75"/>
      <c r="O404" s="72"/>
    </row>
    <row r="405" spans="4:15" ht="22.9" hidden="1" customHeight="1">
      <c r="D405" s="107"/>
      <c r="I405" s="72"/>
      <c r="J405" s="72"/>
      <c r="K405" s="72"/>
      <c r="M405" s="72"/>
      <c r="N405" s="75"/>
      <c r="O405" s="72"/>
    </row>
    <row r="406" spans="4:15" ht="22.9" hidden="1" customHeight="1">
      <c r="D406" s="107"/>
      <c r="I406" s="72"/>
      <c r="J406" s="72"/>
      <c r="K406" s="72"/>
      <c r="M406" s="72"/>
      <c r="N406" s="75"/>
      <c r="O406" s="72"/>
    </row>
    <row r="407" spans="4:15" ht="22.9" hidden="1" customHeight="1">
      <c r="D407" s="107"/>
      <c r="I407" s="72"/>
      <c r="J407" s="72"/>
      <c r="K407" s="72"/>
      <c r="M407" s="72"/>
      <c r="N407" s="75"/>
      <c r="O407" s="72"/>
    </row>
    <row r="408" spans="4:15" ht="22.9" hidden="1" customHeight="1">
      <c r="D408" s="107"/>
      <c r="I408" s="72"/>
      <c r="J408" s="72"/>
      <c r="K408" s="72"/>
      <c r="M408" s="72"/>
      <c r="N408" s="75"/>
      <c r="O408" s="72"/>
    </row>
    <row r="409" spans="4:15" ht="22.9" hidden="1" customHeight="1">
      <c r="D409" s="107"/>
      <c r="I409" s="72"/>
      <c r="J409" s="72"/>
      <c r="K409" s="72"/>
      <c r="M409" s="72"/>
      <c r="N409" s="75"/>
      <c r="O409" s="72"/>
    </row>
    <row r="410" spans="4:15" ht="22.9" hidden="1" customHeight="1">
      <c r="D410" s="107"/>
      <c r="I410" s="72"/>
      <c r="J410" s="72"/>
      <c r="K410" s="72"/>
      <c r="M410" s="72"/>
      <c r="N410" s="75"/>
      <c r="O410" s="72"/>
    </row>
    <row r="411" spans="4:15" ht="22.9" hidden="1" customHeight="1">
      <c r="D411" s="107"/>
      <c r="I411" s="72"/>
      <c r="J411" s="72"/>
      <c r="K411" s="72"/>
      <c r="M411" s="72"/>
      <c r="N411" s="75"/>
      <c r="O411" s="72"/>
    </row>
    <row r="412" spans="4:15" ht="22.9" hidden="1" customHeight="1">
      <c r="D412" s="107"/>
      <c r="I412" s="72"/>
      <c r="J412" s="72"/>
      <c r="K412" s="72"/>
      <c r="M412" s="72"/>
      <c r="N412" s="75"/>
      <c r="O412" s="72"/>
    </row>
    <row r="413" spans="4:15" ht="22.9" hidden="1" customHeight="1">
      <c r="D413" s="107"/>
      <c r="I413" s="72"/>
      <c r="J413" s="72"/>
      <c r="K413" s="72"/>
      <c r="M413" s="72"/>
      <c r="N413" s="75"/>
      <c r="O413" s="72"/>
    </row>
    <row r="414" spans="4:15" ht="22.9" hidden="1" customHeight="1">
      <c r="D414" s="107"/>
      <c r="I414" s="72"/>
      <c r="J414" s="72"/>
      <c r="K414" s="72"/>
      <c r="M414" s="72"/>
      <c r="N414" s="75"/>
      <c r="O414" s="72"/>
    </row>
    <row r="415" spans="4:15" ht="22.9" hidden="1" customHeight="1">
      <c r="D415" s="107"/>
      <c r="I415" s="72"/>
      <c r="J415" s="72"/>
      <c r="K415" s="72"/>
      <c r="M415" s="72"/>
      <c r="N415" s="75"/>
      <c r="O415" s="72"/>
    </row>
    <row r="416" spans="4:15" ht="22.9" hidden="1" customHeight="1">
      <c r="D416" s="107"/>
      <c r="I416" s="72"/>
      <c r="J416" s="72"/>
      <c r="K416" s="72"/>
      <c r="M416" s="72"/>
      <c r="N416" s="75"/>
      <c r="O416" s="72"/>
    </row>
    <row r="417" spans="4:15" ht="22.9" hidden="1" customHeight="1">
      <c r="D417" s="107"/>
      <c r="I417" s="72"/>
      <c r="J417" s="72"/>
      <c r="K417" s="72"/>
      <c r="M417" s="72"/>
      <c r="N417" s="75"/>
      <c r="O417" s="72"/>
    </row>
    <row r="418" spans="4:15" ht="22.9" hidden="1" customHeight="1">
      <c r="D418" s="107"/>
      <c r="I418" s="72"/>
      <c r="J418" s="72"/>
      <c r="K418" s="72"/>
      <c r="M418" s="72"/>
      <c r="N418" s="75"/>
      <c r="O418" s="72"/>
    </row>
    <row r="419" spans="4:15" ht="22.9" hidden="1" customHeight="1">
      <c r="D419" s="107"/>
      <c r="I419" s="72"/>
      <c r="J419" s="72"/>
      <c r="K419" s="72"/>
      <c r="M419" s="72"/>
      <c r="N419" s="75"/>
      <c r="O419" s="72"/>
    </row>
    <row r="420" spans="4:15" ht="22.9" hidden="1" customHeight="1">
      <c r="D420" s="107"/>
      <c r="I420" s="72"/>
      <c r="J420" s="72"/>
      <c r="K420" s="72"/>
      <c r="M420" s="72"/>
      <c r="N420" s="75"/>
      <c r="O420" s="72"/>
    </row>
    <row r="421" spans="4:15" ht="22.9" hidden="1" customHeight="1">
      <c r="D421" s="107"/>
      <c r="I421" s="72"/>
      <c r="J421" s="72"/>
      <c r="K421" s="72"/>
      <c r="M421" s="72"/>
      <c r="N421" s="75"/>
      <c r="O421" s="72"/>
    </row>
    <row r="422" spans="4:15" ht="22.9" hidden="1" customHeight="1">
      <c r="D422" s="107"/>
      <c r="I422" s="72"/>
      <c r="J422" s="72"/>
      <c r="K422" s="72"/>
      <c r="M422" s="72"/>
      <c r="N422" s="75"/>
      <c r="O422" s="72"/>
    </row>
    <row r="423" spans="4:15" ht="22.9" hidden="1" customHeight="1">
      <c r="D423" s="107"/>
      <c r="I423" s="72"/>
      <c r="J423" s="72"/>
      <c r="K423" s="72"/>
      <c r="M423" s="72"/>
      <c r="N423" s="75"/>
      <c r="O423" s="72"/>
    </row>
    <row r="424" spans="4:15" ht="22.9" hidden="1" customHeight="1">
      <c r="D424" s="107"/>
      <c r="I424" s="72"/>
      <c r="J424" s="72"/>
      <c r="K424" s="72"/>
      <c r="M424" s="72"/>
      <c r="N424" s="75"/>
      <c r="O424" s="72"/>
    </row>
    <row r="425" spans="4:15" ht="22.9" hidden="1" customHeight="1">
      <c r="D425" s="107"/>
      <c r="I425" s="72"/>
      <c r="J425" s="72"/>
      <c r="K425" s="72"/>
      <c r="M425" s="72"/>
      <c r="N425" s="75"/>
      <c r="O425" s="72"/>
    </row>
    <row r="426" spans="4:15" ht="22.9" hidden="1" customHeight="1">
      <c r="D426" s="107"/>
      <c r="I426" s="72"/>
      <c r="J426" s="72"/>
      <c r="K426" s="72"/>
      <c r="M426" s="72"/>
      <c r="N426" s="75"/>
      <c r="O426" s="72"/>
    </row>
    <row r="427" spans="4:15" ht="22.9" hidden="1" customHeight="1">
      <c r="D427" s="107"/>
      <c r="I427" s="72"/>
      <c r="J427" s="72"/>
      <c r="K427" s="72"/>
      <c r="M427" s="72"/>
      <c r="N427" s="75"/>
      <c r="O427" s="72"/>
    </row>
    <row r="428" spans="4:15" ht="22.9" hidden="1" customHeight="1">
      <c r="D428" s="107"/>
      <c r="I428" s="72"/>
      <c r="J428" s="72"/>
      <c r="K428" s="72"/>
      <c r="M428" s="72"/>
      <c r="N428" s="75"/>
      <c r="O428" s="72"/>
    </row>
    <row r="429" spans="4:15" ht="22.9" hidden="1" customHeight="1">
      <c r="D429" s="107"/>
      <c r="I429" s="72"/>
      <c r="J429" s="72"/>
      <c r="K429" s="72"/>
      <c r="M429" s="72"/>
      <c r="N429" s="75"/>
      <c r="O429" s="72"/>
    </row>
    <row r="430" spans="4:15" ht="22.9" hidden="1" customHeight="1">
      <c r="D430" s="107"/>
      <c r="I430" s="72"/>
      <c r="J430" s="72"/>
      <c r="K430" s="72"/>
      <c r="M430" s="72"/>
      <c r="N430" s="75"/>
      <c r="O430" s="72"/>
    </row>
    <row r="431" spans="4:15" ht="22.9" hidden="1" customHeight="1">
      <c r="D431" s="107"/>
      <c r="I431" s="72"/>
      <c r="J431" s="72"/>
      <c r="K431" s="72"/>
      <c r="M431" s="72"/>
      <c r="N431" s="75"/>
      <c r="O431" s="72"/>
    </row>
    <row r="432" spans="4:15" ht="22.9" hidden="1" customHeight="1">
      <c r="D432" s="107"/>
      <c r="I432" s="72"/>
      <c r="J432" s="72"/>
      <c r="K432" s="72"/>
      <c r="M432" s="72"/>
      <c r="N432" s="75"/>
      <c r="O432" s="72"/>
    </row>
    <row r="433" spans="4:15" ht="22.9" hidden="1" customHeight="1">
      <c r="D433" s="107"/>
      <c r="I433" s="72"/>
      <c r="J433" s="72"/>
      <c r="K433" s="72"/>
      <c r="M433" s="72"/>
      <c r="N433" s="75"/>
      <c r="O433" s="72"/>
    </row>
    <row r="434" spans="4:15" ht="22.9" hidden="1" customHeight="1">
      <c r="D434" s="107"/>
      <c r="I434" s="72"/>
      <c r="J434" s="72"/>
      <c r="K434" s="72"/>
      <c r="M434" s="72"/>
      <c r="N434" s="75"/>
      <c r="O434" s="72"/>
    </row>
    <row r="435" spans="4:15" ht="22.9" hidden="1" customHeight="1">
      <c r="D435" s="107"/>
      <c r="I435" s="72"/>
      <c r="J435" s="72"/>
      <c r="K435" s="72"/>
      <c r="M435" s="72"/>
      <c r="N435" s="75"/>
      <c r="O435" s="72"/>
    </row>
    <row r="436" spans="4:15" ht="22.9" hidden="1" customHeight="1">
      <c r="D436" s="107"/>
      <c r="I436" s="72"/>
      <c r="J436" s="72"/>
      <c r="K436" s="72"/>
      <c r="M436" s="72"/>
      <c r="N436" s="75"/>
      <c r="O436" s="72"/>
    </row>
    <row r="437" spans="4:15" ht="22.9" hidden="1" customHeight="1">
      <c r="D437" s="107"/>
      <c r="I437" s="72"/>
      <c r="J437" s="72"/>
      <c r="K437" s="72"/>
      <c r="M437" s="72"/>
      <c r="N437" s="75"/>
      <c r="O437" s="72"/>
    </row>
    <row r="438" spans="4:15" ht="22.9" hidden="1" customHeight="1">
      <c r="D438" s="107"/>
      <c r="I438" s="72"/>
      <c r="J438" s="72"/>
      <c r="K438" s="72"/>
      <c r="M438" s="72"/>
      <c r="N438" s="75"/>
      <c r="O438" s="72"/>
    </row>
    <row r="439" spans="4:15" ht="22.9" hidden="1" customHeight="1">
      <c r="D439" s="107"/>
      <c r="I439" s="72"/>
      <c r="J439" s="72"/>
      <c r="K439" s="72"/>
      <c r="M439" s="72"/>
      <c r="N439" s="75"/>
      <c r="O439" s="72"/>
    </row>
    <row r="440" spans="4:15" ht="22.9" hidden="1" customHeight="1">
      <c r="D440" s="107"/>
      <c r="I440" s="72"/>
      <c r="J440" s="72"/>
      <c r="K440" s="72"/>
      <c r="M440" s="72"/>
      <c r="N440" s="75"/>
      <c r="O440" s="72"/>
    </row>
    <row r="441" spans="4:15" ht="22.9" hidden="1" customHeight="1">
      <c r="D441" s="107"/>
      <c r="I441" s="72"/>
      <c r="J441" s="72"/>
      <c r="K441" s="72"/>
      <c r="M441" s="72"/>
      <c r="N441" s="75"/>
      <c r="O441" s="72"/>
    </row>
    <row r="442" spans="4:15" ht="22.9" hidden="1" customHeight="1">
      <c r="D442" s="107"/>
      <c r="I442" s="72"/>
      <c r="J442" s="72"/>
      <c r="K442" s="72"/>
      <c r="M442" s="72"/>
      <c r="N442" s="75"/>
      <c r="O442" s="72"/>
    </row>
    <row r="443" spans="4:15" ht="22.9" hidden="1" customHeight="1">
      <c r="D443" s="107"/>
      <c r="I443" s="72"/>
      <c r="J443" s="72"/>
      <c r="K443" s="72"/>
      <c r="M443" s="72"/>
      <c r="N443" s="75"/>
      <c r="O443" s="72"/>
    </row>
    <row r="444" spans="4:15" ht="22.9" hidden="1" customHeight="1">
      <c r="D444" s="107"/>
      <c r="I444" s="72"/>
      <c r="J444" s="72"/>
      <c r="K444" s="72"/>
      <c r="M444" s="72"/>
      <c r="N444" s="75"/>
      <c r="O444" s="72"/>
    </row>
    <row r="445" spans="4:15" ht="22.9" hidden="1" customHeight="1">
      <c r="D445" s="107"/>
      <c r="I445" s="72"/>
      <c r="J445" s="72"/>
      <c r="K445" s="72"/>
      <c r="M445" s="72"/>
      <c r="N445" s="75"/>
      <c r="O445" s="72"/>
    </row>
    <row r="446" spans="4:15" ht="22.9" hidden="1" customHeight="1">
      <c r="D446" s="107"/>
      <c r="I446" s="72"/>
      <c r="J446" s="72"/>
      <c r="K446" s="72"/>
      <c r="M446" s="72"/>
      <c r="N446" s="75"/>
      <c r="O446" s="72"/>
    </row>
    <row r="447" spans="4:15" ht="22.9" hidden="1" customHeight="1">
      <c r="D447" s="107"/>
      <c r="I447" s="72"/>
      <c r="J447" s="72"/>
      <c r="K447" s="72"/>
      <c r="M447" s="72"/>
      <c r="N447" s="75"/>
      <c r="O447" s="72"/>
    </row>
    <row r="448" spans="4:15" ht="22.9" hidden="1" customHeight="1">
      <c r="D448" s="107"/>
      <c r="I448" s="72"/>
      <c r="J448" s="72"/>
      <c r="K448" s="72"/>
      <c r="M448" s="72"/>
      <c r="N448" s="75"/>
      <c r="O448" s="72"/>
    </row>
    <row r="449" spans="4:15" ht="22.9" hidden="1" customHeight="1">
      <c r="D449" s="107"/>
      <c r="I449" s="72"/>
      <c r="J449" s="72"/>
      <c r="K449" s="72"/>
      <c r="M449" s="72"/>
      <c r="N449" s="75"/>
      <c r="O449" s="72"/>
    </row>
    <row r="450" spans="4:15" ht="22.9" hidden="1" customHeight="1">
      <c r="D450" s="107"/>
      <c r="I450" s="72"/>
      <c r="J450" s="72"/>
      <c r="K450" s="72"/>
      <c r="M450" s="72"/>
      <c r="N450" s="75"/>
      <c r="O450" s="72"/>
    </row>
    <row r="451" spans="4:15" ht="22.9" hidden="1" customHeight="1">
      <c r="D451" s="107"/>
      <c r="I451" s="72"/>
      <c r="J451" s="72"/>
      <c r="K451" s="72"/>
      <c r="M451" s="72"/>
      <c r="N451" s="75"/>
      <c r="O451" s="72"/>
    </row>
    <row r="452" spans="4:15" ht="22.9" hidden="1" customHeight="1">
      <c r="D452" s="107"/>
      <c r="I452" s="72"/>
      <c r="J452" s="72"/>
      <c r="K452" s="72"/>
      <c r="M452" s="72"/>
      <c r="N452" s="75"/>
      <c r="O452" s="72"/>
    </row>
    <row r="453" spans="4:15" ht="22.9" hidden="1" customHeight="1">
      <c r="D453" s="107"/>
      <c r="I453" s="72"/>
      <c r="J453" s="72"/>
      <c r="K453" s="72"/>
      <c r="M453" s="72"/>
      <c r="N453" s="75"/>
      <c r="O453" s="72"/>
    </row>
    <row r="454" spans="4:15" ht="22.9" hidden="1" customHeight="1">
      <c r="D454" s="107"/>
      <c r="I454" s="72"/>
      <c r="J454" s="72"/>
      <c r="K454" s="72"/>
      <c r="M454" s="72"/>
      <c r="N454" s="75"/>
      <c r="O454" s="72"/>
    </row>
    <row r="455" spans="4:15" ht="22.9" hidden="1" customHeight="1">
      <c r="D455" s="107"/>
      <c r="I455" s="72"/>
      <c r="J455" s="72"/>
      <c r="K455" s="72"/>
      <c r="M455" s="72"/>
      <c r="N455" s="75"/>
      <c r="O455" s="72"/>
    </row>
    <row r="456" spans="4:15" ht="22.9" hidden="1" customHeight="1">
      <c r="D456" s="107"/>
      <c r="I456" s="72"/>
      <c r="J456" s="72"/>
      <c r="K456" s="72"/>
      <c r="M456" s="72"/>
      <c r="N456" s="75"/>
      <c r="O456" s="72"/>
    </row>
    <row r="457" spans="4:15" ht="22.9" hidden="1" customHeight="1">
      <c r="D457" s="107"/>
      <c r="I457" s="72"/>
      <c r="J457" s="72"/>
      <c r="K457" s="72"/>
      <c r="M457" s="72"/>
      <c r="N457" s="75"/>
      <c r="O457" s="72"/>
    </row>
    <row r="458" spans="4:15" ht="22.9" hidden="1" customHeight="1">
      <c r="D458" s="107"/>
      <c r="I458" s="72"/>
      <c r="J458" s="72"/>
      <c r="K458" s="72"/>
      <c r="M458" s="72"/>
      <c r="N458" s="75"/>
      <c r="O458" s="72"/>
    </row>
    <row r="459" spans="4:15" ht="22.9" hidden="1" customHeight="1">
      <c r="D459" s="107"/>
      <c r="I459" s="72"/>
      <c r="J459" s="72"/>
      <c r="K459" s="72"/>
      <c r="M459" s="72"/>
      <c r="N459" s="75"/>
      <c r="O459" s="72"/>
    </row>
    <row r="460" spans="4:15" ht="22.9" hidden="1" customHeight="1">
      <c r="D460" s="107"/>
      <c r="I460" s="72"/>
      <c r="J460" s="72"/>
      <c r="K460" s="72"/>
      <c r="M460" s="72"/>
      <c r="N460" s="75"/>
      <c r="O460" s="72"/>
    </row>
    <row r="461" spans="4:15" ht="22.9" hidden="1" customHeight="1">
      <c r="D461" s="107"/>
      <c r="I461" s="72"/>
      <c r="J461" s="72"/>
      <c r="K461" s="72"/>
      <c r="M461" s="72"/>
      <c r="N461" s="75"/>
      <c r="O461" s="72"/>
    </row>
    <row r="462" spans="4:15" ht="22.9" hidden="1" customHeight="1">
      <c r="D462" s="107"/>
      <c r="I462" s="72"/>
      <c r="J462" s="72"/>
      <c r="K462" s="72"/>
      <c r="M462" s="72"/>
      <c r="N462" s="75"/>
      <c r="O462" s="72"/>
    </row>
    <row r="463" spans="4:15" ht="22.9" hidden="1" customHeight="1">
      <c r="D463" s="107"/>
      <c r="I463" s="72"/>
      <c r="J463" s="72"/>
      <c r="K463" s="72"/>
      <c r="M463" s="72"/>
      <c r="N463" s="75"/>
      <c r="O463" s="72"/>
    </row>
    <row r="464" spans="4:15" ht="22.9" hidden="1" customHeight="1">
      <c r="D464" s="107"/>
      <c r="I464" s="72"/>
      <c r="J464" s="72"/>
      <c r="K464" s="72"/>
      <c r="M464" s="72"/>
      <c r="N464" s="75"/>
      <c r="O464" s="72"/>
    </row>
    <row r="465" spans="4:15" ht="22.9" hidden="1" customHeight="1">
      <c r="D465" s="107"/>
      <c r="I465" s="72"/>
      <c r="J465" s="72"/>
      <c r="K465" s="72"/>
      <c r="M465" s="72"/>
      <c r="N465" s="75"/>
      <c r="O465" s="72"/>
    </row>
    <row r="466" spans="4:15" ht="22.9" hidden="1" customHeight="1">
      <c r="D466" s="107"/>
      <c r="I466" s="72"/>
      <c r="J466" s="72"/>
      <c r="K466" s="72"/>
      <c r="M466" s="72"/>
      <c r="N466" s="75"/>
      <c r="O466" s="72"/>
    </row>
    <row r="467" spans="4:15" ht="22.9" hidden="1" customHeight="1">
      <c r="D467" s="107"/>
      <c r="I467" s="72"/>
      <c r="J467" s="72"/>
      <c r="K467" s="72"/>
      <c r="M467" s="72"/>
      <c r="N467" s="75"/>
      <c r="O467" s="72"/>
    </row>
    <row r="468" spans="4:15" ht="22.9" hidden="1" customHeight="1">
      <c r="D468" s="107"/>
      <c r="I468" s="72"/>
      <c r="J468" s="72"/>
      <c r="K468" s="72"/>
      <c r="M468" s="72"/>
      <c r="N468" s="75"/>
      <c r="O468" s="72"/>
    </row>
    <row r="469" spans="4:15" ht="22.9" hidden="1" customHeight="1">
      <c r="D469" s="107"/>
      <c r="I469" s="72"/>
      <c r="J469" s="72"/>
      <c r="K469" s="72"/>
      <c r="M469" s="72"/>
      <c r="N469" s="75"/>
      <c r="O469" s="72"/>
    </row>
    <row r="470" spans="4:15" ht="22.9" hidden="1" customHeight="1">
      <c r="D470" s="107"/>
      <c r="I470" s="72"/>
      <c r="J470" s="72"/>
      <c r="K470" s="72"/>
      <c r="M470" s="72"/>
      <c r="N470" s="75"/>
      <c r="O470" s="72"/>
    </row>
    <row r="471" spans="4:15" ht="22.9" hidden="1" customHeight="1">
      <c r="D471" s="107"/>
      <c r="I471" s="72"/>
      <c r="J471" s="72"/>
      <c r="K471" s="72"/>
      <c r="M471" s="72"/>
      <c r="N471" s="75"/>
      <c r="O471" s="72"/>
    </row>
    <row r="472" spans="4:15" ht="22.9" hidden="1" customHeight="1">
      <c r="D472" s="107"/>
      <c r="I472" s="72"/>
      <c r="J472" s="72"/>
      <c r="K472" s="72"/>
      <c r="M472" s="72"/>
      <c r="N472" s="75"/>
      <c r="O472" s="72"/>
    </row>
    <row r="473" spans="4:15" ht="22.9" hidden="1" customHeight="1">
      <c r="D473" s="107"/>
      <c r="I473" s="72"/>
      <c r="J473" s="72"/>
      <c r="K473" s="72"/>
      <c r="M473" s="72"/>
      <c r="N473" s="75"/>
      <c r="O473" s="72"/>
    </row>
    <row r="474" spans="4:15" ht="22.9" hidden="1" customHeight="1">
      <c r="D474" s="107"/>
      <c r="I474" s="72"/>
      <c r="J474" s="72"/>
      <c r="K474" s="72"/>
      <c r="M474" s="72"/>
      <c r="N474" s="75"/>
      <c r="O474" s="72"/>
    </row>
    <row r="475" spans="4:15" ht="22.9" hidden="1" customHeight="1">
      <c r="D475" s="107"/>
      <c r="I475" s="72"/>
      <c r="J475" s="72"/>
      <c r="K475" s="72"/>
      <c r="M475" s="72"/>
      <c r="N475" s="75"/>
      <c r="O475" s="72"/>
    </row>
    <row r="476" spans="4:15" ht="22.9" hidden="1" customHeight="1">
      <c r="D476" s="107"/>
      <c r="I476" s="72"/>
      <c r="J476" s="72"/>
      <c r="K476" s="72"/>
      <c r="M476" s="72"/>
      <c r="N476" s="75"/>
      <c r="O476" s="72"/>
    </row>
    <row r="477" spans="4:15" ht="22.9" hidden="1" customHeight="1">
      <c r="D477" s="107"/>
      <c r="I477" s="72"/>
      <c r="J477" s="72"/>
      <c r="K477" s="72"/>
      <c r="M477" s="72"/>
      <c r="N477" s="75"/>
      <c r="O477" s="72"/>
    </row>
    <row r="478" spans="4:15" ht="22.9" hidden="1" customHeight="1">
      <c r="D478" s="107"/>
      <c r="I478" s="72"/>
      <c r="J478" s="72"/>
      <c r="K478" s="72"/>
      <c r="M478" s="72"/>
      <c r="N478" s="75"/>
      <c r="O478" s="72"/>
    </row>
    <row r="479" spans="4:15" ht="22.9" hidden="1" customHeight="1">
      <c r="D479" s="107"/>
      <c r="I479" s="72"/>
      <c r="J479" s="72"/>
      <c r="K479" s="72"/>
      <c r="M479" s="72"/>
      <c r="N479" s="75"/>
      <c r="O479" s="72"/>
    </row>
    <row r="480" spans="4:15" ht="22.9" hidden="1" customHeight="1">
      <c r="D480" s="107"/>
      <c r="I480" s="72"/>
      <c r="J480" s="72"/>
      <c r="K480" s="72"/>
      <c r="M480" s="72"/>
      <c r="N480" s="75"/>
      <c r="O480" s="72"/>
    </row>
    <row r="481" spans="4:15" ht="22.9" hidden="1" customHeight="1">
      <c r="D481" s="107"/>
      <c r="I481" s="72"/>
      <c r="J481" s="72"/>
      <c r="K481" s="72"/>
      <c r="M481" s="72"/>
      <c r="N481" s="75"/>
      <c r="O481" s="72"/>
    </row>
    <row r="482" spans="4:15" ht="22.9" hidden="1" customHeight="1">
      <c r="D482" s="107"/>
      <c r="I482" s="72"/>
      <c r="J482" s="72"/>
      <c r="K482" s="72"/>
      <c r="M482" s="72"/>
      <c r="N482" s="75"/>
      <c r="O482" s="72"/>
    </row>
    <row r="483" spans="4:15" ht="22.9" hidden="1" customHeight="1">
      <c r="D483" s="107"/>
      <c r="I483" s="72"/>
      <c r="J483" s="72"/>
      <c r="K483" s="72"/>
      <c r="M483" s="72"/>
      <c r="N483" s="75"/>
      <c r="O483" s="72"/>
    </row>
    <row r="484" spans="4:15" ht="22.9" hidden="1" customHeight="1">
      <c r="D484" s="107"/>
      <c r="I484" s="72"/>
      <c r="J484" s="72"/>
      <c r="K484" s="72"/>
      <c r="M484" s="72"/>
      <c r="N484" s="75"/>
      <c r="O484" s="72"/>
    </row>
    <row r="485" spans="4:15" ht="22.9" hidden="1" customHeight="1">
      <c r="D485" s="107"/>
      <c r="I485" s="72"/>
      <c r="J485" s="72"/>
      <c r="K485" s="72"/>
      <c r="M485" s="72"/>
      <c r="N485" s="75"/>
      <c r="O485" s="72"/>
    </row>
    <row r="486" spans="4:15" ht="22.9" hidden="1" customHeight="1">
      <c r="D486" s="107"/>
      <c r="I486" s="72"/>
      <c r="J486" s="72"/>
      <c r="K486" s="72"/>
      <c r="M486" s="72"/>
      <c r="N486" s="75"/>
      <c r="O486" s="72"/>
    </row>
    <row r="487" spans="4:15" ht="22.9" hidden="1" customHeight="1">
      <c r="D487" s="107"/>
      <c r="I487" s="72"/>
      <c r="J487" s="72"/>
      <c r="K487" s="72"/>
      <c r="M487" s="72"/>
      <c r="N487" s="75"/>
      <c r="O487" s="72"/>
    </row>
    <row r="488" spans="4:15" ht="22.9" hidden="1" customHeight="1">
      <c r="D488" s="107"/>
      <c r="I488" s="72"/>
      <c r="J488" s="72"/>
      <c r="K488" s="72"/>
      <c r="M488" s="72"/>
      <c r="N488" s="75"/>
      <c r="O488" s="72"/>
    </row>
    <row r="489" spans="4:15" ht="22.9" hidden="1" customHeight="1">
      <c r="D489" s="107"/>
      <c r="I489" s="72"/>
      <c r="J489" s="72"/>
      <c r="K489" s="72"/>
      <c r="M489" s="72"/>
      <c r="N489" s="75"/>
      <c r="O489" s="72"/>
    </row>
    <row r="490" spans="4:15" ht="22.9" hidden="1" customHeight="1">
      <c r="D490" s="107"/>
      <c r="I490" s="72"/>
      <c r="J490" s="72"/>
      <c r="K490" s="72"/>
      <c r="M490" s="72"/>
      <c r="N490" s="75"/>
      <c r="O490" s="72"/>
    </row>
    <row r="491" spans="4:15" ht="22.9" hidden="1" customHeight="1">
      <c r="D491" s="107"/>
      <c r="I491" s="72"/>
      <c r="J491" s="72"/>
      <c r="K491" s="72"/>
      <c r="M491" s="72"/>
      <c r="N491" s="75"/>
      <c r="O491" s="72"/>
    </row>
    <row r="492" spans="4:15" ht="22.9" hidden="1" customHeight="1">
      <c r="D492" s="107"/>
      <c r="I492" s="72"/>
      <c r="J492" s="72"/>
      <c r="K492" s="72"/>
      <c r="M492" s="72"/>
      <c r="N492" s="75"/>
      <c r="O492" s="72"/>
    </row>
    <row r="493" spans="4:15" ht="22.9" hidden="1" customHeight="1">
      <c r="D493" s="107"/>
      <c r="I493" s="72"/>
      <c r="J493" s="72"/>
      <c r="K493" s="72"/>
      <c r="M493" s="72"/>
      <c r="N493" s="75"/>
      <c r="O493" s="72"/>
    </row>
    <row r="494" spans="4:15" ht="22.9" hidden="1" customHeight="1">
      <c r="D494" s="107"/>
      <c r="I494" s="72"/>
      <c r="J494" s="72"/>
      <c r="K494" s="72"/>
      <c r="M494" s="72"/>
      <c r="N494" s="75"/>
      <c r="O494" s="72"/>
    </row>
    <row r="495" spans="4:15" ht="22.9" hidden="1" customHeight="1">
      <c r="D495" s="107"/>
      <c r="I495" s="72"/>
      <c r="J495" s="72"/>
      <c r="K495" s="72"/>
      <c r="M495" s="72"/>
      <c r="N495" s="75"/>
      <c r="O495" s="72"/>
    </row>
    <row r="496" spans="4:15" ht="22.9" hidden="1" customHeight="1">
      <c r="D496" s="107"/>
      <c r="I496" s="72"/>
      <c r="J496" s="72"/>
      <c r="K496" s="72"/>
      <c r="M496" s="72"/>
      <c r="N496" s="75"/>
      <c r="O496" s="72"/>
    </row>
    <row r="497" spans="4:15" ht="22.9" hidden="1" customHeight="1">
      <c r="D497" s="107"/>
      <c r="I497" s="72"/>
      <c r="J497" s="72"/>
      <c r="K497" s="72"/>
      <c r="M497" s="72"/>
      <c r="N497" s="75"/>
      <c r="O497" s="72"/>
    </row>
    <row r="498" spans="4:15" ht="22.9" hidden="1" customHeight="1">
      <c r="D498" s="107"/>
      <c r="I498" s="72"/>
      <c r="J498" s="72"/>
      <c r="K498" s="72"/>
      <c r="M498" s="72"/>
      <c r="N498" s="75"/>
      <c r="O498" s="72"/>
    </row>
    <row r="499" spans="4:15" ht="22.9" hidden="1" customHeight="1">
      <c r="D499" s="107"/>
      <c r="I499" s="72"/>
      <c r="J499" s="72"/>
      <c r="K499" s="72"/>
      <c r="M499" s="72"/>
      <c r="N499" s="75"/>
      <c r="O499" s="72"/>
    </row>
    <row r="500" spans="4:15" ht="22.9" hidden="1" customHeight="1">
      <c r="D500" s="107"/>
      <c r="I500" s="72"/>
      <c r="J500" s="72"/>
      <c r="K500" s="72"/>
      <c r="M500" s="72"/>
      <c r="N500" s="75"/>
      <c r="O500" s="72"/>
    </row>
    <row r="501" spans="4:15" ht="22.9" hidden="1" customHeight="1">
      <c r="D501" s="107"/>
      <c r="I501" s="72"/>
      <c r="J501" s="72"/>
      <c r="K501" s="72"/>
      <c r="M501" s="72"/>
      <c r="N501" s="75"/>
      <c r="O501" s="72"/>
    </row>
    <row r="502" spans="4:15" ht="22.9" hidden="1" customHeight="1">
      <c r="D502" s="107"/>
      <c r="I502" s="72"/>
      <c r="J502" s="72"/>
      <c r="K502" s="72"/>
      <c r="M502" s="72"/>
      <c r="N502" s="75"/>
      <c r="O502" s="72"/>
    </row>
    <row r="503" spans="4:15" ht="22.9" hidden="1" customHeight="1">
      <c r="D503" s="107"/>
      <c r="I503" s="72"/>
      <c r="J503" s="72"/>
      <c r="K503" s="72"/>
      <c r="M503" s="72"/>
      <c r="N503" s="75"/>
      <c r="O503" s="72"/>
    </row>
    <row r="504" spans="4:15" ht="22.9" hidden="1" customHeight="1">
      <c r="D504" s="107"/>
      <c r="I504" s="72"/>
      <c r="J504" s="72"/>
      <c r="K504" s="72"/>
      <c r="M504" s="72"/>
      <c r="N504" s="75"/>
      <c r="O504" s="72"/>
    </row>
    <row r="505" spans="4:15" ht="22.9" hidden="1" customHeight="1">
      <c r="D505" s="107"/>
      <c r="I505" s="72"/>
      <c r="J505" s="72"/>
      <c r="K505" s="72"/>
      <c r="M505" s="72"/>
      <c r="N505" s="75"/>
      <c r="O505" s="72"/>
    </row>
    <row r="506" spans="4:15" ht="22.9" hidden="1" customHeight="1">
      <c r="D506" s="107"/>
      <c r="I506" s="72"/>
      <c r="J506" s="72"/>
      <c r="K506" s="72"/>
      <c r="M506" s="72"/>
      <c r="N506" s="75"/>
      <c r="O506" s="72"/>
    </row>
    <row r="507" spans="4:15" ht="22.9" hidden="1" customHeight="1">
      <c r="D507" s="107"/>
      <c r="I507" s="72"/>
      <c r="J507" s="72"/>
      <c r="K507" s="72"/>
      <c r="M507" s="72"/>
      <c r="N507" s="75"/>
      <c r="O507" s="72"/>
    </row>
    <row r="508" spans="4:15" ht="22.9" hidden="1" customHeight="1">
      <c r="D508" s="107"/>
      <c r="I508" s="72"/>
      <c r="J508" s="72"/>
      <c r="K508" s="72"/>
      <c r="M508" s="72"/>
      <c r="N508" s="75"/>
      <c r="O508" s="72"/>
    </row>
    <row r="509" spans="4:15" ht="22.9" hidden="1" customHeight="1">
      <c r="D509" s="107"/>
      <c r="I509" s="72"/>
      <c r="J509" s="72"/>
      <c r="K509" s="72"/>
      <c r="M509" s="72"/>
      <c r="N509" s="75"/>
      <c r="O509" s="72"/>
    </row>
    <row r="510" spans="4:15" ht="22.9" hidden="1" customHeight="1">
      <c r="D510" s="107"/>
      <c r="I510" s="72"/>
      <c r="J510" s="72"/>
      <c r="K510" s="72"/>
      <c r="M510" s="72"/>
      <c r="N510" s="75"/>
      <c r="O510" s="72"/>
    </row>
    <row r="511" spans="4:15" ht="22.9" hidden="1" customHeight="1">
      <c r="D511" s="107"/>
      <c r="I511" s="72"/>
      <c r="J511" s="72"/>
      <c r="K511" s="72"/>
      <c r="M511" s="72"/>
      <c r="N511" s="75"/>
      <c r="O511" s="72"/>
    </row>
    <row r="512" spans="4:15" ht="22.9" hidden="1" customHeight="1">
      <c r="D512" s="107"/>
      <c r="I512" s="72"/>
      <c r="J512" s="72"/>
      <c r="K512" s="72"/>
      <c r="M512" s="72"/>
      <c r="N512" s="75"/>
      <c r="O512" s="72"/>
    </row>
    <row r="513" spans="4:15" ht="22.9" hidden="1" customHeight="1">
      <c r="D513" s="107"/>
      <c r="I513" s="72"/>
      <c r="J513" s="72"/>
      <c r="K513" s="72"/>
      <c r="M513" s="72"/>
      <c r="N513" s="75"/>
      <c r="O513" s="72"/>
    </row>
    <row r="514" spans="4:15" ht="22.9" hidden="1" customHeight="1">
      <c r="D514" s="107"/>
      <c r="I514" s="72"/>
      <c r="J514" s="72"/>
      <c r="K514" s="72"/>
      <c r="M514" s="72"/>
      <c r="N514" s="75"/>
      <c r="O514" s="72"/>
    </row>
    <row r="515" spans="4:15" ht="22.9" hidden="1" customHeight="1">
      <c r="D515" s="107"/>
      <c r="I515" s="72"/>
      <c r="J515" s="72"/>
      <c r="K515" s="72"/>
      <c r="M515" s="72"/>
      <c r="N515" s="75"/>
      <c r="O515" s="72"/>
    </row>
    <row r="516" spans="4:15" ht="22.9" hidden="1" customHeight="1">
      <c r="D516" s="107"/>
      <c r="I516" s="72"/>
      <c r="J516" s="72"/>
      <c r="K516" s="72"/>
      <c r="M516" s="72"/>
      <c r="N516" s="75"/>
      <c r="O516" s="72"/>
    </row>
    <row r="517" spans="4:15" ht="22.9" hidden="1" customHeight="1">
      <c r="D517" s="107"/>
      <c r="I517" s="72"/>
      <c r="J517" s="72"/>
      <c r="K517" s="72"/>
      <c r="M517" s="72"/>
      <c r="N517" s="75"/>
      <c r="O517" s="72"/>
    </row>
    <row r="518" spans="4:15" ht="22.9" hidden="1" customHeight="1">
      <c r="D518" s="107"/>
      <c r="I518" s="72"/>
      <c r="J518" s="72"/>
      <c r="K518" s="72"/>
      <c r="M518" s="72"/>
      <c r="N518" s="75"/>
      <c r="O518" s="72"/>
    </row>
    <row r="519" spans="4:15" ht="22.9" hidden="1" customHeight="1">
      <c r="D519" s="107"/>
      <c r="I519" s="72"/>
      <c r="J519" s="72"/>
      <c r="K519" s="72"/>
      <c r="M519" s="72"/>
      <c r="N519" s="75"/>
      <c r="O519" s="72"/>
    </row>
    <row r="520" spans="4:15" ht="22.9" hidden="1" customHeight="1">
      <c r="D520" s="107"/>
      <c r="I520" s="72"/>
      <c r="J520" s="72"/>
      <c r="K520" s="72"/>
      <c r="M520" s="72"/>
      <c r="N520" s="75"/>
      <c r="O520" s="72"/>
    </row>
    <row r="521" spans="4:15" ht="22.9" hidden="1" customHeight="1">
      <c r="D521" s="107"/>
      <c r="I521" s="72"/>
      <c r="J521" s="72"/>
      <c r="K521" s="72"/>
      <c r="M521" s="72"/>
      <c r="N521" s="75"/>
      <c r="O521" s="72"/>
    </row>
    <row r="522" spans="4:15" ht="22.9" hidden="1" customHeight="1">
      <c r="D522" s="107"/>
      <c r="I522" s="72"/>
      <c r="J522" s="72"/>
      <c r="K522" s="72"/>
      <c r="M522" s="72"/>
      <c r="N522" s="75"/>
      <c r="O522" s="72"/>
    </row>
    <row r="523" spans="4:15" ht="22.9" hidden="1" customHeight="1">
      <c r="D523" s="107"/>
      <c r="I523" s="72"/>
      <c r="J523" s="72"/>
      <c r="K523" s="72"/>
      <c r="M523" s="72"/>
      <c r="N523" s="75"/>
      <c r="O523" s="72"/>
    </row>
    <row r="524" spans="4:15" ht="22.9" hidden="1" customHeight="1">
      <c r="D524" s="107"/>
      <c r="I524" s="72"/>
      <c r="J524" s="72"/>
      <c r="K524" s="72"/>
      <c r="M524" s="72"/>
      <c r="N524" s="75"/>
      <c r="O524" s="72"/>
    </row>
    <row r="525" spans="4:15" ht="22.9" hidden="1" customHeight="1">
      <c r="D525" s="107"/>
      <c r="I525" s="72"/>
      <c r="J525" s="72"/>
      <c r="K525" s="72"/>
      <c r="M525" s="72"/>
      <c r="N525" s="75"/>
      <c r="O525" s="72"/>
    </row>
    <row r="526" spans="4:15" ht="22.9" hidden="1" customHeight="1">
      <c r="D526" s="107"/>
      <c r="I526" s="72"/>
      <c r="J526" s="72"/>
      <c r="K526" s="72"/>
      <c r="M526" s="72"/>
      <c r="N526" s="75"/>
      <c r="O526" s="72"/>
    </row>
    <row r="527" spans="4:15" ht="22.9" hidden="1" customHeight="1">
      <c r="D527" s="107"/>
      <c r="I527" s="72"/>
      <c r="J527" s="72"/>
      <c r="K527" s="72"/>
      <c r="M527" s="72"/>
      <c r="N527" s="75"/>
      <c r="O527" s="72"/>
    </row>
    <row r="528" spans="4:15" ht="22.9" hidden="1" customHeight="1">
      <c r="D528" s="107"/>
      <c r="I528" s="72"/>
      <c r="J528" s="72"/>
      <c r="K528" s="72"/>
      <c r="M528" s="72"/>
      <c r="N528" s="75"/>
      <c r="O528" s="72"/>
    </row>
    <row r="529" spans="4:15" ht="22.9" hidden="1" customHeight="1">
      <c r="D529" s="107"/>
      <c r="I529" s="72"/>
      <c r="J529" s="72"/>
      <c r="K529" s="72"/>
      <c r="M529" s="72"/>
      <c r="N529" s="75"/>
      <c r="O529" s="72"/>
    </row>
    <row r="530" spans="4:15" ht="22.9" hidden="1" customHeight="1">
      <c r="D530" s="107"/>
      <c r="I530" s="72"/>
      <c r="J530" s="72"/>
      <c r="K530" s="72"/>
      <c r="M530" s="72"/>
      <c r="N530" s="75"/>
      <c r="O530" s="72"/>
    </row>
    <row r="531" spans="4:15" ht="22.9" hidden="1" customHeight="1">
      <c r="D531" s="107"/>
      <c r="I531" s="72"/>
      <c r="J531" s="72"/>
      <c r="K531" s="72"/>
      <c r="M531" s="72"/>
      <c r="N531" s="75"/>
      <c r="O531" s="72"/>
    </row>
    <row r="532" spans="4:15" ht="22.9" hidden="1" customHeight="1">
      <c r="D532" s="107"/>
      <c r="I532" s="72"/>
      <c r="J532" s="72"/>
      <c r="K532" s="72"/>
      <c r="M532" s="72"/>
      <c r="N532" s="75"/>
      <c r="O532" s="72"/>
    </row>
    <row r="533" spans="4:15" ht="22.9" hidden="1" customHeight="1">
      <c r="D533" s="107"/>
      <c r="I533" s="72"/>
      <c r="J533" s="72"/>
      <c r="K533" s="72"/>
      <c r="M533" s="72"/>
      <c r="N533" s="75"/>
      <c r="O533" s="72"/>
    </row>
    <row r="534" spans="4:15" ht="22.9" hidden="1" customHeight="1">
      <c r="D534" s="107"/>
      <c r="I534" s="72"/>
      <c r="J534" s="72"/>
      <c r="K534" s="72"/>
      <c r="M534" s="72"/>
      <c r="N534" s="75"/>
      <c r="O534" s="72"/>
    </row>
    <row r="535" spans="4:15" ht="22.9" hidden="1" customHeight="1">
      <c r="D535" s="107"/>
      <c r="I535" s="72"/>
      <c r="J535" s="72"/>
      <c r="K535" s="72"/>
      <c r="M535" s="72"/>
      <c r="N535" s="75"/>
      <c r="O535" s="72"/>
    </row>
    <row r="536" spans="4:15" ht="22.9" hidden="1" customHeight="1">
      <c r="D536" s="107"/>
      <c r="I536" s="72"/>
      <c r="J536" s="72"/>
      <c r="K536" s="72"/>
      <c r="M536" s="72"/>
      <c r="N536" s="75"/>
      <c r="O536" s="72"/>
    </row>
    <row r="537" spans="4:15" ht="22.9" hidden="1" customHeight="1">
      <c r="D537" s="107"/>
      <c r="I537" s="72"/>
      <c r="J537" s="72"/>
      <c r="K537" s="72"/>
      <c r="M537" s="72"/>
      <c r="N537" s="75"/>
      <c r="O537" s="72"/>
    </row>
    <row r="538" spans="4:15" ht="22.9" hidden="1" customHeight="1">
      <c r="D538" s="107"/>
      <c r="I538" s="72"/>
      <c r="J538" s="72"/>
      <c r="K538" s="72"/>
      <c r="M538" s="72"/>
      <c r="N538" s="75"/>
      <c r="O538" s="72"/>
    </row>
    <row r="539" spans="4:15" ht="22.9" hidden="1" customHeight="1">
      <c r="D539" s="107"/>
      <c r="I539" s="72"/>
      <c r="J539" s="72"/>
      <c r="K539" s="72"/>
      <c r="M539" s="72"/>
      <c r="N539" s="75"/>
      <c r="O539" s="72"/>
    </row>
    <row r="540" spans="4:15" ht="22.9" hidden="1" customHeight="1">
      <c r="D540" s="107"/>
      <c r="I540" s="72"/>
      <c r="J540" s="72"/>
      <c r="K540" s="72"/>
      <c r="M540" s="72"/>
      <c r="N540" s="75"/>
      <c r="O540" s="72"/>
    </row>
    <row r="541" spans="4:15" ht="22.9" hidden="1" customHeight="1">
      <c r="D541" s="107"/>
      <c r="I541" s="72"/>
      <c r="J541" s="72"/>
      <c r="K541" s="72"/>
      <c r="M541" s="72"/>
      <c r="N541" s="75"/>
      <c r="O541" s="72"/>
    </row>
    <row r="542" spans="4:15" ht="22.9" hidden="1" customHeight="1">
      <c r="D542" s="107"/>
      <c r="I542" s="72"/>
      <c r="J542" s="72"/>
      <c r="K542" s="72"/>
      <c r="M542" s="72"/>
      <c r="N542" s="75"/>
      <c r="O542" s="72"/>
    </row>
    <row r="543" spans="4:15" ht="22.9" hidden="1" customHeight="1">
      <c r="D543" s="107"/>
      <c r="I543" s="72"/>
      <c r="J543" s="72"/>
      <c r="K543" s="72"/>
      <c r="M543" s="72"/>
      <c r="N543" s="75"/>
      <c r="O543" s="72"/>
    </row>
    <row r="544" spans="4:15" ht="22.9" hidden="1" customHeight="1">
      <c r="D544" s="107"/>
      <c r="I544" s="72"/>
      <c r="J544" s="72"/>
      <c r="K544" s="72"/>
      <c r="M544" s="72"/>
      <c r="N544" s="75"/>
      <c r="O544" s="72"/>
    </row>
    <row r="545" spans="4:15" ht="22.9" hidden="1" customHeight="1">
      <c r="D545" s="107"/>
      <c r="I545" s="72"/>
      <c r="J545" s="72"/>
      <c r="K545" s="72"/>
      <c r="M545" s="72"/>
      <c r="N545" s="75"/>
      <c r="O545" s="72"/>
    </row>
    <row r="546" spans="4:15" ht="22.9" hidden="1" customHeight="1">
      <c r="D546" s="107"/>
      <c r="I546" s="72"/>
      <c r="O546" s="72"/>
    </row>
    <row r="547" spans="4:15" ht="22.9" hidden="1" customHeight="1">
      <c r="D547" s="107"/>
    </row>
    <row r="548" spans="4:15" ht="22.9" hidden="1" customHeight="1">
      <c r="D548" s="107"/>
    </row>
    <row r="549" spans="4:15" ht="22.9" hidden="1" customHeight="1">
      <c r="D549" s="107"/>
    </row>
    <row r="550" spans="4:15" ht="22.9" hidden="1" customHeight="1">
      <c r="D550" s="107"/>
    </row>
    <row r="551" spans="4:15" ht="22.9" hidden="1" customHeight="1">
      <c r="D551" s="107"/>
    </row>
    <row r="552" spans="4:15" ht="22.9" hidden="1" customHeight="1">
      <c r="D552" s="107"/>
    </row>
    <row r="553" spans="4:15" ht="22.9" hidden="1" customHeight="1">
      <c r="D553" s="107"/>
    </row>
    <row r="554" spans="4:15" ht="22.9" hidden="1" customHeight="1">
      <c r="D554" s="107"/>
    </row>
    <row r="555" spans="4:15" ht="22.9" hidden="1" customHeight="1">
      <c r="D555" s="107"/>
    </row>
    <row r="556" spans="4:15" ht="22.9" hidden="1" customHeight="1">
      <c r="D556" s="107"/>
    </row>
    <row r="557" spans="4:15" ht="22.9" hidden="1" customHeight="1">
      <c r="D557" s="107"/>
    </row>
    <row r="558" spans="4:15" ht="22.9" hidden="1" customHeight="1">
      <c r="D558" s="107"/>
    </row>
    <row r="559" spans="4:15" ht="22.9" hidden="1" customHeight="1">
      <c r="D559" s="107"/>
    </row>
    <row r="560" spans="4:15" ht="22.9" hidden="1" customHeight="1">
      <c r="D560" s="107"/>
    </row>
    <row r="561" spans="4:4" ht="22.9" hidden="1" customHeight="1">
      <c r="D561" s="107"/>
    </row>
    <row r="562" spans="4:4" ht="22.9" hidden="1" customHeight="1">
      <c r="D562" s="107"/>
    </row>
    <row r="563" spans="4:4" ht="22.9" hidden="1" customHeight="1">
      <c r="D563" s="107"/>
    </row>
    <row r="564" spans="4:4" ht="22.9" hidden="1" customHeight="1">
      <c r="D564" s="107"/>
    </row>
    <row r="565" spans="4:4" ht="22.9" hidden="1" customHeight="1">
      <c r="D565" s="107"/>
    </row>
    <row r="566" spans="4:4" ht="22.9" hidden="1" customHeight="1">
      <c r="D566" s="107"/>
    </row>
    <row r="567" spans="4:4" ht="22.9" hidden="1" customHeight="1">
      <c r="D567" s="107"/>
    </row>
    <row r="568" spans="4:4" ht="22.9" hidden="1" customHeight="1">
      <c r="D568" s="107"/>
    </row>
    <row r="569" spans="4:4" ht="22.9" hidden="1" customHeight="1">
      <c r="D569" s="107"/>
    </row>
    <row r="570" spans="4:4" ht="22.9" hidden="1" customHeight="1">
      <c r="D570" s="107"/>
    </row>
    <row r="571" spans="4:4" ht="22.9" hidden="1" customHeight="1">
      <c r="D571" s="107"/>
    </row>
    <row r="572" spans="4:4" ht="22.9" hidden="1" customHeight="1">
      <c r="D572" s="107"/>
    </row>
    <row r="573" spans="4:4" ht="22.9" hidden="1" customHeight="1">
      <c r="D573" s="107"/>
    </row>
    <row r="574" spans="4:4" ht="22.9" hidden="1" customHeight="1">
      <c r="D574" s="107"/>
    </row>
    <row r="575" spans="4:4" ht="22.9" hidden="1" customHeight="1">
      <c r="D575" s="107"/>
    </row>
    <row r="576" spans="4:4" ht="22.9" hidden="1" customHeight="1">
      <c r="D576" s="107"/>
    </row>
    <row r="577" spans="4:4" ht="22.9" hidden="1" customHeight="1">
      <c r="D577" s="107"/>
    </row>
    <row r="578" spans="4:4" ht="22.9" hidden="1" customHeight="1">
      <c r="D578" s="107"/>
    </row>
    <row r="579" spans="4:4" ht="22.9" hidden="1" customHeight="1">
      <c r="D579" s="107"/>
    </row>
    <row r="580" spans="4:4" ht="22.9" hidden="1" customHeight="1">
      <c r="D580" s="107"/>
    </row>
    <row r="581" spans="4:4" ht="22.9" hidden="1" customHeight="1">
      <c r="D581" s="107"/>
    </row>
    <row r="582" spans="4:4" ht="22.9" hidden="1" customHeight="1">
      <c r="D582" s="107"/>
    </row>
    <row r="583" spans="4:4" ht="22.9" hidden="1" customHeight="1">
      <c r="D583" s="107"/>
    </row>
    <row r="584" spans="4:4" ht="22.9" hidden="1" customHeight="1">
      <c r="D584" s="107"/>
    </row>
    <row r="585" spans="4:4" ht="22.9" hidden="1" customHeight="1">
      <c r="D585" s="107"/>
    </row>
    <row r="586" spans="4:4" ht="22.9" hidden="1" customHeight="1">
      <c r="D586" s="107"/>
    </row>
    <row r="587" spans="4:4" ht="22.9" hidden="1" customHeight="1">
      <c r="D587" s="107"/>
    </row>
    <row r="588" spans="4:4" ht="22.9" hidden="1" customHeight="1">
      <c r="D588" s="107"/>
    </row>
    <row r="589" spans="4:4" ht="22.9" hidden="1" customHeight="1">
      <c r="D589" s="107"/>
    </row>
    <row r="590" spans="4:4" ht="22.9" hidden="1" customHeight="1">
      <c r="D590" s="107"/>
    </row>
    <row r="591" spans="4:4" ht="22.9" hidden="1" customHeight="1">
      <c r="D591" s="107"/>
    </row>
    <row r="592" spans="4:4" ht="22.9" hidden="1" customHeight="1">
      <c r="D592" s="107"/>
    </row>
    <row r="593" spans="4:4" ht="22.9" hidden="1" customHeight="1">
      <c r="D593" s="107"/>
    </row>
    <row r="594" spans="4:4" ht="22.9" hidden="1" customHeight="1">
      <c r="D594" s="107"/>
    </row>
    <row r="595" spans="4:4" ht="22.9" hidden="1" customHeight="1">
      <c r="D595" s="107"/>
    </row>
    <row r="596" spans="4:4" ht="22.9" hidden="1" customHeight="1">
      <c r="D596" s="107"/>
    </row>
    <row r="597" spans="4:4" ht="22.9" hidden="1" customHeight="1">
      <c r="D597" s="107"/>
    </row>
    <row r="598" spans="4:4" ht="22.9" hidden="1" customHeight="1">
      <c r="D598" s="107"/>
    </row>
    <row r="599" spans="4:4" ht="22.9" hidden="1" customHeight="1">
      <c r="D599" s="107"/>
    </row>
    <row r="600" spans="4:4" ht="22.9" hidden="1" customHeight="1">
      <c r="D600" s="107"/>
    </row>
    <row r="601" spans="4:4" ht="22.9" hidden="1" customHeight="1">
      <c r="D601" s="107"/>
    </row>
    <row r="602" spans="4:4" ht="22.9" hidden="1" customHeight="1">
      <c r="D602" s="107"/>
    </row>
    <row r="603" spans="4:4" ht="22.9" hidden="1" customHeight="1">
      <c r="D603" s="107"/>
    </row>
    <row r="604" spans="4:4" ht="22.9" hidden="1" customHeight="1">
      <c r="D604" s="107"/>
    </row>
    <row r="605" spans="4:4" ht="22.9" hidden="1" customHeight="1">
      <c r="D605" s="107"/>
    </row>
    <row r="606" spans="4:4" ht="22.9" hidden="1" customHeight="1">
      <c r="D606" s="107"/>
    </row>
    <row r="607" spans="4:4" ht="22.9" hidden="1" customHeight="1">
      <c r="D607" s="107"/>
    </row>
    <row r="608" spans="4:4" ht="22.9" hidden="1" customHeight="1">
      <c r="D608" s="107"/>
    </row>
    <row r="609" spans="4:4" ht="22.9" hidden="1" customHeight="1">
      <c r="D609" s="107"/>
    </row>
    <row r="610" spans="4:4" ht="22.9" hidden="1" customHeight="1">
      <c r="D610" s="107"/>
    </row>
    <row r="611" spans="4:4" ht="22.9" hidden="1" customHeight="1">
      <c r="D611" s="107"/>
    </row>
    <row r="612" spans="4:4" ht="22.9" hidden="1" customHeight="1">
      <c r="D612" s="107"/>
    </row>
    <row r="613" spans="4:4" ht="22.9" hidden="1" customHeight="1">
      <c r="D613" s="107"/>
    </row>
    <row r="614" spans="4:4" ht="22.9" hidden="1" customHeight="1">
      <c r="D614" s="107"/>
    </row>
    <row r="615" spans="4:4" ht="22.9" hidden="1" customHeight="1">
      <c r="D615" s="107"/>
    </row>
    <row r="616" spans="4:4" ht="22.9" hidden="1" customHeight="1">
      <c r="D616" s="107"/>
    </row>
    <row r="617" spans="4:4" ht="22.9" hidden="1" customHeight="1">
      <c r="D617" s="107"/>
    </row>
    <row r="618" spans="4:4" ht="22.9" hidden="1" customHeight="1">
      <c r="D618" s="107"/>
    </row>
    <row r="619" spans="4:4" ht="22.9" hidden="1" customHeight="1">
      <c r="D619" s="107"/>
    </row>
    <row r="620" spans="4:4" ht="22.9" hidden="1" customHeight="1">
      <c r="D620" s="107"/>
    </row>
    <row r="621" spans="4:4" ht="22.9" hidden="1" customHeight="1">
      <c r="D621" s="107"/>
    </row>
    <row r="622" spans="4:4" ht="22.9" hidden="1" customHeight="1">
      <c r="D622" s="107"/>
    </row>
    <row r="623" spans="4:4" ht="22.9" hidden="1" customHeight="1">
      <c r="D623" s="107"/>
    </row>
    <row r="624" spans="4:4" ht="22.9" hidden="1" customHeight="1">
      <c r="D624" s="107"/>
    </row>
    <row r="625" spans="4:4" ht="22.9" hidden="1" customHeight="1">
      <c r="D625" s="107"/>
    </row>
    <row r="626" spans="4:4" ht="22.9" hidden="1" customHeight="1">
      <c r="D626" s="107"/>
    </row>
    <row r="627" spans="4:4" ht="22.9" hidden="1" customHeight="1">
      <c r="D627" s="107"/>
    </row>
    <row r="628" spans="4:4" ht="22.9" hidden="1" customHeight="1">
      <c r="D628" s="107"/>
    </row>
    <row r="629" spans="4:4" ht="22.9" hidden="1" customHeight="1">
      <c r="D629" s="107"/>
    </row>
    <row r="630" spans="4:4" ht="22.9" hidden="1" customHeight="1">
      <c r="D630" s="107"/>
    </row>
    <row r="631" spans="4:4" ht="22.9" hidden="1" customHeight="1">
      <c r="D631" s="107"/>
    </row>
    <row r="632" spans="4:4" ht="22.9" hidden="1" customHeight="1">
      <c r="D632" s="107"/>
    </row>
    <row r="633" spans="4:4" ht="22.9" hidden="1" customHeight="1">
      <c r="D633" s="107"/>
    </row>
    <row r="634" spans="4:4" ht="22.9" hidden="1" customHeight="1">
      <c r="D634" s="107"/>
    </row>
    <row r="635" spans="4:4" ht="22.9" hidden="1" customHeight="1"/>
    <row r="636" spans="4:4" ht="22.9" hidden="1" customHeight="1"/>
    <row r="637" spans="4:4" ht="22.9" hidden="1" customHeight="1"/>
    <row r="638" spans="4:4" ht="22.9" hidden="1" customHeight="1"/>
    <row r="639" spans="4:4" ht="22.9" hidden="1" customHeight="1"/>
    <row r="640" spans="4:4" ht="22.9" hidden="1" customHeight="1"/>
    <row r="641" ht="22.9" hidden="1" customHeight="1"/>
    <row r="642" ht="22.9" hidden="1" customHeight="1"/>
    <row r="643" ht="22.9" hidden="1" customHeight="1"/>
    <row r="644" ht="22.9" hidden="1" customHeight="1"/>
    <row r="645" ht="22.9" hidden="1" customHeight="1"/>
    <row r="646" ht="22.9" hidden="1" customHeight="1"/>
    <row r="647" ht="22.9" hidden="1" customHeight="1"/>
    <row r="648" ht="22.9" hidden="1" customHeight="1"/>
    <row r="649" ht="22.9" hidden="1" customHeight="1"/>
    <row r="650" ht="22.9" hidden="1" customHeight="1"/>
    <row r="651" ht="22.9" hidden="1" customHeight="1"/>
    <row r="652" ht="22.9" hidden="1" customHeight="1"/>
    <row r="653" ht="22.9" hidden="1" customHeight="1"/>
    <row r="654" ht="22.9" hidden="1" customHeight="1"/>
    <row r="655" ht="22.9" hidden="1" customHeight="1"/>
    <row r="656" ht="22.9" hidden="1" customHeight="1"/>
    <row r="657" ht="22.9" hidden="1" customHeight="1"/>
    <row r="658" ht="22.9" hidden="1" customHeight="1"/>
    <row r="659" ht="22.9" hidden="1" customHeight="1"/>
    <row r="660" ht="22.9" hidden="1" customHeight="1"/>
    <row r="661" ht="22.9" hidden="1" customHeight="1"/>
    <row r="662" ht="22.9" hidden="1" customHeight="1"/>
    <row r="663" ht="22.9" hidden="1" customHeight="1"/>
    <row r="664" ht="22.9" hidden="1" customHeight="1"/>
    <row r="665" ht="22.9" hidden="1" customHeight="1"/>
    <row r="666" ht="22.9" hidden="1" customHeight="1"/>
    <row r="667" ht="22.9" hidden="1" customHeight="1"/>
    <row r="668" ht="22.9" hidden="1" customHeight="1"/>
    <row r="669" ht="22.9" hidden="1" customHeight="1"/>
    <row r="670" ht="22.9" hidden="1" customHeight="1"/>
    <row r="671" ht="22.9" hidden="1" customHeight="1"/>
    <row r="672" ht="22.9" hidden="1" customHeight="1"/>
    <row r="673" ht="22.9" hidden="1" customHeight="1"/>
    <row r="674" ht="22.9" hidden="1" customHeight="1"/>
    <row r="675" ht="22.9" hidden="1" customHeight="1"/>
    <row r="676" ht="22.9" hidden="1" customHeight="1"/>
    <row r="677" ht="22.9" hidden="1" customHeight="1"/>
    <row r="678" ht="22.9" hidden="1" customHeight="1"/>
    <row r="679" ht="22.9" hidden="1" customHeight="1"/>
    <row r="680" ht="22.9" hidden="1" customHeight="1"/>
    <row r="681" ht="22.9" hidden="1" customHeight="1"/>
    <row r="682" ht="22.9" hidden="1" customHeight="1"/>
    <row r="683" ht="22.9" hidden="1" customHeight="1"/>
    <row r="684" ht="22.9" hidden="1" customHeight="1"/>
    <row r="685" ht="22.9" hidden="1" customHeight="1"/>
    <row r="686" ht="22.9" hidden="1" customHeight="1"/>
    <row r="687" ht="22.9" hidden="1" customHeight="1"/>
    <row r="688" ht="22.9" hidden="1" customHeight="1"/>
    <row r="689" ht="22.9" hidden="1" customHeight="1"/>
    <row r="690" ht="22.9" hidden="1" customHeight="1"/>
    <row r="691" ht="22.9" hidden="1" customHeight="1"/>
    <row r="692" ht="22.9" hidden="1" customHeight="1"/>
    <row r="693" ht="22.9" hidden="1" customHeight="1"/>
    <row r="694" ht="22.9" hidden="1" customHeight="1"/>
    <row r="695" ht="22.9" hidden="1" customHeight="1"/>
    <row r="696" ht="22.9" hidden="1" customHeight="1"/>
    <row r="697" ht="22.9" hidden="1" customHeight="1"/>
    <row r="698" ht="22.9" hidden="1" customHeight="1"/>
    <row r="699" ht="22.9" hidden="1" customHeight="1"/>
    <row r="700" ht="22.9" hidden="1" customHeight="1"/>
    <row r="701" ht="22.9" hidden="1" customHeight="1"/>
    <row r="702" ht="22.9" hidden="1" customHeight="1"/>
    <row r="703" ht="22.9" hidden="1" customHeight="1"/>
    <row r="704" ht="22.9" hidden="1" customHeight="1"/>
    <row r="705" ht="22.9" hidden="1" customHeight="1"/>
    <row r="706" ht="22.9" hidden="1" customHeight="1"/>
    <row r="707" ht="22.9" hidden="1" customHeight="1"/>
    <row r="708" ht="22.9" hidden="1" customHeight="1"/>
    <row r="709" ht="22.9" hidden="1" customHeight="1"/>
    <row r="710" ht="22.9" hidden="1" customHeight="1"/>
    <row r="711" ht="22.9" hidden="1" customHeight="1"/>
    <row r="712" ht="22.9" hidden="1" customHeight="1"/>
    <row r="713" ht="22.9" hidden="1" customHeight="1"/>
    <row r="714" ht="22.9" hidden="1" customHeight="1"/>
    <row r="715" ht="22.9" hidden="1" customHeight="1"/>
    <row r="716" ht="22.9" hidden="1" customHeight="1"/>
    <row r="717" ht="22.9" hidden="1" customHeight="1"/>
    <row r="718" ht="22.9" hidden="1" customHeight="1"/>
    <row r="719" ht="22.9" hidden="1" customHeight="1"/>
    <row r="720" ht="22.9" hidden="1" customHeight="1"/>
    <row r="721" ht="22.9" hidden="1" customHeight="1"/>
    <row r="722" ht="22.9" hidden="1" customHeight="1"/>
    <row r="723" ht="22.9" hidden="1" customHeight="1"/>
    <row r="724" ht="22.9" hidden="1" customHeight="1"/>
    <row r="725" ht="22.9" hidden="1" customHeight="1"/>
    <row r="726" ht="22.9" hidden="1" customHeight="1"/>
    <row r="727" ht="22.9" hidden="1" customHeight="1"/>
    <row r="728" ht="22.9" hidden="1" customHeight="1"/>
    <row r="729" ht="22.9" hidden="1" customHeight="1"/>
    <row r="730" ht="22.9" hidden="1" customHeight="1"/>
    <row r="731" ht="22.9" hidden="1" customHeight="1"/>
    <row r="732" ht="22.9" hidden="1" customHeight="1"/>
    <row r="733" ht="22.9" hidden="1" customHeight="1"/>
    <row r="734" ht="22.9" hidden="1" customHeight="1"/>
    <row r="735" ht="22.9" hidden="1" customHeight="1"/>
    <row r="736" ht="22.9" hidden="1" customHeight="1"/>
    <row r="737" ht="22.9" hidden="1" customHeight="1"/>
    <row r="738" ht="22.9" hidden="1" customHeight="1"/>
    <row r="739" ht="22.9" hidden="1" customHeight="1"/>
    <row r="740" ht="22.9" hidden="1" customHeight="1"/>
    <row r="741" ht="22.9" hidden="1" customHeight="1"/>
    <row r="742" ht="22.9" hidden="1" customHeight="1"/>
    <row r="743" ht="22.9" hidden="1" customHeight="1"/>
    <row r="744" ht="22.9" hidden="1" customHeight="1"/>
    <row r="745" ht="22.9" hidden="1" customHeight="1"/>
    <row r="746" ht="22.9" hidden="1" customHeight="1"/>
    <row r="747" ht="22.9" hidden="1" customHeight="1"/>
    <row r="748" ht="22.9" hidden="1" customHeight="1"/>
    <row r="749" ht="22.9" hidden="1" customHeight="1"/>
    <row r="750" ht="22.9" hidden="1" customHeight="1"/>
    <row r="751" ht="22.9" hidden="1" customHeight="1"/>
    <row r="752" ht="22.9" hidden="1" customHeight="1"/>
    <row r="753" ht="22.9" hidden="1" customHeight="1"/>
    <row r="754" ht="22.9" hidden="1" customHeight="1"/>
    <row r="755" ht="22.9" hidden="1" customHeight="1"/>
    <row r="756" ht="22.9" hidden="1" customHeight="1"/>
    <row r="757" ht="22.9" hidden="1" customHeight="1"/>
    <row r="758" ht="22.9" hidden="1" customHeight="1"/>
    <row r="759" ht="22.9" hidden="1" customHeight="1"/>
    <row r="760" ht="22.9" hidden="1" customHeight="1"/>
    <row r="761" ht="22.9" hidden="1" customHeight="1"/>
    <row r="762" ht="22.9" hidden="1" customHeight="1"/>
    <row r="763" ht="22.9" hidden="1" customHeight="1"/>
    <row r="764" ht="22.9" hidden="1" customHeight="1"/>
    <row r="765" ht="22.9" hidden="1" customHeight="1"/>
    <row r="766" ht="22.9" hidden="1" customHeight="1"/>
    <row r="767" ht="22.9" hidden="1" customHeight="1"/>
    <row r="768" ht="22.9" hidden="1" customHeight="1"/>
    <row r="769" ht="22.9" hidden="1" customHeight="1"/>
    <row r="770" ht="22.9" hidden="1" customHeight="1"/>
    <row r="771" ht="22.9" hidden="1" customHeight="1"/>
    <row r="772" ht="22.9" hidden="1" customHeight="1"/>
    <row r="773" ht="22.9" hidden="1" customHeight="1"/>
    <row r="774" ht="22.9" hidden="1" customHeight="1"/>
    <row r="775" ht="22.9" hidden="1" customHeight="1"/>
    <row r="776" ht="22.9" hidden="1" customHeight="1"/>
    <row r="777" ht="22.9" hidden="1" customHeight="1"/>
    <row r="778" ht="22.9" hidden="1" customHeight="1"/>
    <row r="779" ht="22.9" hidden="1" customHeight="1"/>
    <row r="780" ht="22.9" hidden="1" customHeight="1"/>
    <row r="781" ht="22.9" hidden="1" customHeight="1"/>
    <row r="782" ht="22.9" hidden="1" customHeight="1"/>
    <row r="783" ht="22.9" hidden="1" customHeight="1"/>
    <row r="784" ht="22.9" hidden="1" customHeight="1"/>
    <row r="785" ht="22.9" hidden="1" customHeight="1"/>
    <row r="786" ht="22.9" hidden="1" customHeight="1"/>
    <row r="787" ht="22.9" hidden="1" customHeight="1"/>
    <row r="788" ht="22.9" hidden="1" customHeight="1"/>
    <row r="789" ht="22.9" hidden="1" customHeight="1"/>
    <row r="790" ht="22.9" hidden="1" customHeight="1"/>
    <row r="791" ht="22.9" hidden="1" customHeight="1"/>
    <row r="792" ht="22.9" hidden="1" customHeight="1"/>
    <row r="793" ht="22.9" hidden="1" customHeight="1"/>
    <row r="794" ht="22.9" hidden="1" customHeight="1"/>
    <row r="795" ht="22.9" hidden="1" customHeight="1"/>
    <row r="796" ht="22.9" hidden="1" customHeight="1"/>
    <row r="797" ht="22.9" hidden="1" customHeight="1"/>
    <row r="798" ht="22.9" hidden="1" customHeight="1"/>
    <row r="799" ht="22.9" hidden="1" customHeight="1"/>
    <row r="800" ht="22.9" hidden="1" customHeight="1"/>
    <row r="801" ht="22.9" hidden="1" customHeight="1"/>
    <row r="802" ht="22.9" hidden="1" customHeight="1"/>
    <row r="803" ht="22.9" hidden="1" customHeight="1"/>
    <row r="804" ht="22.9" hidden="1" customHeight="1"/>
    <row r="805" ht="22.9" hidden="1" customHeight="1"/>
    <row r="806" ht="22.9" hidden="1" customHeight="1"/>
    <row r="807" ht="22.9" hidden="1" customHeight="1"/>
    <row r="808" ht="22.9" hidden="1" customHeight="1"/>
    <row r="809" ht="22.9" hidden="1" customHeight="1"/>
    <row r="810" ht="22.9" hidden="1" customHeight="1"/>
    <row r="811" ht="22.9" hidden="1" customHeight="1"/>
    <row r="812" ht="22.9" hidden="1" customHeight="1"/>
    <row r="813" ht="22.9" hidden="1" customHeight="1"/>
    <row r="814" ht="22.9" hidden="1" customHeight="1"/>
    <row r="815" ht="22.9" hidden="1" customHeight="1"/>
    <row r="816" ht="22.9" hidden="1" customHeight="1"/>
    <row r="817" ht="22.9" hidden="1" customHeight="1"/>
    <row r="818" ht="22.9" hidden="1" customHeight="1"/>
    <row r="819" ht="22.9" hidden="1" customHeight="1"/>
    <row r="820" ht="22.9" hidden="1" customHeight="1"/>
    <row r="821" ht="22.9" hidden="1" customHeight="1"/>
    <row r="822" ht="22.9" hidden="1" customHeight="1"/>
    <row r="823" ht="22.9" hidden="1" customHeight="1"/>
    <row r="824" ht="22.9" hidden="1" customHeight="1"/>
    <row r="825" ht="22.9" hidden="1" customHeight="1"/>
    <row r="826" ht="22.9" hidden="1" customHeight="1"/>
    <row r="827" ht="22.9" hidden="1" customHeight="1"/>
    <row r="828" ht="22.9" hidden="1" customHeight="1"/>
    <row r="829" ht="22.9" hidden="1" customHeight="1"/>
    <row r="830" ht="22.9" hidden="1" customHeight="1"/>
    <row r="831" ht="22.9" hidden="1" customHeight="1"/>
    <row r="832" ht="22.9" hidden="1" customHeight="1"/>
    <row r="833" ht="22.9" hidden="1" customHeight="1"/>
    <row r="834" ht="22.9" hidden="1" customHeight="1"/>
    <row r="835" ht="22.9" hidden="1" customHeight="1"/>
    <row r="836" ht="22.9" hidden="1" customHeight="1"/>
    <row r="837" ht="22.9" hidden="1" customHeight="1"/>
    <row r="838" ht="22.9" hidden="1" customHeight="1"/>
    <row r="839" ht="22.9" hidden="1" customHeight="1"/>
    <row r="840" ht="22.9" hidden="1" customHeight="1"/>
    <row r="841" ht="22.9" hidden="1" customHeight="1"/>
    <row r="842" ht="22.9" hidden="1" customHeight="1"/>
    <row r="843" ht="22.9" hidden="1" customHeight="1"/>
    <row r="844" ht="22.9" hidden="1" customHeight="1"/>
    <row r="845" ht="22.9" hidden="1" customHeight="1"/>
    <row r="846" ht="22.9" hidden="1" customHeight="1"/>
    <row r="847" ht="22.9" hidden="1" customHeight="1"/>
    <row r="848" ht="22.9" hidden="1" customHeight="1"/>
    <row r="849" ht="22.9" hidden="1" customHeight="1"/>
    <row r="850" ht="22.9" hidden="1" customHeight="1"/>
    <row r="851" ht="22.9" hidden="1" customHeight="1"/>
    <row r="852" ht="22.9" hidden="1" customHeight="1"/>
    <row r="853" ht="22.9" hidden="1" customHeight="1"/>
    <row r="854" ht="22.9" hidden="1" customHeight="1"/>
    <row r="855" ht="22.9" hidden="1" customHeight="1"/>
    <row r="856" ht="22.9" hidden="1" customHeight="1"/>
    <row r="857" ht="22.9" hidden="1" customHeight="1"/>
    <row r="858" ht="22.9" hidden="1" customHeight="1"/>
    <row r="859" ht="22.9" hidden="1" customHeight="1"/>
    <row r="860" ht="22.9" hidden="1" customHeight="1"/>
    <row r="861" ht="22.9" hidden="1" customHeight="1"/>
    <row r="862" ht="22.9" hidden="1" customHeight="1"/>
    <row r="863" ht="22.9" hidden="1" customHeight="1"/>
    <row r="864" ht="22.9" hidden="1" customHeight="1"/>
    <row r="865" ht="22.9" hidden="1" customHeight="1"/>
    <row r="866" ht="22.9" hidden="1" customHeight="1"/>
    <row r="867" ht="22.9" hidden="1" customHeight="1"/>
    <row r="868" ht="22.9" hidden="1" customHeight="1"/>
    <row r="869" ht="22.9" hidden="1" customHeight="1"/>
    <row r="870" ht="22.9" hidden="1" customHeight="1"/>
    <row r="871" ht="22.9" hidden="1" customHeight="1"/>
    <row r="872" ht="22.9" hidden="1" customHeight="1"/>
    <row r="873" ht="22.9" hidden="1" customHeight="1"/>
    <row r="874" ht="22.9" hidden="1" customHeight="1"/>
    <row r="875" ht="22.9" hidden="1" customHeight="1"/>
    <row r="876" ht="22.9" hidden="1" customHeight="1"/>
    <row r="877" ht="22.9" hidden="1" customHeight="1"/>
    <row r="878" ht="22.9" hidden="1" customHeight="1"/>
    <row r="879" ht="22.9" hidden="1" customHeight="1"/>
    <row r="880" ht="22.9" hidden="1" customHeight="1"/>
    <row r="881" ht="22.9" hidden="1" customHeight="1"/>
    <row r="882" ht="22.9" hidden="1" customHeight="1"/>
    <row r="883" ht="22.9" hidden="1" customHeight="1"/>
    <row r="884" ht="22.9" hidden="1" customHeight="1"/>
    <row r="885" ht="22.9" hidden="1" customHeight="1"/>
    <row r="886" ht="22.9" hidden="1" customHeight="1"/>
    <row r="887" ht="22.9" hidden="1" customHeight="1"/>
    <row r="888" ht="22.9" hidden="1" customHeight="1"/>
    <row r="889" ht="22.9" hidden="1" customHeight="1"/>
    <row r="890" ht="22.9" hidden="1" customHeight="1"/>
    <row r="891" ht="22.9" hidden="1" customHeight="1"/>
    <row r="892" ht="22.9" hidden="1" customHeight="1"/>
    <row r="893" ht="22.9" hidden="1" customHeight="1"/>
    <row r="894" ht="22.9" hidden="1" customHeight="1"/>
    <row r="895" ht="22.9" hidden="1" customHeight="1"/>
    <row r="896" ht="22.9" hidden="1" customHeight="1"/>
    <row r="897" ht="22.9" hidden="1" customHeight="1"/>
    <row r="898" ht="22.9" hidden="1" customHeight="1"/>
    <row r="899" ht="22.9" hidden="1" customHeight="1"/>
    <row r="900" ht="22.9" hidden="1" customHeight="1"/>
    <row r="901" ht="22.9" hidden="1" customHeight="1"/>
    <row r="902" ht="22.9" hidden="1" customHeight="1"/>
    <row r="903" ht="22.9" hidden="1" customHeight="1"/>
    <row r="904" ht="22.9" hidden="1" customHeight="1"/>
    <row r="905" ht="22.9" hidden="1" customHeight="1"/>
    <row r="906" ht="22.9" hidden="1" customHeight="1"/>
    <row r="907" ht="22.9" hidden="1" customHeight="1"/>
    <row r="908" ht="22.9" hidden="1" customHeight="1"/>
    <row r="909" ht="22.9" hidden="1" customHeight="1"/>
    <row r="910" ht="22.9" hidden="1" customHeight="1"/>
    <row r="911" ht="22.9" hidden="1" customHeight="1"/>
    <row r="912" ht="22.9" hidden="1" customHeight="1"/>
    <row r="913" ht="22.9" hidden="1" customHeight="1"/>
    <row r="914" ht="22.9" hidden="1" customHeight="1"/>
    <row r="915" ht="22.9" hidden="1" customHeight="1"/>
    <row r="916" ht="22.9" hidden="1" customHeight="1"/>
    <row r="917" ht="22.9" hidden="1" customHeight="1"/>
    <row r="918" ht="22.9" hidden="1" customHeight="1"/>
    <row r="919" ht="22.9" hidden="1" customHeight="1"/>
    <row r="920" ht="22.9" hidden="1" customHeight="1"/>
    <row r="921" ht="22.9" hidden="1" customHeight="1"/>
    <row r="922" ht="22.9" hidden="1" customHeight="1"/>
    <row r="923" ht="22.9" hidden="1" customHeight="1"/>
    <row r="924" ht="22.9" hidden="1" customHeight="1"/>
    <row r="925" ht="22.9" hidden="1" customHeight="1"/>
    <row r="926" ht="22.9" hidden="1" customHeight="1"/>
    <row r="927" ht="22.9" hidden="1" customHeight="1"/>
    <row r="928" ht="22.9" hidden="1" customHeight="1"/>
    <row r="929" ht="22.9" hidden="1" customHeight="1"/>
    <row r="930" ht="22.9" hidden="1" customHeight="1"/>
    <row r="931" ht="22.9" hidden="1" customHeight="1"/>
    <row r="932" ht="22.9" hidden="1" customHeight="1"/>
    <row r="933" ht="22.9" hidden="1" customHeight="1"/>
    <row r="934" ht="22.9" hidden="1" customHeight="1"/>
    <row r="935" ht="22.9" hidden="1" customHeight="1"/>
    <row r="936" ht="22.9" hidden="1" customHeight="1"/>
    <row r="937" ht="22.9" hidden="1" customHeight="1"/>
    <row r="938" ht="22.9" hidden="1" customHeight="1"/>
    <row r="939" ht="22.9" hidden="1" customHeight="1"/>
    <row r="940" ht="22.9" hidden="1" customHeight="1"/>
    <row r="941" ht="22.9" hidden="1" customHeight="1"/>
    <row r="942" ht="22.9" hidden="1" customHeight="1"/>
    <row r="943" ht="22.9" hidden="1" customHeight="1"/>
    <row r="944" ht="22.9" hidden="1" customHeight="1"/>
    <row r="945" ht="22.9" hidden="1" customHeight="1"/>
    <row r="946" ht="22.9" hidden="1" customHeight="1"/>
    <row r="947" ht="22.9" hidden="1" customHeight="1"/>
    <row r="948" ht="22.9" hidden="1" customHeight="1"/>
    <row r="949" ht="22.9" hidden="1" customHeight="1"/>
    <row r="950" ht="22.9" hidden="1" customHeight="1"/>
    <row r="951" ht="22.9" hidden="1" customHeight="1"/>
    <row r="952" ht="22.9" hidden="1" customHeight="1"/>
    <row r="953" ht="22.9" hidden="1" customHeight="1"/>
    <row r="954" ht="22.9" hidden="1" customHeight="1"/>
    <row r="955" ht="22.9" hidden="1" customHeight="1"/>
    <row r="956" ht="22.9" hidden="1" customHeight="1"/>
    <row r="957" ht="22.9" hidden="1" customHeight="1"/>
    <row r="958" ht="22.9" hidden="1" customHeight="1"/>
    <row r="959" ht="22.9" hidden="1" customHeight="1"/>
    <row r="960" ht="22.9" hidden="1" customHeight="1"/>
    <row r="961" ht="22.9" hidden="1" customHeight="1"/>
    <row r="962" ht="22.9" hidden="1" customHeight="1"/>
    <row r="963" ht="22.9" hidden="1" customHeight="1"/>
    <row r="964" ht="22.9" hidden="1" customHeight="1"/>
    <row r="965" ht="22.9" hidden="1" customHeight="1"/>
    <row r="966" ht="22.9" hidden="1" customHeight="1"/>
    <row r="967" ht="22.9" hidden="1" customHeight="1"/>
    <row r="968" ht="22.9" hidden="1" customHeight="1"/>
    <row r="969" ht="22.9" hidden="1" customHeight="1"/>
    <row r="970" ht="22.9" hidden="1" customHeight="1"/>
    <row r="971" ht="22.9" hidden="1" customHeight="1"/>
    <row r="972" ht="22.9" hidden="1" customHeight="1"/>
    <row r="973" ht="22.9" hidden="1" customHeight="1"/>
    <row r="974" ht="22.9" hidden="1" customHeight="1"/>
    <row r="975" ht="22.9" hidden="1" customHeight="1"/>
    <row r="976" ht="22.9" hidden="1" customHeight="1"/>
    <row r="977" ht="22.9" hidden="1" customHeight="1"/>
    <row r="978" ht="22.9" hidden="1" customHeight="1"/>
    <row r="979" ht="22.9" hidden="1" customHeight="1"/>
    <row r="980" ht="22.9" hidden="1" customHeight="1"/>
    <row r="981" ht="22.9" hidden="1" customHeight="1"/>
    <row r="982" ht="22.9" hidden="1" customHeight="1"/>
    <row r="983" ht="22.9" hidden="1" customHeight="1"/>
    <row r="984" ht="22.9" hidden="1" customHeight="1"/>
    <row r="985" ht="22.9" hidden="1" customHeight="1"/>
    <row r="986" ht="22.9" hidden="1" customHeight="1"/>
    <row r="987" ht="22.9" hidden="1" customHeight="1"/>
    <row r="988" ht="22.9" hidden="1" customHeight="1"/>
    <row r="989" ht="22.9" hidden="1" customHeight="1"/>
    <row r="990" ht="22.9" hidden="1" customHeight="1"/>
    <row r="991" ht="22.9" hidden="1" customHeight="1"/>
    <row r="992" ht="22.9" hidden="1" customHeight="1"/>
    <row r="993" ht="22.9" hidden="1" customHeight="1"/>
    <row r="994" ht="22.9" hidden="1" customHeight="1"/>
    <row r="995" ht="22.9" hidden="1" customHeight="1"/>
    <row r="996" ht="22.9" hidden="1" customHeight="1"/>
    <row r="997" ht="22.9" hidden="1" customHeight="1"/>
    <row r="998" ht="22.9" hidden="1" customHeight="1"/>
    <row r="999" ht="22.9" hidden="1" customHeight="1"/>
    <row r="1000" ht="22.9" hidden="1" customHeight="1"/>
    <row r="1001" ht="22.9" hidden="1" customHeight="1"/>
    <row r="1002" ht="22.9" hidden="1" customHeight="1"/>
    <row r="1003" ht="22.9" hidden="1" customHeight="1"/>
    <row r="1004" ht="22.9" hidden="1" customHeight="1"/>
    <row r="1005" ht="22.9" hidden="1" customHeight="1"/>
    <row r="1006" ht="22.9" hidden="1" customHeight="1"/>
    <row r="1007" ht="22.9" hidden="1" customHeight="1"/>
    <row r="1008" ht="22.9" hidden="1" customHeight="1"/>
    <row r="1009" ht="22.9" hidden="1" customHeight="1"/>
    <row r="1010" ht="22.9" hidden="1" customHeight="1"/>
    <row r="1011" ht="22.9" hidden="1" customHeight="1"/>
    <row r="1012" ht="22.9" hidden="1" customHeight="1"/>
    <row r="1013" ht="22.9" hidden="1" customHeight="1"/>
    <row r="1014" ht="22.9" hidden="1" customHeight="1"/>
    <row r="1015" ht="22.9" hidden="1" customHeight="1"/>
    <row r="1016" ht="22.9" hidden="1" customHeight="1"/>
    <row r="1017" ht="22.9" hidden="1" customHeight="1"/>
    <row r="1018" ht="22.9" hidden="1" customHeight="1"/>
    <row r="1019" ht="22.9" hidden="1" customHeight="1"/>
    <row r="1020" ht="22.9" hidden="1" customHeight="1"/>
    <row r="1021" ht="22.9" hidden="1" customHeight="1"/>
    <row r="1022" ht="22.9" hidden="1" customHeight="1"/>
    <row r="1023" ht="22.9" hidden="1" customHeight="1"/>
    <row r="1024" ht="22.9" hidden="1" customHeight="1"/>
    <row r="1025" ht="22.9" hidden="1" customHeight="1"/>
    <row r="1026" ht="22.9" hidden="1" customHeight="1"/>
    <row r="1027" ht="22.9" hidden="1" customHeight="1"/>
    <row r="1028" ht="22.9" hidden="1" customHeight="1"/>
    <row r="1029" ht="22.9" hidden="1" customHeight="1"/>
    <row r="1030" ht="22.9" hidden="1" customHeight="1"/>
    <row r="1031" ht="22.9" hidden="1" customHeight="1"/>
    <row r="1032" ht="22.9" hidden="1" customHeight="1"/>
    <row r="1033" ht="22.9" hidden="1" customHeight="1"/>
    <row r="1034" ht="22.9" hidden="1" customHeight="1"/>
    <row r="1035" ht="22.9" hidden="1" customHeight="1"/>
    <row r="1036" ht="22.9" hidden="1" customHeight="1"/>
    <row r="1037" ht="22.9" hidden="1" customHeight="1"/>
    <row r="1038" ht="22.9" hidden="1" customHeight="1"/>
    <row r="1039" ht="22.9" hidden="1" customHeight="1"/>
    <row r="1040" ht="22.9" hidden="1" customHeight="1"/>
    <row r="1041" ht="22.9" hidden="1" customHeight="1"/>
    <row r="1042" ht="22.9" hidden="1" customHeight="1"/>
    <row r="1043" ht="22.9" hidden="1" customHeight="1"/>
    <row r="1044" ht="22.9" hidden="1" customHeight="1"/>
    <row r="1045" ht="22.9" hidden="1" customHeight="1"/>
    <row r="1046" ht="22.9" hidden="1" customHeight="1"/>
    <row r="1047" ht="22.9" hidden="1" customHeight="1"/>
    <row r="1048" ht="22.9" hidden="1" customHeight="1"/>
    <row r="1049" ht="22.9" hidden="1" customHeight="1"/>
    <row r="1050" ht="22.9" hidden="1" customHeight="1"/>
    <row r="1051" ht="22.9" hidden="1" customHeight="1"/>
    <row r="1052" ht="22.9" hidden="1" customHeight="1"/>
    <row r="1053" ht="22.9" hidden="1" customHeight="1"/>
    <row r="1054" ht="22.9" hidden="1" customHeight="1"/>
    <row r="1055" ht="22.9" hidden="1" customHeight="1"/>
    <row r="1056" ht="22.9" hidden="1" customHeight="1"/>
    <row r="1057" ht="22.9" hidden="1" customHeight="1"/>
    <row r="1058" ht="22.9" hidden="1" customHeight="1"/>
    <row r="1059" ht="22.9" hidden="1" customHeight="1"/>
    <row r="1060" ht="22.9" hidden="1" customHeight="1"/>
    <row r="1061" ht="22.9" hidden="1" customHeight="1"/>
    <row r="1062" ht="22.9" hidden="1" customHeight="1"/>
    <row r="1063" ht="22.9" hidden="1" customHeight="1"/>
    <row r="1064" ht="22.9" hidden="1" customHeight="1"/>
    <row r="1065" ht="22.9" hidden="1" customHeight="1"/>
    <row r="1066" ht="22.9" hidden="1" customHeight="1"/>
    <row r="1067" ht="22.9" hidden="1" customHeight="1"/>
    <row r="1068" ht="22.9" hidden="1" customHeight="1"/>
    <row r="1069" ht="22.9" hidden="1" customHeight="1"/>
    <row r="1070" ht="22.9" hidden="1" customHeight="1"/>
    <row r="1071" ht="22.9" hidden="1" customHeight="1"/>
    <row r="1072" ht="22.9" hidden="1" customHeight="1"/>
    <row r="1073" ht="22.9" hidden="1" customHeight="1"/>
    <row r="1074" ht="22.9" hidden="1" customHeight="1"/>
    <row r="1075" ht="22.9" hidden="1" customHeight="1"/>
    <row r="1076" ht="22.9" hidden="1" customHeight="1"/>
    <row r="1077" ht="22.9" hidden="1" customHeight="1"/>
    <row r="1078" ht="22.9" hidden="1" customHeight="1"/>
    <row r="1079" ht="22.9" hidden="1" customHeight="1"/>
    <row r="1080" ht="22.9" hidden="1" customHeight="1"/>
    <row r="1081" ht="22.9" hidden="1" customHeight="1"/>
    <row r="1082" ht="22.9" hidden="1" customHeight="1"/>
    <row r="1083" ht="22.9" hidden="1" customHeight="1"/>
    <row r="1084" ht="22.9" hidden="1" customHeight="1"/>
    <row r="1085" ht="22.9" hidden="1" customHeight="1"/>
    <row r="1086" ht="22.9" hidden="1" customHeight="1"/>
    <row r="1087" ht="22.9" hidden="1" customHeight="1"/>
    <row r="1088" ht="22.9" hidden="1" customHeight="1"/>
    <row r="1089" ht="22.9" hidden="1" customHeight="1"/>
    <row r="1090" ht="22.9" hidden="1" customHeight="1"/>
    <row r="1091" ht="22.9" hidden="1" customHeight="1"/>
    <row r="1092" ht="22.9" hidden="1" customHeight="1"/>
    <row r="1093" ht="22.9" hidden="1" customHeight="1"/>
    <row r="1094" ht="22.9" hidden="1" customHeight="1"/>
    <row r="1095" ht="22.9" hidden="1" customHeight="1"/>
    <row r="1096" ht="22.9" hidden="1" customHeight="1"/>
    <row r="1097" ht="22.9" hidden="1" customHeight="1"/>
    <row r="1098" ht="22.9" hidden="1" customHeight="1"/>
    <row r="1099" ht="22.9" hidden="1" customHeight="1"/>
    <row r="1100" ht="22.9" hidden="1" customHeight="1"/>
    <row r="1101" ht="22.9" hidden="1" customHeight="1"/>
    <row r="1102" ht="22.9" hidden="1" customHeight="1"/>
    <row r="1103" ht="22.9" hidden="1" customHeight="1"/>
    <row r="1104" ht="22.9" hidden="1" customHeight="1"/>
    <row r="1105" ht="22.9" hidden="1" customHeight="1"/>
    <row r="1106" ht="22.9" hidden="1" customHeight="1"/>
    <row r="1107" ht="22.9" hidden="1" customHeight="1"/>
    <row r="1108" ht="22.9" hidden="1" customHeight="1"/>
    <row r="1109" ht="22.9" hidden="1" customHeight="1"/>
    <row r="1110" ht="22.9" hidden="1" customHeight="1"/>
    <row r="1111" ht="22.9" hidden="1" customHeight="1"/>
    <row r="1112" ht="22.9" hidden="1" customHeight="1"/>
    <row r="1113" ht="22.9" hidden="1" customHeight="1"/>
    <row r="1114" ht="22.9" hidden="1" customHeight="1"/>
    <row r="1115" ht="22.9" hidden="1" customHeight="1"/>
    <row r="1116" ht="22.9" hidden="1" customHeight="1"/>
    <row r="1117" ht="22.9" hidden="1" customHeight="1"/>
    <row r="1118" ht="22.9" hidden="1" customHeight="1"/>
    <row r="1119" ht="22.9" hidden="1" customHeight="1"/>
    <row r="1120" ht="22.9" hidden="1" customHeight="1"/>
    <row r="1121" ht="22.9" hidden="1" customHeight="1"/>
    <row r="1122" ht="22.9" hidden="1" customHeight="1"/>
    <row r="1123" ht="22.9" hidden="1" customHeight="1"/>
    <row r="1124" ht="22.9" hidden="1" customHeight="1"/>
    <row r="1125" ht="22.9" hidden="1" customHeight="1"/>
    <row r="1126" ht="22.9" hidden="1" customHeight="1"/>
    <row r="1127" ht="22.9" hidden="1" customHeight="1"/>
    <row r="1128" ht="22.9" hidden="1" customHeight="1"/>
    <row r="1129" ht="22.9" hidden="1" customHeight="1"/>
    <row r="1130" ht="22.9" hidden="1" customHeight="1"/>
    <row r="1131" ht="22.9" hidden="1" customHeight="1"/>
    <row r="1132" ht="22.9" hidden="1" customHeight="1"/>
    <row r="1133" ht="22.9" hidden="1" customHeight="1"/>
    <row r="1134" ht="22.9" hidden="1" customHeight="1"/>
    <row r="1135" ht="22.9" hidden="1" customHeight="1"/>
    <row r="1136" ht="22.9" hidden="1" customHeight="1"/>
    <row r="1137" ht="22.9" hidden="1" customHeight="1"/>
    <row r="1138" ht="22.9" hidden="1" customHeight="1"/>
    <row r="1139" ht="22.9" hidden="1" customHeight="1"/>
    <row r="1140" ht="22.9" hidden="1" customHeight="1"/>
    <row r="1141" ht="22.9" hidden="1" customHeight="1"/>
    <row r="1142" ht="22.9" hidden="1" customHeight="1"/>
    <row r="1143" ht="22.9" hidden="1" customHeight="1"/>
    <row r="1144" ht="22.9" hidden="1" customHeight="1"/>
    <row r="1145" ht="22.9" hidden="1" customHeight="1"/>
    <row r="1146" ht="22.9" hidden="1" customHeight="1"/>
    <row r="1147" ht="22.9" hidden="1" customHeight="1"/>
    <row r="1148" ht="22.9" hidden="1" customHeight="1"/>
    <row r="1149" ht="22.9" hidden="1" customHeight="1"/>
    <row r="1150" ht="22.9" hidden="1" customHeight="1"/>
    <row r="1151" ht="22.9" hidden="1" customHeight="1"/>
    <row r="1152" ht="22.9" hidden="1" customHeight="1"/>
    <row r="1153" ht="22.9" hidden="1" customHeight="1"/>
    <row r="1154" ht="22.9" hidden="1" customHeight="1"/>
    <row r="1155" ht="22.9" hidden="1" customHeight="1"/>
    <row r="1156" ht="22.9" hidden="1" customHeight="1"/>
    <row r="1157" ht="22.9" hidden="1" customHeight="1"/>
    <row r="1158" ht="22.9" hidden="1" customHeight="1"/>
    <row r="1159" ht="22.9" hidden="1" customHeight="1"/>
    <row r="1160" ht="22.9" hidden="1" customHeight="1"/>
    <row r="1161" ht="22.9" hidden="1" customHeight="1"/>
    <row r="1162" ht="22.9" hidden="1" customHeight="1"/>
    <row r="1163" ht="22.9" hidden="1" customHeight="1"/>
    <row r="1164" ht="22.9" hidden="1" customHeight="1"/>
    <row r="1165" ht="22.9" hidden="1" customHeight="1"/>
    <row r="1166" ht="22.9" hidden="1" customHeight="1"/>
    <row r="1167" ht="22.9" hidden="1" customHeight="1"/>
    <row r="1168" ht="22.9" hidden="1" customHeight="1"/>
    <row r="1169" ht="22.9" hidden="1" customHeight="1"/>
    <row r="1170" ht="22.9" hidden="1" customHeight="1"/>
    <row r="1171" ht="22.9" hidden="1" customHeight="1"/>
    <row r="1172" ht="22.9" hidden="1" customHeight="1"/>
    <row r="1173" ht="22.9" hidden="1" customHeight="1"/>
    <row r="1174" ht="22.9" hidden="1" customHeight="1"/>
    <row r="1175" ht="22.9" hidden="1" customHeight="1"/>
    <row r="1176" ht="22.9" hidden="1" customHeight="1"/>
    <row r="1177" ht="22.9" hidden="1" customHeight="1"/>
    <row r="1178" ht="22.9" hidden="1" customHeight="1"/>
    <row r="1179" ht="22.9" hidden="1" customHeight="1"/>
    <row r="1180" ht="22.9" hidden="1" customHeight="1"/>
    <row r="1181" ht="22.9" hidden="1" customHeight="1"/>
    <row r="1182" ht="22.9" hidden="1" customHeight="1"/>
    <row r="1183" ht="22.9" hidden="1" customHeight="1"/>
    <row r="1184" ht="22.9" hidden="1" customHeight="1"/>
    <row r="1185" ht="22.9" hidden="1" customHeight="1"/>
    <row r="1186" ht="22.9" hidden="1" customHeight="1"/>
    <row r="1187" ht="22.9" hidden="1" customHeight="1"/>
    <row r="1188" ht="22.9" hidden="1" customHeight="1"/>
    <row r="1189" ht="22.9" hidden="1" customHeight="1"/>
    <row r="1190" ht="22.9" hidden="1" customHeight="1"/>
    <row r="1191" ht="22.9" hidden="1" customHeight="1"/>
    <row r="1192" ht="22.9" hidden="1" customHeight="1"/>
    <row r="1193" ht="22.9" hidden="1" customHeight="1"/>
    <row r="1194" ht="22.9" hidden="1" customHeight="1"/>
    <row r="1195" ht="22.9" hidden="1" customHeight="1"/>
    <row r="1196" ht="22.9" hidden="1" customHeight="1"/>
    <row r="1197" ht="22.9" hidden="1" customHeight="1"/>
    <row r="1198" ht="22.9" hidden="1" customHeight="1"/>
    <row r="1199" ht="22.9" hidden="1" customHeight="1"/>
    <row r="1200" ht="22.9" hidden="1" customHeight="1"/>
    <row r="1201" ht="22.9" hidden="1" customHeight="1"/>
    <row r="1202" ht="22.9" hidden="1" customHeight="1"/>
    <row r="1203" ht="22.9" hidden="1" customHeight="1"/>
    <row r="1204" ht="22.9" hidden="1" customHeight="1"/>
    <row r="1205" ht="22.9" hidden="1" customHeight="1"/>
    <row r="1206" ht="22.9" hidden="1" customHeight="1"/>
    <row r="1207" ht="22.9" hidden="1" customHeight="1"/>
    <row r="1208" ht="22.9" hidden="1" customHeight="1"/>
    <row r="1209" ht="22.9" hidden="1" customHeight="1"/>
    <row r="1210" ht="22.9" hidden="1" customHeight="1"/>
    <row r="1211" ht="22.9" hidden="1" customHeight="1"/>
    <row r="1212" ht="22.9" hidden="1" customHeight="1"/>
    <row r="1213" ht="22.9" hidden="1" customHeight="1"/>
    <row r="1214" ht="22.9" hidden="1" customHeight="1"/>
    <row r="1215" ht="22.9" hidden="1" customHeight="1"/>
    <row r="1216" ht="22.9" hidden="1" customHeight="1"/>
    <row r="1217" ht="22.9" hidden="1" customHeight="1"/>
    <row r="1218" ht="22.9" hidden="1" customHeight="1"/>
    <row r="1219" ht="22.9" hidden="1" customHeight="1"/>
    <row r="1220" ht="22.9" hidden="1" customHeight="1"/>
    <row r="1221" ht="22.9" hidden="1" customHeight="1"/>
    <row r="1222" ht="22.9" hidden="1" customHeight="1"/>
    <row r="1223" ht="22.9" hidden="1" customHeight="1"/>
    <row r="1224" ht="22.9" hidden="1" customHeight="1"/>
    <row r="1225" ht="22.9" hidden="1" customHeight="1"/>
    <row r="1226" ht="22.9" hidden="1" customHeight="1"/>
    <row r="1227" ht="22.9" hidden="1" customHeight="1"/>
    <row r="1228" ht="22.9" hidden="1" customHeight="1"/>
    <row r="1229" ht="22.9" hidden="1" customHeight="1"/>
    <row r="1230" ht="22.9" hidden="1" customHeight="1"/>
    <row r="1231" ht="22.9" hidden="1" customHeight="1"/>
    <row r="1232" ht="22.9" hidden="1" customHeight="1"/>
    <row r="1233" ht="22.9" hidden="1" customHeight="1"/>
    <row r="1234" ht="22.9" hidden="1" customHeight="1"/>
    <row r="1235" ht="22.9" hidden="1" customHeight="1"/>
    <row r="1236" ht="22.9" hidden="1" customHeight="1"/>
    <row r="1237" ht="22.9" hidden="1" customHeight="1"/>
    <row r="1238" ht="22.9" hidden="1" customHeight="1"/>
    <row r="1239" ht="22.9" hidden="1" customHeight="1"/>
    <row r="1240" ht="22.9" hidden="1" customHeight="1"/>
    <row r="1241" ht="22.9" hidden="1" customHeight="1"/>
    <row r="1242" ht="22.9" hidden="1" customHeight="1"/>
    <row r="1243" ht="22.9" hidden="1" customHeight="1"/>
    <row r="1244" ht="22.9" hidden="1" customHeight="1"/>
    <row r="1245" ht="22.9" hidden="1" customHeight="1"/>
    <row r="1246" ht="22.9" hidden="1" customHeight="1"/>
    <row r="1247" ht="22.9" hidden="1" customHeight="1"/>
    <row r="1248" ht="22.9" hidden="1" customHeight="1"/>
    <row r="1249" ht="22.9" hidden="1" customHeight="1"/>
    <row r="1250" ht="22.9" hidden="1" customHeight="1"/>
    <row r="1251" ht="22.9" hidden="1" customHeight="1"/>
    <row r="1252" ht="22.9" hidden="1" customHeight="1"/>
    <row r="1253" ht="22.9" hidden="1" customHeight="1"/>
    <row r="1254" ht="22.9" hidden="1" customHeight="1"/>
    <row r="1255" ht="22.9" hidden="1" customHeight="1"/>
    <row r="1256" ht="22.9" hidden="1" customHeight="1"/>
    <row r="1257" ht="22.9" hidden="1" customHeight="1"/>
    <row r="1258" ht="22.9" hidden="1" customHeight="1"/>
    <row r="1259" ht="22.9" hidden="1" customHeight="1"/>
    <row r="1260" ht="22.9" hidden="1" customHeight="1"/>
    <row r="1261" ht="22.9" hidden="1" customHeight="1"/>
    <row r="1262" ht="22.9" hidden="1" customHeight="1"/>
    <row r="1263" ht="22.9" hidden="1" customHeight="1"/>
    <row r="1264" ht="22.9" hidden="1" customHeight="1"/>
    <row r="1265" ht="22.9" hidden="1" customHeight="1"/>
    <row r="1266" ht="22.9" hidden="1" customHeight="1"/>
    <row r="1267" ht="22.9" hidden="1" customHeight="1"/>
    <row r="1268" ht="22.9" hidden="1" customHeight="1"/>
    <row r="1269" ht="22.9" hidden="1" customHeight="1"/>
    <row r="1270" ht="22.9" hidden="1" customHeight="1"/>
    <row r="1271" ht="22.9" hidden="1" customHeight="1"/>
    <row r="1272" ht="22.9" hidden="1" customHeight="1"/>
    <row r="1273" ht="22.9" hidden="1" customHeight="1"/>
    <row r="1274" ht="22.9" hidden="1" customHeight="1"/>
    <row r="1275" ht="22.9" hidden="1" customHeight="1"/>
    <row r="1276" ht="22.9" hidden="1" customHeight="1"/>
    <row r="1277" ht="22.9" hidden="1" customHeight="1"/>
    <row r="1278" ht="22.9" hidden="1" customHeight="1"/>
    <row r="1279" ht="22.9" hidden="1" customHeight="1"/>
    <row r="1280" ht="22.9" hidden="1" customHeight="1"/>
    <row r="1281" ht="22.9" hidden="1" customHeight="1"/>
    <row r="1282" ht="22.9" hidden="1" customHeight="1"/>
    <row r="1283" ht="22.9" hidden="1" customHeight="1"/>
    <row r="1284" ht="22.9" hidden="1" customHeight="1"/>
    <row r="1285" ht="22.9" hidden="1" customHeight="1"/>
    <row r="1286" ht="22.9" hidden="1" customHeight="1"/>
    <row r="1287" ht="22.9" hidden="1" customHeight="1"/>
    <row r="1288" ht="22.9" hidden="1" customHeight="1"/>
    <row r="1289" ht="22.9" hidden="1" customHeight="1"/>
    <row r="1290" ht="22.9" hidden="1" customHeight="1"/>
    <row r="1291" ht="22.9" hidden="1" customHeight="1"/>
    <row r="1292" ht="22.9" hidden="1" customHeight="1"/>
    <row r="1293" ht="22.9" hidden="1" customHeight="1"/>
    <row r="1294" ht="22.9" hidden="1" customHeight="1"/>
    <row r="1295" ht="22.9" hidden="1" customHeight="1"/>
    <row r="1296" ht="22.9" hidden="1" customHeight="1"/>
    <row r="1297" ht="22.9" hidden="1" customHeight="1"/>
    <row r="1298" ht="22.9" hidden="1" customHeight="1"/>
    <row r="1299" ht="22.9" hidden="1" customHeight="1"/>
    <row r="1300" ht="22.9" hidden="1" customHeight="1"/>
    <row r="1301" ht="22.9" hidden="1" customHeight="1"/>
    <row r="1302" ht="22.9" hidden="1" customHeight="1"/>
    <row r="1303" ht="22.9" hidden="1" customHeight="1"/>
    <row r="1304" ht="22.9" hidden="1" customHeight="1"/>
    <row r="1305" ht="22.9" hidden="1" customHeight="1"/>
    <row r="1306" ht="22.9" hidden="1" customHeight="1"/>
    <row r="1307" ht="22.9" hidden="1" customHeight="1"/>
    <row r="1308" ht="22.9" hidden="1" customHeight="1"/>
    <row r="1309" ht="22.9" hidden="1" customHeight="1"/>
    <row r="1310" ht="22.9" hidden="1" customHeight="1"/>
    <row r="1311" ht="22.9" hidden="1" customHeight="1"/>
    <row r="1312" ht="22.9" hidden="1" customHeight="1"/>
    <row r="1313" ht="22.9" hidden="1" customHeight="1"/>
    <row r="1314" ht="22.9" hidden="1" customHeight="1"/>
    <row r="1315" ht="22.9" hidden="1" customHeight="1"/>
    <row r="1316" ht="22.9" hidden="1" customHeight="1"/>
    <row r="1317" ht="22.9" hidden="1" customHeight="1"/>
    <row r="1318" ht="22.9" hidden="1" customHeight="1"/>
    <row r="1319" ht="22.9" hidden="1" customHeight="1"/>
    <row r="1320" ht="22.9" hidden="1" customHeight="1"/>
    <row r="1321" ht="22.9" hidden="1" customHeight="1"/>
    <row r="1322" ht="22.9" hidden="1" customHeight="1"/>
    <row r="1323" ht="22.9" hidden="1" customHeight="1"/>
    <row r="1324" ht="22.9" hidden="1" customHeight="1"/>
    <row r="1325" ht="22.9" hidden="1" customHeight="1"/>
    <row r="1326" ht="22.9" hidden="1" customHeight="1"/>
    <row r="1327" ht="22.9" hidden="1" customHeight="1"/>
    <row r="1328" ht="22.9" hidden="1" customHeight="1"/>
    <row r="1329" ht="22.9" hidden="1" customHeight="1"/>
    <row r="1330" ht="22.9" hidden="1" customHeight="1"/>
    <row r="1331" ht="22.9" hidden="1" customHeight="1"/>
    <row r="1332" ht="22.9" hidden="1" customHeight="1"/>
    <row r="1333" ht="22.9" hidden="1" customHeight="1"/>
    <row r="1334" ht="22.9" hidden="1" customHeight="1"/>
    <row r="1335" ht="22.9" hidden="1" customHeight="1"/>
    <row r="1336" ht="22.9" hidden="1" customHeight="1"/>
    <row r="1337" ht="22.9" hidden="1" customHeight="1"/>
    <row r="1338" ht="22.9" hidden="1" customHeight="1"/>
    <row r="1339" ht="22.9" hidden="1" customHeight="1"/>
    <row r="1340" ht="22.9" hidden="1" customHeight="1"/>
    <row r="1341" ht="22.9" hidden="1" customHeight="1"/>
    <row r="1342" ht="22.9" hidden="1" customHeight="1"/>
    <row r="1343" ht="22.9" hidden="1" customHeight="1"/>
    <row r="1344" ht="22.9" hidden="1" customHeight="1"/>
    <row r="1345" ht="22.9" hidden="1" customHeight="1"/>
    <row r="1346" ht="22.9" hidden="1" customHeight="1"/>
    <row r="1347" ht="22.9" hidden="1" customHeight="1"/>
    <row r="1348" ht="22.9" hidden="1" customHeight="1"/>
    <row r="1349" ht="22.9" hidden="1" customHeight="1"/>
    <row r="1350" ht="22.9" hidden="1" customHeight="1"/>
    <row r="1351" ht="22.9" hidden="1" customHeight="1"/>
    <row r="1352" ht="22.9" hidden="1" customHeight="1"/>
    <row r="1353" ht="22.9" hidden="1" customHeight="1"/>
    <row r="1354" ht="22.9" hidden="1" customHeight="1"/>
    <row r="1355" ht="22.9" hidden="1" customHeight="1"/>
    <row r="1356" ht="22.9" hidden="1" customHeight="1"/>
    <row r="1357" ht="22.9" hidden="1" customHeight="1"/>
    <row r="1358" ht="22.9" hidden="1" customHeight="1"/>
    <row r="1359" ht="22.9" hidden="1" customHeight="1"/>
    <row r="1360" ht="22.9" hidden="1" customHeight="1"/>
    <row r="1361" ht="22.9" hidden="1" customHeight="1"/>
    <row r="1362" ht="22.9" hidden="1" customHeight="1"/>
    <row r="1363" ht="22.9" hidden="1" customHeight="1"/>
    <row r="1364" ht="22.9" hidden="1" customHeight="1"/>
    <row r="1365" ht="22.9" hidden="1" customHeight="1"/>
    <row r="1366" ht="22.9" hidden="1" customHeight="1"/>
    <row r="1367" ht="22.9" hidden="1" customHeight="1"/>
    <row r="1368" ht="22.9" hidden="1" customHeight="1"/>
    <row r="1369" ht="22.9" hidden="1" customHeight="1"/>
    <row r="1370" ht="22.9" hidden="1" customHeight="1"/>
    <row r="1371" ht="22.9" hidden="1" customHeight="1"/>
    <row r="1372" ht="22.9" hidden="1" customHeight="1"/>
    <row r="1373" ht="22.9" hidden="1" customHeight="1"/>
    <row r="1374" ht="22.9" hidden="1" customHeight="1"/>
    <row r="1375" ht="22.9" hidden="1" customHeight="1"/>
    <row r="1376" ht="22.9" hidden="1" customHeight="1"/>
    <row r="1377" ht="22.9" hidden="1" customHeight="1"/>
    <row r="1378" ht="22.9" hidden="1" customHeight="1"/>
    <row r="1379" ht="22.9" hidden="1" customHeight="1"/>
    <row r="1380" ht="22.9" hidden="1" customHeight="1"/>
    <row r="1381" ht="22.9" hidden="1" customHeight="1"/>
    <row r="1382" ht="22.9" hidden="1" customHeight="1"/>
    <row r="1383" ht="22.9" hidden="1" customHeight="1"/>
    <row r="1384" ht="22.9" hidden="1" customHeight="1"/>
    <row r="1385" ht="22.9" hidden="1" customHeight="1"/>
    <row r="1386" ht="22.9" hidden="1" customHeight="1"/>
    <row r="1387" ht="22.9" hidden="1" customHeight="1"/>
    <row r="1388" ht="22.9" hidden="1" customHeight="1"/>
    <row r="1389" ht="22.9" hidden="1" customHeight="1"/>
    <row r="1390" ht="22.9" hidden="1" customHeight="1"/>
    <row r="1391" ht="22.9" hidden="1" customHeight="1"/>
    <row r="1392" ht="22.9" hidden="1" customHeight="1"/>
    <row r="1393" ht="22.9" hidden="1" customHeight="1"/>
    <row r="1394" ht="22.9" hidden="1" customHeight="1"/>
    <row r="1395" ht="22.9" hidden="1" customHeight="1"/>
    <row r="1396" ht="22.9" hidden="1" customHeight="1"/>
    <row r="1397" ht="22.9" hidden="1" customHeight="1"/>
    <row r="1398" ht="22.9" hidden="1" customHeight="1"/>
    <row r="1399" ht="22.9" hidden="1" customHeight="1"/>
    <row r="1400" ht="22.9" hidden="1" customHeight="1"/>
    <row r="1401" ht="22.9" hidden="1" customHeight="1"/>
    <row r="1402" ht="22.9" hidden="1" customHeight="1"/>
    <row r="1403" ht="22.9" hidden="1" customHeight="1"/>
    <row r="1404" ht="22.9" hidden="1" customHeight="1"/>
    <row r="1405" ht="22.9" hidden="1" customHeight="1"/>
    <row r="1406" ht="22.9" hidden="1" customHeight="1"/>
    <row r="1407" ht="22.9" hidden="1" customHeight="1"/>
    <row r="1408" ht="22.9" hidden="1" customHeight="1"/>
    <row r="1409" ht="22.9" hidden="1" customHeight="1"/>
    <row r="1410" ht="22.9" hidden="1" customHeight="1"/>
    <row r="1411" ht="22.9" hidden="1" customHeight="1"/>
    <row r="1412" ht="22.9" hidden="1" customHeight="1"/>
    <row r="1413" ht="22.9" hidden="1" customHeight="1"/>
    <row r="1414" ht="22.9" hidden="1" customHeight="1"/>
    <row r="1415" ht="22.9" hidden="1" customHeight="1"/>
    <row r="1416" ht="22.9" hidden="1" customHeight="1"/>
    <row r="1417" ht="22.9" hidden="1" customHeight="1"/>
    <row r="1418" ht="22.9" hidden="1" customHeight="1"/>
    <row r="1419" ht="22.9" hidden="1" customHeight="1"/>
    <row r="1420" ht="22.9" hidden="1" customHeight="1"/>
    <row r="1421" ht="22.9" hidden="1" customHeight="1"/>
    <row r="1422" ht="22.9" hidden="1" customHeight="1"/>
    <row r="1423" ht="22.9" hidden="1" customHeight="1"/>
    <row r="1424" ht="22.9" hidden="1" customHeight="1"/>
    <row r="1425" ht="22.9" hidden="1" customHeight="1"/>
    <row r="1426" ht="22.9" hidden="1" customHeight="1"/>
    <row r="1427" ht="22.9" hidden="1" customHeight="1"/>
    <row r="1428" ht="22.9" hidden="1" customHeight="1"/>
    <row r="1429" ht="22.9" hidden="1" customHeight="1"/>
    <row r="1430" ht="22.9" hidden="1" customHeight="1"/>
    <row r="1431" ht="22.9" hidden="1" customHeight="1"/>
    <row r="1432" ht="22.9" hidden="1" customHeight="1"/>
    <row r="1433" ht="22.9" hidden="1" customHeight="1"/>
    <row r="1434" ht="22.9" hidden="1" customHeight="1"/>
    <row r="1435" ht="22.9" hidden="1" customHeight="1"/>
    <row r="1436" ht="22.9" hidden="1" customHeight="1"/>
    <row r="1437" ht="22.9" hidden="1" customHeight="1"/>
    <row r="1438" ht="22.9" hidden="1" customHeight="1"/>
    <row r="1439" ht="22.9" hidden="1" customHeight="1"/>
    <row r="1440" ht="22.9" hidden="1" customHeight="1"/>
    <row r="1441" ht="22.9" hidden="1" customHeight="1"/>
    <row r="1442" ht="22.9" hidden="1" customHeight="1"/>
    <row r="1443" ht="22.9" hidden="1" customHeight="1"/>
    <row r="1444" ht="22.9" hidden="1" customHeight="1"/>
    <row r="1445" ht="22.9" hidden="1" customHeight="1"/>
    <row r="1446" ht="22.9" hidden="1" customHeight="1"/>
    <row r="1447" ht="22.9" hidden="1" customHeight="1"/>
    <row r="1448" ht="22.9" hidden="1" customHeight="1"/>
    <row r="1449" ht="22.9" hidden="1" customHeight="1"/>
    <row r="1450" ht="22.9" hidden="1" customHeight="1"/>
    <row r="1451" ht="22.9" hidden="1" customHeight="1"/>
    <row r="1452" ht="22.9" hidden="1" customHeight="1"/>
    <row r="1453" ht="22.9" hidden="1" customHeight="1"/>
    <row r="1454" ht="22.9" hidden="1" customHeight="1"/>
    <row r="1455" ht="22.9" hidden="1" customHeight="1"/>
    <row r="1456" ht="22.9" hidden="1" customHeight="1"/>
    <row r="1457" ht="22.9" hidden="1" customHeight="1"/>
    <row r="1458" ht="22.9" hidden="1" customHeight="1"/>
    <row r="1459" ht="22.9" hidden="1" customHeight="1"/>
    <row r="1460" ht="22.9" hidden="1" customHeight="1"/>
    <row r="1461" ht="22.9" hidden="1" customHeight="1"/>
    <row r="1462" ht="22.9" hidden="1" customHeight="1"/>
    <row r="1463" ht="22.9" hidden="1" customHeight="1"/>
    <row r="1464" ht="22.9" hidden="1" customHeight="1"/>
    <row r="1465" ht="22.9" hidden="1" customHeight="1"/>
    <row r="1466" ht="22.9" hidden="1" customHeight="1"/>
    <row r="1467" ht="22.9" hidden="1" customHeight="1"/>
    <row r="1468" ht="22.9" hidden="1" customHeight="1"/>
    <row r="1469" ht="22.9" hidden="1" customHeight="1"/>
    <row r="1470" ht="22.9" hidden="1" customHeight="1"/>
    <row r="1471" ht="22.9" hidden="1" customHeight="1"/>
    <row r="1472" ht="22.9" hidden="1" customHeight="1"/>
    <row r="1473" ht="22.9" hidden="1" customHeight="1"/>
    <row r="1474" ht="22.9" hidden="1" customHeight="1"/>
    <row r="1475" ht="22.9" hidden="1" customHeight="1"/>
    <row r="1476" ht="22.9" hidden="1" customHeight="1"/>
    <row r="1477" ht="22.9" hidden="1" customHeight="1"/>
    <row r="1478" ht="22.9" hidden="1" customHeight="1"/>
    <row r="1479" ht="22.9" hidden="1" customHeight="1"/>
    <row r="1480" ht="22.9" hidden="1" customHeight="1"/>
    <row r="1481" ht="22.9" hidden="1" customHeight="1"/>
    <row r="1482" ht="22.9" hidden="1" customHeight="1"/>
    <row r="1483" ht="22.9" hidden="1" customHeight="1"/>
    <row r="1484" ht="22.9" hidden="1" customHeight="1"/>
    <row r="1485" ht="22.9" hidden="1" customHeight="1"/>
    <row r="1486" ht="22.9" hidden="1" customHeight="1"/>
    <row r="1487" ht="22.9" hidden="1" customHeight="1"/>
    <row r="1488" ht="22.9" hidden="1" customHeight="1"/>
    <row r="1489" ht="22.9" hidden="1" customHeight="1"/>
    <row r="1490" ht="22.9" hidden="1" customHeight="1"/>
    <row r="1491" ht="22.9" hidden="1" customHeight="1"/>
    <row r="1492" ht="22.9" hidden="1" customHeight="1"/>
    <row r="1493" ht="22.9" hidden="1" customHeight="1"/>
    <row r="1494" ht="22.9" hidden="1" customHeight="1"/>
    <row r="1495" ht="22.9" hidden="1" customHeight="1"/>
    <row r="1496" ht="22.9" hidden="1" customHeight="1"/>
    <row r="1497" ht="22.9" hidden="1" customHeight="1"/>
    <row r="1498" ht="22.9" hidden="1" customHeight="1"/>
    <row r="1499" ht="22.9" hidden="1" customHeight="1"/>
    <row r="1500" ht="22.9" hidden="1" customHeight="1"/>
    <row r="1501" ht="22.9" hidden="1" customHeight="1"/>
    <row r="1502" ht="22.9" hidden="1" customHeight="1"/>
    <row r="1503" ht="22.9" hidden="1" customHeight="1"/>
    <row r="1504" ht="22.9" hidden="1" customHeight="1"/>
    <row r="1505" ht="22.9" hidden="1" customHeight="1"/>
    <row r="1506" ht="22.9" hidden="1" customHeight="1"/>
    <row r="1507" ht="22.9" hidden="1" customHeight="1"/>
    <row r="1508" ht="22.9" hidden="1" customHeight="1"/>
    <row r="1509" ht="22.9" hidden="1" customHeight="1"/>
    <row r="1510" ht="22.9" hidden="1" customHeight="1"/>
    <row r="1511" ht="22.9" hidden="1" customHeight="1"/>
    <row r="1512" ht="22.9" hidden="1" customHeight="1"/>
    <row r="1513" ht="22.9" hidden="1" customHeight="1"/>
    <row r="1514" ht="22.9" hidden="1" customHeight="1"/>
    <row r="1515" ht="22.9" hidden="1" customHeight="1"/>
    <row r="1516" ht="22.9" hidden="1" customHeight="1"/>
    <row r="1517" ht="22.9" hidden="1" customHeight="1"/>
    <row r="1518" ht="22.9" hidden="1" customHeight="1"/>
    <row r="1519" ht="22.9" hidden="1" customHeight="1"/>
    <row r="1520" ht="22.9" hidden="1" customHeight="1"/>
    <row r="1521" ht="22.9" hidden="1" customHeight="1"/>
    <row r="1522" ht="22.9" hidden="1" customHeight="1"/>
    <row r="1523" ht="22.9" hidden="1" customHeight="1"/>
    <row r="1524" ht="22.9" hidden="1" customHeight="1"/>
    <row r="1525" ht="22.9" hidden="1" customHeight="1"/>
    <row r="1526" ht="22.9" hidden="1" customHeight="1"/>
    <row r="1527" ht="22.9" hidden="1" customHeight="1"/>
    <row r="1528" ht="22.9" hidden="1" customHeight="1"/>
    <row r="1529" ht="22.9" hidden="1" customHeight="1"/>
    <row r="1530" ht="22.9" hidden="1" customHeight="1"/>
    <row r="1531" ht="22.9" hidden="1" customHeight="1"/>
    <row r="1532" ht="22.9" hidden="1" customHeight="1"/>
    <row r="1533" ht="22.9" hidden="1" customHeight="1"/>
    <row r="1534" ht="22.9" hidden="1" customHeight="1"/>
    <row r="1535" ht="22.9" hidden="1" customHeight="1"/>
    <row r="1536" ht="22.9" hidden="1" customHeight="1"/>
    <row r="1537" ht="22.9" hidden="1" customHeight="1"/>
    <row r="1538" ht="22.9" hidden="1" customHeight="1"/>
    <row r="1539" ht="22.9" hidden="1" customHeight="1"/>
    <row r="1540" ht="22.9" hidden="1" customHeight="1"/>
    <row r="1541" ht="22.9" hidden="1" customHeight="1"/>
    <row r="1542" ht="22.9" hidden="1" customHeight="1"/>
    <row r="1543" ht="22.9" hidden="1" customHeight="1"/>
    <row r="1544" ht="22.9" hidden="1" customHeight="1"/>
    <row r="1545" ht="22.9" hidden="1" customHeight="1"/>
    <row r="1546" ht="22.9" hidden="1" customHeight="1"/>
    <row r="1547" ht="22.9" hidden="1" customHeight="1"/>
    <row r="1548" ht="22.9" hidden="1" customHeight="1"/>
    <row r="1549" ht="22.9" hidden="1" customHeight="1"/>
    <row r="1550" ht="22.9" hidden="1" customHeight="1"/>
    <row r="1551" ht="22.9" hidden="1" customHeight="1"/>
    <row r="1552" ht="22.9" hidden="1" customHeight="1"/>
    <row r="1553" ht="22.9" hidden="1" customHeight="1"/>
    <row r="1554" ht="22.9" hidden="1" customHeight="1"/>
    <row r="1555" ht="22.9" hidden="1" customHeight="1"/>
    <row r="1556" ht="22.9" hidden="1" customHeight="1"/>
    <row r="1557" ht="22.9" hidden="1" customHeight="1"/>
    <row r="1558" ht="22.9" hidden="1" customHeight="1"/>
    <row r="1559" ht="22.9" hidden="1" customHeight="1"/>
    <row r="1560" ht="22.9" hidden="1" customHeight="1"/>
    <row r="1561" ht="22.9" hidden="1" customHeight="1"/>
    <row r="1562" ht="22.9" hidden="1" customHeight="1"/>
    <row r="1563" ht="22.9" hidden="1" customHeight="1"/>
    <row r="1564" ht="22.9" hidden="1" customHeight="1"/>
    <row r="1565" ht="22.9" hidden="1" customHeight="1"/>
    <row r="1566" ht="22.9" hidden="1" customHeight="1"/>
    <row r="1567" ht="22.9" hidden="1" customHeight="1"/>
    <row r="1568" ht="22.9" hidden="1" customHeight="1"/>
    <row r="1569" ht="22.9" hidden="1" customHeight="1"/>
    <row r="1570" ht="22.9" hidden="1" customHeight="1"/>
    <row r="1571" ht="22.9" hidden="1" customHeight="1"/>
    <row r="1572" ht="22.9" hidden="1" customHeight="1"/>
    <row r="1573" ht="22.9" hidden="1" customHeight="1"/>
    <row r="1574" ht="22.9" hidden="1" customHeight="1"/>
    <row r="1575" ht="22.9" hidden="1" customHeight="1"/>
    <row r="1576" ht="22.9" hidden="1" customHeight="1"/>
    <row r="1577" ht="22.9" hidden="1" customHeight="1"/>
    <row r="1578" ht="22.9" hidden="1" customHeight="1"/>
    <row r="1579" ht="22.9" hidden="1" customHeight="1"/>
    <row r="1580" ht="22.9" hidden="1" customHeight="1"/>
    <row r="1581" ht="22.9" hidden="1" customHeight="1"/>
    <row r="1582" ht="22.9" hidden="1" customHeight="1"/>
    <row r="1583" ht="22.9" hidden="1" customHeight="1"/>
    <row r="1584" ht="22.9" hidden="1" customHeight="1"/>
    <row r="1585" ht="22.9" hidden="1" customHeight="1"/>
    <row r="1586" ht="22.9" hidden="1" customHeight="1"/>
    <row r="1587" ht="22.9" hidden="1" customHeight="1"/>
    <row r="1588" ht="22.9" hidden="1" customHeight="1"/>
    <row r="1589" ht="22.9" hidden="1" customHeight="1"/>
    <row r="1590" ht="22.9" hidden="1" customHeight="1"/>
    <row r="1591" ht="22.9" hidden="1" customHeight="1"/>
    <row r="1592" ht="22.9" hidden="1" customHeight="1"/>
    <row r="1593" ht="22.9" hidden="1" customHeight="1"/>
    <row r="1594" ht="22.9" hidden="1" customHeight="1"/>
    <row r="1595" ht="22.9" hidden="1" customHeight="1"/>
    <row r="1596" ht="22.9" hidden="1" customHeight="1"/>
    <row r="1597" ht="22.9" hidden="1" customHeight="1"/>
    <row r="1598" ht="22.9" hidden="1" customHeight="1"/>
    <row r="1599" ht="22.9" hidden="1" customHeight="1"/>
    <row r="1600" ht="22.9" hidden="1" customHeight="1"/>
    <row r="1601" ht="22.9" hidden="1" customHeight="1"/>
    <row r="1602" ht="22.9" hidden="1" customHeight="1"/>
    <row r="1603" ht="22.9" hidden="1" customHeight="1"/>
    <row r="1604" ht="22.9" hidden="1" customHeight="1"/>
    <row r="1605" ht="22.9" hidden="1" customHeight="1"/>
    <row r="1606" ht="22.9" hidden="1" customHeight="1"/>
    <row r="1607" ht="22.9" hidden="1" customHeight="1"/>
    <row r="1608" ht="22.9" hidden="1" customHeight="1"/>
    <row r="1609" ht="22.9" hidden="1" customHeight="1"/>
    <row r="1610" ht="22.9" hidden="1" customHeight="1"/>
    <row r="1611" ht="22.9" hidden="1" customHeight="1"/>
    <row r="1612" ht="22.9" hidden="1" customHeight="1"/>
    <row r="1613" ht="22.9" hidden="1" customHeight="1"/>
    <row r="1614" ht="22.9" hidden="1" customHeight="1"/>
    <row r="1615" ht="22.9" hidden="1" customHeight="1"/>
    <row r="1616" ht="22.9" hidden="1" customHeight="1"/>
    <row r="1617" ht="22.9" hidden="1" customHeight="1"/>
    <row r="1618" ht="22.9" hidden="1" customHeight="1"/>
    <row r="1619" ht="22.9" hidden="1" customHeight="1"/>
    <row r="1620" ht="22.9" hidden="1" customHeight="1"/>
    <row r="1621" ht="22.9" hidden="1" customHeight="1"/>
    <row r="1622" ht="22.9" hidden="1" customHeight="1"/>
    <row r="1623" ht="22.9" hidden="1" customHeight="1"/>
    <row r="1624" ht="22.9" hidden="1" customHeight="1"/>
    <row r="1625" ht="22.9" hidden="1" customHeight="1"/>
    <row r="1626" ht="22.9" hidden="1" customHeight="1"/>
    <row r="1627" ht="22.9" hidden="1" customHeight="1"/>
    <row r="1628" ht="22.9" hidden="1" customHeight="1"/>
    <row r="1629" ht="22.9" hidden="1" customHeight="1"/>
    <row r="1630" ht="22.9" hidden="1" customHeight="1"/>
    <row r="1631" ht="22.9" hidden="1" customHeight="1"/>
    <row r="1632" ht="22.9" hidden="1" customHeight="1"/>
    <row r="1633" ht="22.9" hidden="1" customHeight="1"/>
    <row r="1634" ht="22.9" hidden="1" customHeight="1"/>
    <row r="1635" ht="22.9" hidden="1" customHeight="1"/>
    <row r="1636" ht="22.9" hidden="1" customHeight="1"/>
    <row r="1637" ht="22.9" hidden="1" customHeight="1"/>
    <row r="1638" ht="22.9" hidden="1" customHeight="1"/>
    <row r="1639" ht="22.9" hidden="1" customHeight="1"/>
    <row r="1640" ht="22.9" hidden="1" customHeight="1"/>
    <row r="1641" ht="22.9" hidden="1" customHeight="1"/>
    <row r="1642" ht="22.9" hidden="1" customHeight="1"/>
    <row r="1643" ht="22.9" hidden="1" customHeight="1"/>
    <row r="1644" ht="22.9" hidden="1" customHeight="1"/>
    <row r="1645" ht="22.9" hidden="1" customHeight="1"/>
    <row r="1646" ht="22.9" hidden="1" customHeight="1"/>
    <row r="1647" ht="22.9" hidden="1" customHeight="1"/>
    <row r="1648" ht="22.9" hidden="1" customHeight="1"/>
    <row r="1649" ht="22.9" hidden="1" customHeight="1"/>
    <row r="1650" ht="22.9" hidden="1" customHeight="1"/>
    <row r="1651" ht="22.9" hidden="1" customHeight="1"/>
    <row r="1652" ht="22.9" hidden="1" customHeight="1"/>
    <row r="1653" ht="22.9" hidden="1" customHeight="1"/>
    <row r="1654" ht="22.9" hidden="1" customHeight="1"/>
    <row r="1655" ht="22.9" hidden="1" customHeight="1"/>
    <row r="1656" ht="22.9" hidden="1" customHeight="1"/>
    <row r="1657" ht="22.9" hidden="1" customHeight="1"/>
    <row r="1658" ht="22.9" hidden="1" customHeight="1"/>
    <row r="1659" ht="22.9" hidden="1" customHeight="1"/>
    <row r="1660" ht="22.9" hidden="1" customHeight="1"/>
    <row r="1661" ht="22.9" hidden="1" customHeight="1"/>
    <row r="1662" ht="22.9" hidden="1" customHeight="1"/>
    <row r="1663" ht="22.9" hidden="1" customHeight="1"/>
    <row r="1664" ht="22.9" hidden="1" customHeight="1"/>
    <row r="1665" ht="22.9" hidden="1" customHeight="1"/>
    <row r="1666" ht="22.9" hidden="1" customHeight="1"/>
    <row r="1667" ht="22.9" hidden="1" customHeight="1"/>
    <row r="1668" ht="22.9" hidden="1" customHeight="1"/>
    <row r="1669" ht="22.9" hidden="1" customHeight="1"/>
    <row r="1670" ht="22.9" hidden="1" customHeight="1"/>
    <row r="1671" ht="22.9" hidden="1" customHeight="1"/>
    <row r="1672" ht="22.9" hidden="1" customHeight="1"/>
    <row r="1673" ht="22.9" hidden="1" customHeight="1"/>
    <row r="1674" ht="22.9" hidden="1" customHeight="1"/>
    <row r="1675" ht="22.9" hidden="1" customHeight="1"/>
    <row r="1676" ht="22.9" hidden="1" customHeight="1"/>
    <row r="1677" ht="22.9" hidden="1" customHeight="1"/>
    <row r="1678" ht="22.9" hidden="1" customHeight="1"/>
    <row r="1679" ht="22.9" hidden="1" customHeight="1"/>
    <row r="1680" ht="22.9" hidden="1" customHeight="1"/>
    <row r="1681" ht="22.9" hidden="1" customHeight="1"/>
    <row r="1682" ht="22.9" hidden="1" customHeight="1"/>
    <row r="1683" ht="22.9" hidden="1" customHeight="1"/>
    <row r="1684" ht="22.9" hidden="1" customHeight="1"/>
    <row r="1685" ht="22.9" hidden="1" customHeight="1"/>
    <row r="1686" ht="22.9" hidden="1" customHeight="1"/>
    <row r="1687" ht="22.9" hidden="1" customHeight="1"/>
    <row r="1688" ht="22.9" hidden="1" customHeight="1"/>
    <row r="1689" ht="22.9" hidden="1" customHeight="1"/>
    <row r="1690" ht="22.9" hidden="1" customHeight="1"/>
    <row r="1691" ht="22.9" hidden="1" customHeight="1"/>
    <row r="1692" ht="22.9" hidden="1" customHeight="1"/>
    <row r="1693" ht="22.9" hidden="1" customHeight="1"/>
    <row r="1694" ht="22.9" hidden="1" customHeight="1"/>
    <row r="1695" ht="22.9" hidden="1" customHeight="1"/>
    <row r="1696" ht="22.9" hidden="1" customHeight="1"/>
    <row r="1697" ht="22.9" hidden="1" customHeight="1"/>
    <row r="1698" ht="22.9" hidden="1" customHeight="1"/>
    <row r="1699" ht="22.9" hidden="1" customHeight="1"/>
    <row r="1700" ht="22.9" hidden="1" customHeight="1"/>
    <row r="1701" ht="22.9" hidden="1" customHeight="1"/>
    <row r="1702" ht="22.9" hidden="1" customHeight="1"/>
    <row r="1703" ht="22.9" hidden="1" customHeight="1"/>
    <row r="1704" ht="22.9" hidden="1" customHeight="1"/>
    <row r="1705" ht="22.9" hidden="1" customHeight="1"/>
    <row r="1706" ht="22.9" hidden="1" customHeight="1"/>
    <row r="1707" ht="22.9" hidden="1" customHeight="1"/>
    <row r="1708" ht="22.9" hidden="1" customHeight="1"/>
    <row r="1709" ht="22.9" hidden="1" customHeight="1"/>
    <row r="1710" ht="22.9" hidden="1" customHeight="1"/>
    <row r="1711" ht="22.9" hidden="1" customHeight="1"/>
    <row r="1712" ht="22.9" hidden="1" customHeight="1"/>
    <row r="1713" ht="22.9" hidden="1" customHeight="1"/>
    <row r="1714" ht="22.9" hidden="1" customHeight="1"/>
    <row r="1715" ht="22.9" hidden="1" customHeight="1"/>
    <row r="1716" ht="22.9" hidden="1" customHeight="1"/>
    <row r="1717" ht="22.9" hidden="1" customHeight="1"/>
    <row r="1718" ht="22.9" hidden="1" customHeight="1"/>
    <row r="1719" ht="22.9" hidden="1" customHeight="1"/>
    <row r="1720" ht="22.9" hidden="1" customHeight="1"/>
    <row r="1721" ht="22.9" hidden="1" customHeight="1"/>
    <row r="1722" ht="22.9" hidden="1" customHeight="1"/>
    <row r="1723" ht="22.9" hidden="1" customHeight="1"/>
    <row r="1724" ht="22.9" hidden="1" customHeight="1"/>
    <row r="1725" ht="22.9" hidden="1" customHeight="1"/>
    <row r="1726" ht="22.9" hidden="1" customHeight="1"/>
    <row r="1727" ht="22.9" hidden="1" customHeight="1"/>
    <row r="1728" ht="22.9" hidden="1" customHeight="1"/>
    <row r="1729" ht="22.9" hidden="1" customHeight="1"/>
    <row r="1730" ht="22.9" hidden="1" customHeight="1"/>
    <row r="1731" ht="22.9" hidden="1" customHeight="1"/>
    <row r="1732" ht="22.9" hidden="1" customHeight="1"/>
    <row r="1733" ht="22.9" hidden="1" customHeight="1"/>
    <row r="1734" ht="22.9" hidden="1" customHeight="1"/>
    <row r="1735" ht="22.9" hidden="1" customHeight="1"/>
    <row r="1736" ht="22.9" hidden="1" customHeight="1"/>
    <row r="1737" ht="22.9" hidden="1" customHeight="1"/>
    <row r="1738" ht="22.9" hidden="1" customHeight="1"/>
    <row r="1739" ht="22.9" hidden="1" customHeight="1"/>
    <row r="1740" ht="22.9" hidden="1" customHeight="1"/>
    <row r="1741" ht="22.9" hidden="1" customHeight="1"/>
    <row r="1742" ht="22.9" hidden="1" customHeight="1"/>
    <row r="1743" ht="22.9" hidden="1" customHeight="1"/>
    <row r="1744" ht="22.9" hidden="1" customHeight="1"/>
    <row r="1745" ht="22.9" hidden="1" customHeight="1"/>
    <row r="1746" ht="22.9" hidden="1" customHeight="1"/>
    <row r="1747" ht="22.9" hidden="1" customHeight="1"/>
    <row r="1748" ht="22.9" hidden="1" customHeight="1"/>
    <row r="1749" ht="22.9" hidden="1" customHeight="1"/>
    <row r="1750" ht="22.9" hidden="1" customHeight="1"/>
    <row r="1751" ht="22.9" hidden="1" customHeight="1"/>
    <row r="1752" ht="22.9" hidden="1" customHeight="1"/>
    <row r="1753" ht="22.9" hidden="1" customHeight="1"/>
    <row r="1754" ht="22.9" hidden="1" customHeight="1"/>
    <row r="1755" ht="22.9" hidden="1" customHeight="1"/>
    <row r="1756" ht="22.9" hidden="1" customHeight="1"/>
    <row r="1757" ht="22.9" hidden="1" customHeight="1"/>
    <row r="1758" ht="22.9" hidden="1" customHeight="1"/>
    <row r="1759" ht="22.9" hidden="1" customHeight="1"/>
    <row r="1760" ht="22.9" hidden="1" customHeight="1"/>
    <row r="1761" ht="22.9" hidden="1" customHeight="1"/>
    <row r="1762" ht="22.9" hidden="1" customHeight="1"/>
    <row r="1763" ht="22.9" hidden="1" customHeight="1"/>
    <row r="1764" ht="22.9" hidden="1" customHeight="1"/>
    <row r="1765" ht="22.9" hidden="1" customHeight="1"/>
    <row r="1766" ht="22.9" hidden="1" customHeight="1"/>
    <row r="1767" ht="22.9" hidden="1" customHeight="1"/>
    <row r="1768" ht="22.9" hidden="1" customHeight="1"/>
    <row r="1769" ht="22.9" hidden="1" customHeight="1"/>
    <row r="1770" ht="22.9" hidden="1" customHeight="1"/>
    <row r="1771" ht="22.9" hidden="1" customHeight="1"/>
    <row r="1772" ht="22.9" hidden="1" customHeight="1"/>
    <row r="1773" ht="22.9" hidden="1" customHeight="1"/>
    <row r="1774" ht="22.9" hidden="1" customHeight="1"/>
    <row r="1775" ht="22.9" hidden="1" customHeight="1"/>
    <row r="1776" ht="22.9" hidden="1" customHeight="1"/>
    <row r="1777" ht="22.9" hidden="1" customHeight="1"/>
    <row r="1778" ht="22.9" hidden="1" customHeight="1"/>
    <row r="1779" ht="22.9" hidden="1" customHeight="1"/>
    <row r="1780" ht="22.9" hidden="1" customHeight="1"/>
    <row r="1781" ht="22.9" hidden="1" customHeight="1"/>
    <row r="1782" ht="22.9" hidden="1" customHeight="1"/>
    <row r="1783" ht="22.9" hidden="1" customHeight="1"/>
    <row r="1784" ht="22.9" hidden="1" customHeight="1"/>
    <row r="1785" ht="22.9" hidden="1" customHeight="1"/>
    <row r="1786" ht="22.9" hidden="1" customHeight="1"/>
    <row r="1787" ht="22.9" hidden="1" customHeight="1"/>
    <row r="1788" ht="22.9" hidden="1" customHeight="1"/>
    <row r="1789" ht="22.9" hidden="1" customHeight="1"/>
    <row r="1790" ht="22.9" hidden="1" customHeight="1"/>
    <row r="1791" ht="22.9" hidden="1" customHeight="1"/>
    <row r="1792" ht="22.9" hidden="1" customHeight="1"/>
    <row r="1793" ht="22.9" hidden="1" customHeight="1"/>
    <row r="1794" ht="22.9" hidden="1" customHeight="1"/>
    <row r="1795" ht="22.9" hidden="1" customHeight="1"/>
    <row r="1796" ht="22.9" hidden="1" customHeight="1"/>
    <row r="1797" ht="22.9" hidden="1" customHeight="1"/>
    <row r="1798" ht="22.9" hidden="1" customHeight="1"/>
    <row r="1799" ht="22.9" hidden="1" customHeight="1"/>
    <row r="1800" ht="22.9" hidden="1" customHeight="1"/>
    <row r="1801" ht="22.9" hidden="1" customHeight="1"/>
    <row r="1802" ht="22.9" hidden="1" customHeight="1"/>
    <row r="1803" ht="22.9" hidden="1" customHeight="1"/>
    <row r="1804" ht="22.9" hidden="1" customHeight="1"/>
    <row r="1805" ht="22.9" hidden="1" customHeight="1"/>
    <row r="1806" ht="22.9" hidden="1" customHeight="1"/>
    <row r="1807" ht="22.9" hidden="1" customHeight="1"/>
    <row r="1808" ht="22.9" hidden="1" customHeight="1"/>
    <row r="1809" ht="22.9" hidden="1" customHeight="1"/>
    <row r="1810" ht="22.9" hidden="1" customHeight="1"/>
    <row r="1811" ht="22.9" hidden="1" customHeight="1"/>
    <row r="1812" ht="22.9" hidden="1" customHeight="1"/>
    <row r="1813" ht="22.9" hidden="1" customHeight="1"/>
    <row r="1814" ht="22.9" hidden="1" customHeight="1"/>
    <row r="1815" ht="22.9" hidden="1" customHeight="1"/>
    <row r="1816" ht="22.9" hidden="1" customHeight="1"/>
    <row r="1817" ht="22.9" hidden="1" customHeight="1"/>
    <row r="1818" ht="22.9" hidden="1" customHeight="1"/>
    <row r="1819" ht="22.9" hidden="1" customHeight="1"/>
    <row r="1820" ht="22.9" hidden="1" customHeight="1"/>
    <row r="1821" ht="22.9" hidden="1" customHeight="1"/>
    <row r="1822" ht="22.9" hidden="1" customHeight="1"/>
    <row r="1823" ht="22.9" hidden="1" customHeight="1"/>
    <row r="1824" ht="22.9" hidden="1" customHeight="1"/>
    <row r="1825" ht="22.9" hidden="1" customHeight="1"/>
    <row r="1826" ht="22.9" hidden="1" customHeight="1"/>
    <row r="1827" ht="22.9" hidden="1" customHeight="1"/>
    <row r="1828" ht="22.9" hidden="1" customHeight="1"/>
    <row r="1829" ht="22.9" hidden="1" customHeight="1"/>
    <row r="1830" ht="22.9" hidden="1" customHeight="1"/>
    <row r="1831" ht="22.9" hidden="1" customHeight="1"/>
    <row r="1832" ht="22.9" hidden="1" customHeight="1"/>
    <row r="1833" ht="22.9" hidden="1" customHeight="1"/>
    <row r="1834" ht="22.9" hidden="1" customHeight="1"/>
    <row r="1835" ht="22.9" hidden="1" customHeight="1"/>
    <row r="1836" ht="22.9" hidden="1" customHeight="1"/>
    <row r="1837" ht="22.9" hidden="1" customHeight="1"/>
    <row r="1838" ht="22.9" hidden="1" customHeight="1"/>
    <row r="1839" ht="22.9" hidden="1" customHeight="1"/>
    <row r="1840" ht="22.9" hidden="1" customHeight="1"/>
    <row r="1841" ht="22.9" hidden="1" customHeight="1"/>
    <row r="1842" ht="22.9" hidden="1" customHeight="1"/>
    <row r="1843" ht="22.9" hidden="1" customHeight="1"/>
    <row r="1844" ht="22.9" hidden="1" customHeight="1"/>
    <row r="1845" ht="22.9" hidden="1" customHeight="1"/>
    <row r="1846" ht="22.9" hidden="1" customHeight="1"/>
    <row r="1847" ht="22.9" hidden="1" customHeight="1"/>
    <row r="1848" ht="22.9" hidden="1" customHeight="1"/>
    <row r="1849" ht="22.9" hidden="1" customHeight="1"/>
    <row r="1850" ht="22.9" hidden="1" customHeight="1"/>
    <row r="1851" ht="22.9" hidden="1" customHeight="1"/>
    <row r="1852" ht="22.9" hidden="1" customHeight="1"/>
    <row r="1853" ht="22.9" hidden="1" customHeight="1"/>
    <row r="1854" ht="22.9" hidden="1" customHeight="1"/>
    <row r="1855" ht="22.9" hidden="1" customHeight="1"/>
    <row r="1856" ht="22.9" hidden="1" customHeight="1"/>
    <row r="1857" ht="22.9" hidden="1" customHeight="1"/>
    <row r="1858" ht="22.9" hidden="1" customHeight="1"/>
    <row r="1859" ht="22.9" hidden="1" customHeight="1"/>
    <row r="1860" ht="22.9" hidden="1" customHeight="1"/>
    <row r="1861" ht="22.9" hidden="1" customHeight="1"/>
    <row r="1862" ht="22.9" hidden="1" customHeight="1"/>
    <row r="1863" ht="22.9" hidden="1" customHeight="1"/>
    <row r="1864" ht="22.9" hidden="1" customHeight="1"/>
    <row r="1865" ht="22.9" hidden="1" customHeight="1"/>
    <row r="1866" ht="22.9" hidden="1" customHeight="1"/>
    <row r="1867" ht="22.9" hidden="1" customHeight="1"/>
    <row r="1868" ht="22.9" hidden="1" customHeight="1"/>
    <row r="1869" ht="22.9" hidden="1" customHeight="1"/>
    <row r="1870" ht="22.9" hidden="1" customHeight="1"/>
    <row r="1871" ht="22.9" hidden="1" customHeight="1"/>
    <row r="1872" ht="22.9" hidden="1" customHeight="1"/>
    <row r="1873" ht="22.9" hidden="1" customHeight="1"/>
    <row r="1874" ht="22.9" hidden="1" customHeight="1"/>
    <row r="1875" ht="22.9" hidden="1" customHeight="1"/>
    <row r="1876" ht="22.9" hidden="1" customHeight="1"/>
    <row r="1877" ht="22.9" hidden="1" customHeight="1"/>
    <row r="1878" ht="22.9" hidden="1" customHeight="1"/>
    <row r="1879" ht="22.9" hidden="1" customHeight="1"/>
    <row r="1880" ht="22.9" hidden="1" customHeight="1"/>
    <row r="1881" ht="22.9" hidden="1" customHeight="1"/>
    <row r="1882" ht="22.9" hidden="1" customHeight="1"/>
    <row r="1883" ht="22.9" hidden="1" customHeight="1"/>
    <row r="1884" ht="22.9" hidden="1" customHeight="1"/>
    <row r="1885" ht="22.9" hidden="1" customHeight="1"/>
    <row r="1886" ht="22.9" hidden="1" customHeight="1"/>
    <row r="1887" ht="22.9" hidden="1" customHeight="1"/>
    <row r="1888" ht="22.9" hidden="1" customHeight="1"/>
    <row r="1889" ht="22.9" hidden="1" customHeight="1"/>
    <row r="1890" ht="22.9" hidden="1" customHeight="1"/>
    <row r="1891" ht="22.9" hidden="1" customHeight="1"/>
    <row r="1892" ht="22.9" hidden="1" customHeight="1"/>
    <row r="1893" ht="22.9" hidden="1" customHeight="1"/>
    <row r="1894" ht="22.9" hidden="1" customHeight="1"/>
    <row r="1895" ht="22.9" hidden="1" customHeight="1"/>
    <row r="1896" ht="22.9" hidden="1" customHeight="1"/>
    <row r="1897" ht="22.9" hidden="1" customHeight="1"/>
    <row r="1898" ht="22.9" hidden="1" customHeight="1"/>
    <row r="1899" ht="22.9" hidden="1" customHeight="1"/>
    <row r="1900" ht="22.9" hidden="1" customHeight="1"/>
    <row r="1901" ht="22.9" hidden="1" customHeight="1"/>
    <row r="1902" ht="22.9" hidden="1" customHeight="1"/>
    <row r="1903" ht="22.9" hidden="1" customHeight="1"/>
    <row r="1904" ht="22.9" hidden="1" customHeight="1"/>
    <row r="1905" ht="22.9" hidden="1" customHeight="1"/>
    <row r="1906" ht="22.9" hidden="1" customHeight="1"/>
    <row r="1907" ht="22.9" hidden="1" customHeight="1"/>
    <row r="1908" ht="22.9" hidden="1" customHeight="1"/>
    <row r="1909" ht="22.9" hidden="1" customHeight="1"/>
    <row r="1910" ht="22.9" hidden="1" customHeight="1"/>
    <row r="1911" ht="22.9" hidden="1" customHeight="1"/>
    <row r="1912" ht="22.9" hidden="1" customHeight="1"/>
    <row r="1913" ht="22.9" hidden="1" customHeight="1"/>
    <row r="1914" ht="22.9" hidden="1" customHeight="1"/>
    <row r="1915" ht="22.9" hidden="1" customHeight="1"/>
    <row r="1916" ht="22.9" hidden="1" customHeight="1"/>
    <row r="1917" ht="22.9" hidden="1" customHeight="1"/>
    <row r="1918" ht="22.9" hidden="1" customHeight="1"/>
    <row r="1919" ht="22.9" hidden="1" customHeight="1"/>
    <row r="1920" ht="22.9" hidden="1" customHeight="1"/>
    <row r="1921" ht="22.9" hidden="1" customHeight="1"/>
    <row r="1922" ht="22.9" hidden="1" customHeight="1"/>
    <row r="1923" ht="22.9" hidden="1" customHeight="1"/>
    <row r="1924" ht="22.9" hidden="1" customHeight="1"/>
    <row r="1925" ht="22.9" hidden="1" customHeight="1"/>
    <row r="1926" ht="22.9" hidden="1" customHeight="1"/>
    <row r="1927" ht="22.9" hidden="1" customHeight="1"/>
    <row r="1928" ht="22.9" hidden="1" customHeight="1"/>
    <row r="1929" ht="22.9" hidden="1" customHeight="1"/>
    <row r="1930" ht="22.9" hidden="1" customHeight="1"/>
    <row r="1931" ht="22.9" hidden="1" customHeight="1"/>
    <row r="1932" ht="22.9" hidden="1" customHeight="1"/>
    <row r="1933" ht="22.9" hidden="1" customHeight="1"/>
    <row r="1934" ht="22.9" hidden="1" customHeight="1"/>
    <row r="1935" ht="22.9" hidden="1" customHeight="1"/>
    <row r="1936" ht="22.9" hidden="1" customHeight="1"/>
    <row r="1937" ht="22.9" hidden="1" customHeight="1"/>
    <row r="1938" ht="22.9" hidden="1" customHeight="1"/>
    <row r="1939" ht="22.9" hidden="1" customHeight="1"/>
    <row r="1940" ht="22.9" hidden="1" customHeight="1"/>
    <row r="1941" ht="22.9" hidden="1" customHeight="1"/>
    <row r="1942" ht="22.9" hidden="1" customHeight="1"/>
    <row r="1943" ht="22.9" hidden="1" customHeight="1"/>
    <row r="1944" ht="22.9" hidden="1" customHeight="1"/>
    <row r="1945" ht="22.9" hidden="1" customHeight="1"/>
    <row r="1946" ht="22.9" hidden="1" customHeight="1"/>
    <row r="1947" ht="22.9" hidden="1" customHeight="1"/>
    <row r="1948" ht="22.9" hidden="1" customHeight="1"/>
    <row r="1949" ht="22.9" hidden="1" customHeight="1"/>
    <row r="1950" ht="22.9" hidden="1" customHeight="1"/>
    <row r="1951" ht="22.9" hidden="1" customHeight="1"/>
    <row r="1952" ht="22.9" hidden="1" customHeight="1"/>
    <row r="1953" ht="22.9" hidden="1" customHeight="1"/>
    <row r="1954" ht="22.9" hidden="1" customHeight="1"/>
    <row r="1955" ht="22.9" hidden="1" customHeight="1"/>
    <row r="1956" ht="22.9" hidden="1" customHeight="1"/>
    <row r="1957" ht="22.9" hidden="1" customHeight="1"/>
    <row r="1958" ht="22.9" hidden="1" customHeight="1"/>
    <row r="1959" ht="22.9" hidden="1" customHeight="1"/>
    <row r="1960" ht="22.9" hidden="1" customHeight="1"/>
    <row r="1961" ht="22.9" hidden="1" customHeight="1"/>
    <row r="1962" ht="22.9" hidden="1" customHeight="1"/>
    <row r="1963" ht="22.9" hidden="1" customHeight="1"/>
    <row r="1964" ht="22.9" hidden="1" customHeight="1"/>
    <row r="1965" ht="22.9" hidden="1" customHeight="1"/>
    <row r="1966" ht="22.9" hidden="1" customHeight="1"/>
    <row r="1967" ht="22.9" hidden="1" customHeight="1"/>
    <row r="1968" ht="22.9" hidden="1" customHeight="1"/>
    <row r="1969" ht="22.9" hidden="1" customHeight="1"/>
    <row r="1970" ht="22.9" hidden="1" customHeight="1"/>
    <row r="1971" ht="22.9" hidden="1" customHeight="1"/>
    <row r="1972" ht="22.9" hidden="1" customHeight="1"/>
    <row r="1973" ht="22.9" hidden="1" customHeight="1"/>
    <row r="1974" ht="22.9" hidden="1" customHeight="1"/>
    <row r="1975" ht="22.9" hidden="1" customHeight="1"/>
    <row r="1976" ht="22.9" hidden="1" customHeight="1"/>
    <row r="1977" ht="22.9" hidden="1" customHeight="1"/>
    <row r="1978" ht="22.9" hidden="1" customHeight="1"/>
    <row r="1979" ht="22.9" hidden="1" customHeight="1"/>
    <row r="1980" ht="22.9" hidden="1" customHeight="1"/>
    <row r="1981" ht="22.9" hidden="1" customHeight="1"/>
    <row r="1982" ht="22.9" hidden="1" customHeight="1"/>
    <row r="1983" ht="22.9" hidden="1" customHeight="1"/>
    <row r="1984" ht="22.9" hidden="1" customHeight="1"/>
    <row r="1985" ht="22.9" hidden="1" customHeight="1"/>
    <row r="1986" ht="22.9" hidden="1" customHeight="1"/>
    <row r="1987" ht="22.9" hidden="1" customHeight="1"/>
    <row r="1988" ht="22.9" hidden="1" customHeight="1"/>
    <row r="1989" ht="22.9" hidden="1" customHeight="1"/>
    <row r="1990" ht="22.9" hidden="1" customHeight="1"/>
    <row r="1991" ht="22.9" hidden="1" customHeight="1"/>
    <row r="1992" ht="22.9" hidden="1" customHeight="1"/>
    <row r="1993" ht="22.9" hidden="1" customHeight="1"/>
    <row r="1994" ht="22.9" hidden="1" customHeight="1"/>
    <row r="1995" ht="22.9" hidden="1" customHeight="1"/>
    <row r="1996" ht="22.9" hidden="1" customHeight="1"/>
    <row r="1997" ht="22.9" hidden="1" customHeight="1"/>
    <row r="1998" ht="22.9" hidden="1" customHeight="1"/>
    <row r="1999" ht="22.9" hidden="1" customHeight="1"/>
    <row r="2000" ht="22.9" hidden="1" customHeight="1"/>
    <row r="2001" ht="22.9" hidden="1" customHeight="1"/>
    <row r="2002" ht="22.9" hidden="1" customHeight="1"/>
    <row r="2003" ht="22.9" hidden="1" customHeight="1"/>
    <row r="2004" ht="22.9" hidden="1" customHeight="1"/>
    <row r="2005" ht="22.9" hidden="1" customHeight="1"/>
    <row r="2006" ht="22.9" hidden="1" customHeight="1"/>
    <row r="2007" ht="22.9" hidden="1" customHeight="1"/>
    <row r="2008" ht="22.9" hidden="1" customHeight="1"/>
    <row r="2009" ht="22.9" hidden="1" customHeight="1"/>
    <row r="2010" ht="22.9" hidden="1" customHeight="1"/>
    <row r="2011" ht="22.9" hidden="1" customHeight="1"/>
    <row r="2012" ht="22.9" hidden="1" customHeight="1"/>
    <row r="2013" ht="22.9" hidden="1" customHeight="1"/>
    <row r="2014" ht="22.9" hidden="1" customHeight="1"/>
    <row r="2015" ht="22.9" hidden="1" customHeight="1"/>
    <row r="2016" ht="22.9" hidden="1" customHeight="1"/>
    <row r="2017" ht="22.9" hidden="1" customHeight="1"/>
    <row r="2018" ht="22.9" hidden="1" customHeight="1"/>
    <row r="2019" ht="22.9" hidden="1" customHeight="1"/>
    <row r="2020" ht="22.9" hidden="1" customHeight="1"/>
    <row r="2021" ht="22.9" hidden="1" customHeight="1"/>
    <row r="2022" ht="22.9" hidden="1" customHeight="1"/>
    <row r="2023" ht="22.9" hidden="1" customHeight="1"/>
    <row r="2024" ht="22.9" hidden="1" customHeight="1"/>
    <row r="2025" ht="22.9" hidden="1" customHeight="1"/>
    <row r="2026" ht="22.9" hidden="1" customHeight="1"/>
    <row r="2027" ht="22.9" hidden="1" customHeight="1"/>
    <row r="2028" ht="22.9" hidden="1" customHeight="1"/>
    <row r="2029" ht="22.9" hidden="1" customHeight="1"/>
    <row r="2030" ht="22.9" hidden="1" customHeight="1"/>
    <row r="2031" ht="22.9" hidden="1" customHeight="1"/>
    <row r="2032" ht="22.9" hidden="1" customHeight="1"/>
    <row r="2033" ht="22.9" hidden="1" customHeight="1"/>
    <row r="2034" ht="22.9" hidden="1" customHeight="1"/>
    <row r="2035" ht="22.9" hidden="1" customHeight="1"/>
    <row r="2036" ht="22.9" hidden="1" customHeight="1"/>
    <row r="2037" ht="22.9" hidden="1" customHeight="1"/>
    <row r="2038" ht="22.9" hidden="1" customHeight="1"/>
    <row r="2039" ht="22.9" hidden="1" customHeight="1"/>
    <row r="2040" ht="22.9" hidden="1" customHeight="1"/>
    <row r="2041" ht="22.9" hidden="1" customHeight="1"/>
    <row r="2042" ht="22.9" hidden="1" customHeight="1"/>
    <row r="2043" ht="22.9" hidden="1" customHeight="1"/>
    <row r="2044" ht="22.9" hidden="1" customHeight="1"/>
    <row r="2045" ht="22.9" hidden="1" customHeight="1"/>
    <row r="2046" ht="22.9" hidden="1" customHeight="1"/>
    <row r="2047" ht="22.9" hidden="1" customHeight="1"/>
    <row r="2048" ht="22.9" hidden="1" customHeight="1"/>
    <row r="2049" ht="22.9" hidden="1" customHeight="1"/>
    <row r="2050" ht="22.9" hidden="1" customHeight="1"/>
    <row r="2051" ht="22.9" hidden="1" customHeight="1"/>
    <row r="2052" ht="22.9" hidden="1" customHeight="1"/>
    <row r="2053" ht="22.9" hidden="1" customHeight="1"/>
    <row r="2054" ht="22.9" hidden="1" customHeight="1"/>
    <row r="2055" ht="22.9" hidden="1" customHeight="1"/>
    <row r="2056" ht="22.9" hidden="1" customHeight="1"/>
    <row r="2057" ht="22.9" hidden="1" customHeight="1"/>
    <row r="2058" ht="22.9" hidden="1" customHeight="1"/>
    <row r="2059" ht="22.9" hidden="1" customHeight="1"/>
    <row r="2060" ht="22.9" hidden="1" customHeight="1"/>
    <row r="2061" ht="22.9" hidden="1" customHeight="1"/>
    <row r="2062" ht="22.9" hidden="1" customHeight="1"/>
    <row r="2063" ht="22.9" hidden="1" customHeight="1"/>
    <row r="2064" ht="22.9" hidden="1" customHeight="1"/>
    <row r="2065" ht="22.9" hidden="1" customHeight="1"/>
    <row r="2066" ht="22.9" hidden="1" customHeight="1"/>
    <row r="2067" ht="22.9" hidden="1" customHeight="1"/>
    <row r="2068" ht="22.9" hidden="1" customHeight="1"/>
    <row r="2069" ht="22.9" hidden="1" customHeight="1"/>
    <row r="2070" ht="22.9" hidden="1" customHeight="1"/>
    <row r="2071" ht="22.9" hidden="1" customHeight="1"/>
    <row r="2072" ht="22.9" hidden="1" customHeight="1"/>
    <row r="2073" ht="22.9" hidden="1" customHeight="1"/>
    <row r="2074" ht="22.9" hidden="1" customHeight="1"/>
    <row r="2075" ht="22.9" hidden="1" customHeight="1"/>
    <row r="2076" ht="22.9" hidden="1" customHeight="1"/>
    <row r="2077" ht="22.9" hidden="1" customHeight="1"/>
    <row r="2078" ht="22.9" hidden="1" customHeight="1"/>
    <row r="2079" ht="22.9" hidden="1" customHeight="1"/>
    <row r="2080" ht="22.9" hidden="1" customHeight="1"/>
    <row r="2081" ht="22.9" hidden="1" customHeight="1"/>
    <row r="2082" ht="22.9" hidden="1" customHeight="1"/>
    <row r="2083" ht="22.9" hidden="1" customHeight="1"/>
    <row r="2084" ht="22.9" hidden="1" customHeight="1"/>
    <row r="2085" ht="22.9" hidden="1" customHeight="1"/>
    <row r="2086" ht="22.9" hidden="1" customHeight="1"/>
    <row r="2087" ht="22.9" hidden="1" customHeight="1"/>
    <row r="2088" ht="22.9" hidden="1" customHeight="1"/>
    <row r="2089" ht="22.9" hidden="1" customHeight="1"/>
    <row r="2090" ht="22.9" hidden="1" customHeight="1"/>
    <row r="2091" ht="22.9" hidden="1" customHeight="1"/>
    <row r="2092" ht="22.9" hidden="1" customHeight="1"/>
    <row r="2093" ht="22.9" hidden="1" customHeight="1"/>
    <row r="2094" ht="22.9" hidden="1" customHeight="1"/>
    <row r="2095" ht="22.9" hidden="1" customHeight="1"/>
    <row r="2096" ht="22.9" hidden="1" customHeight="1"/>
    <row r="2097" ht="22.9" hidden="1" customHeight="1"/>
    <row r="2098" ht="22.9" hidden="1" customHeight="1"/>
    <row r="2099" ht="22.9" hidden="1" customHeight="1"/>
    <row r="2100" ht="22.9" hidden="1" customHeight="1"/>
    <row r="2101" ht="22.9" hidden="1" customHeight="1"/>
    <row r="2102" ht="22.9" hidden="1" customHeight="1"/>
    <row r="2103" ht="22.9" hidden="1" customHeight="1"/>
    <row r="2104" ht="22.9" hidden="1" customHeight="1"/>
    <row r="2105" ht="22.9" hidden="1" customHeight="1"/>
    <row r="2106" ht="22.9" hidden="1" customHeight="1"/>
    <row r="2107" ht="22.9" hidden="1" customHeight="1"/>
    <row r="2108" ht="22.9" hidden="1" customHeight="1"/>
    <row r="2109" ht="22.9" hidden="1" customHeight="1"/>
    <row r="2110" ht="22.9" hidden="1" customHeight="1"/>
    <row r="2111" ht="22.9" hidden="1" customHeight="1"/>
    <row r="2112" ht="22.9" hidden="1" customHeight="1"/>
    <row r="2113" ht="22.9" hidden="1" customHeight="1"/>
    <row r="2114" ht="22.9" hidden="1" customHeight="1"/>
    <row r="2115" ht="22.9" hidden="1" customHeight="1"/>
    <row r="2116" ht="22.9" hidden="1" customHeight="1"/>
    <row r="2117" ht="22.9" hidden="1" customHeight="1"/>
    <row r="2118" ht="22.9" hidden="1" customHeight="1"/>
    <row r="2119" ht="22.9" hidden="1" customHeight="1"/>
    <row r="2120" ht="22.9" hidden="1" customHeight="1"/>
    <row r="2121" ht="22.9" hidden="1" customHeight="1"/>
    <row r="2122" ht="22.9" hidden="1" customHeight="1"/>
    <row r="2123" ht="22.9" hidden="1" customHeight="1"/>
    <row r="2124" ht="22.9" hidden="1" customHeight="1"/>
    <row r="2125" ht="22.9" hidden="1" customHeight="1"/>
    <row r="2126" ht="22.9" hidden="1" customHeight="1"/>
    <row r="2127" ht="22.9" hidden="1" customHeight="1"/>
    <row r="2128" ht="22.9" hidden="1" customHeight="1"/>
    <row r="2129" ht="22.9" hidden="1" customHeight="1"/>
    <row r="2130" ht="22.9" hidden="1" customHeight="1"/>
    <row r="2131" ht="22.9" hidden="1" customHeight="1"/>
    <row r="2132" ht="22.9" hidden="1" customHeight="1"/>
    <row r="2133" ht="22.9" hidden="1" customHeight="1"/>
    <row r="2134" ht="22.9" hidden="1" customHeight="1"/>
    <row r="2135" ht="22.9" hidden="1" customHeight="1"/>
    <row r="2136" ht="22.9" hidden="1" customHeight="1"/>
    <row r="2137" ht="22.9" hidden="1" customHeight="1"/>
    <row r="2138" ht="22.9" hidden="1" customHeight="1"/>
    <row r="2139" ht="22.9" hidden="1" customHeight="1"/>
    <row r="2140" ht="22.9" hidden="1" customHeight="1"/>
    <row r="2141" ht="22.9" hidden="1" customHeight="1"/>
    <row r="2142" ht="22.9" hidden="1" customHeight="1"/>
    <row r="2143" ht="22.9" hidden="1" customHeight="1"/>
    <row r="2144" ht="22.9" hidden="1" customHeight="1"/>
    <row r="2145" ht="22.9" hidden="1" customHeight="1"/>
    <row r="2146" ht="22.9" hidden="1" customHeight="1"/>
    <row r="2147" ht="22.9" hidden="1" customHeight="1"/>
    <row r="2148" ht="22.9" hidden="1" customHeight="1"/>
    <row r="2149" ht="22.9" hidden="1" customHeight="1"/>
    <row r="2150" ht="22.9" hidden="1" customHeight="1"/>
    <row r="2151" ht="22.9" hidden="1" customHeight="1"/>
    <row r="2152" ht="22.9" hidden="1" customHeight="1"/>
    <row r="2153" ht="22.9" hidden="1" customHeight="1"/>
    <row r="2154" ht="22.9" hidden="1" customHeight="1"/>
    <row r="2155" ht="22.9" hidden="1" customHeight="1"/>
    <row r="2156" ht="22.9" hidden="1" customHeight="1"/>
    <row r="2157" ht="22.9" hidden="1" customHeight="1"/>
    <row r="2158" ht="22.9" hidden="1" customHeight="1"/>
    <row r="2159" ht="22.9" hidden="1" customHeight="1"/>
    <row r="2160" ht="22.9" hidden="1" customHeight="1"/>
    <row r="2161" ht="22.9" hidden="1" customHeight="1"/>
    <row r="2162" ht="22.9" hidden="1" customHeight="1"/>
    <row r="2163" ht="22.9" hidden="1" customHeight="1"/>
    <row r="2164" ht="22.9" hidden="1" customHeight="1"/>
    <row r="2165" ht="22.9" hidden="1" customHeight="1"/>
    <row r="2166" ht="22.9" hidden="1" customHeight="1"/>
    <row r="2167" ht="22.9" hidden="1" customHeight="1"/>
    <row r="2168" ht="22.9" hidden="1" customHeight="1"/>
    <row r="2169" ht="22.9" hidden="1" customHeight="1"/>
    <row r="2170" ht="22.9" hidden="1" customHeight="1"/>
    <row r="2171" ht="22.9" hidden="1" customHeight="1"/>
    <row r="2172" ht="22.9" hidden="1" customHeight="1"/>
    <row r="2173" ht="22.9" hidden="1" customHeight="1"/>
    <row r="2174" ht="22.9" hidden="1" customHeight="1"/>
    <row r="2175" ht="22.9" hidden="1" customHeight="1"/>
    <row r="2176" ht="22.9" hidden="1" customHeight="1"/>
    <row r="2177" ht="22.9" hidden="1" customHeight="1"/>
    <row r="2178" ht="22.9" hidden="1" customHeight="1"/>
    <row r="2179" ht="22.9" hidden="1" customHeight="1"/>
    <row r="2180" ht="22.9" hidden="1" customHeight="1"/>
    <row r="2181" ht="22.9" hidden="1" customHeight="1"/>
    <row r="2182" ht="22.9" hidden="1" customHeight="1"/>
    <row r="2183" ht="22.9" hidden="1" customHeight="1"/>
    <row r="2184" ht="22.9" hidden="1" customHeight="1"/>
    <row r="2185" ht="22.9" hidden="1" customHeight="1"/>
    <row r="2186" ht="22.9" hidden="1" customHeight="1"/>
    <row r="2187" ht="22.9" hidden="1" customHeight="1"/>
    <row r="2188" ht="22.9" hidden="1" customHeight="1"/>
    <row r="2189" ht="22.9" hidden="1" customHeight="1"/>
    <row r="2190" ht="22.9" hidden="1" customHeight="1"/>
    <row r="2191" ht="22.9" hidden="1" customHeight="1"/>
    <row r="2192" ht="22.9" hidden="1" customHeight="1"/>
    <row r="2193" ht="22.9" hidden="1" customHeight="1"/>
    <row r="2194" ht="22.9" hidden="1" customHeight="1"/>
    <row r="2195" ht="22.9" hidden="1" customHeight="1"/>
    <row r="2196" ht="22.9" hidden="1" customHeight="1"/>
    <row r="2197" ht="22.9" hidden="1" customHeight="1"/>
    <row r="2198" ht="22.9" hidden="1" customHeight="1"/>
    <row r="2199" ht="22.9" hidden="1" customHeight="1"/>
    <row r="2200" ht="22.9" hidden="1" customHeight="1"/>
    <row r="2201" ht="22.9" hidden="1" customHeight="1"/>
    <row r="2202" ht="22.9" hidden="1" customHeight="1"/>
    <row r="2203" ht="22.9" hidden="1" customHeight="1"/>
    <row r="2204" ht="22.9" hidden="1" customHeight="1"/>
    <row r="2205" ht="22.9" hidden="1" customHeight="1"/>
    <row r="2206" ht="22.9" hidden="1" customHeight="1"/>
    <row r="2207" ht="22.9" hidden="1" customHeight="1"/>
    <row r="2208" ht="22.9" hidden="1" customHeight="1"/>
    <row r="2209" ht="22.9" hidden="1" customHeight="1"/>
    <row r="2210" ht="22.9" hidden="1" customHeight="1"/>
    <row r="2211" ht="22.9" hidden="1" customHeight="1"/>
    <row r="2212" ht="22.9" hidden="1" customHeight="1"/>
    <row r="2213" ht="22.9" hidden="1" customHeight="1"/>
    <row r="2214" ht="22.9" hidden="1" customHeight="1"/>
    <row r="2215" ht="22.9" hidden="1" customHeight="1"/>
    <row r="2216" ht="22.9" hidden="1" customHeight="1"/>
    <row r="2217" ht="22.9" hidden="1" customHeight="1"/>
    <row r="2218" ht="22.9" hidden="1" customHeight="1"/>
    <row r="2219" ht="22.9" hidden="1" customHeight="1"/>
    <row r="2220" ht="22.9" hidden="1" customHeight="1"/>
    <row r="2221" ht="22.9" hidden="1" customHeight="1"/>
    <row r="2222" ht="22.9" hidden="1" customHeight="1"/>
    <row r="2223" ht="22.9" hidden="1" customHeight="1"/>
    <row r="2224" ht="22.9" hidden="1" customHeight="1"/>
    <row r="2225" ht="22.9" hidden="1" customHeight="1"/>
    <row r="2226" ht="22.9" hidden="1" customHeight="1"/>
    <row r="2227" ht="22.9" hidden="1" customHeight="1"/>
    <row r="2228" ht="22.9" hidden="1" customHeight="1"/>
    <row r="2229" ht="22.9" hidden="1" customHeight="1"/>
    <row r="2230" ht="22.9" hidden="1" customHeight="1"/>
    <row r="2231" ht="22.9" hidden="1" customHeight="1"/>
    <row r="2232" ht="22.9" hidden="1" customHeight="1"/>
    <row r="2233" ht="22.9" hidden="1" customHeight="1"/>
    <row r="2234" ht="22.9" hidden="1" customHeight="1"/>
    <row r="2235" ht="22.9" hidden="1" customHeight="1"/>
    <row r="2236" ht="22.9" hidden="1" customHeight="1"/>
    <row r="2237" ht="22.9" hidden="1" customHeight="1"/>
    <row r="2238" ht="22.9" hidden="1" customHeight="1"/>
    <row r="2239" ht="22.9" hidden="1" customHeight="1"/>
    <row r="2240" ht="22.9" hidden="1" customHeight="1"/>
    <row r="2241" ht="22.9" hidden="1" customHeight="1"/>
    <row r="2242" ht="22.9" hidden="1" customHeight="1"/>
    <row r="2243" ht="22.9" hidden="1" customHeight="1"/>
    <row r="2244" ht="22.9" hidden="1" customHeight="1"/>
    <row r="2245" ht="22.9" hidden="1" customHeight="1"/>
    <row r="2246" ht="22.9" hidden="1" customHeight="1"/>
    <row r="2247" ht="22.9" hidden="1" customHeight="1"/>
    <row r="2248" ht="22.9" hidden="1" customHeight="1"/>
    <row r="2249" ht="22.9" hidden="1" customHeight="1"/>
    <row r="2250" ht="22.9" hidden="1" customHeight="1"/>
    <row r="2251" ht="22.9" hidden="1" customHeight="1"/>
    <row r="2252" ht="22.9" hidden="1" customHeight="1"/>
    <row r="2253" ht="22.9" hidden="1" customHeight="1"/>
    <row r="2254" ht="22.9" hidden="1" customHeight="1"/>
    <row r="2255" ht="22.9" hidden="1" customHeight="1"/>
    <row r="2256" ht="22.9" hidden="1" customHeight="1"/>
    <row r="2257" ht="22.9" hidden="1" customHeight="1"/>
    <row r="2258" ht="22.9" hidden="1" customHeight="1"/>
    <row r="2259" ht="22.9" hidden="1" customHeight="1"/>
    <row r="2260" ht="22.9" hidden="1" customHeight="1"/>
    <row r="2261" ht="22.9" hidden="1" customHeight="1"/>
    <row r="2262" ht="22.9" hidden="1" customHeight="1"/>
    <row r="2263" ht="22.9" hidden="1" customHeight="1"/>
    <row r="2264" ht="22.9" hidden="1" customHeight="1"/>
    <row r="2265" ht="22.9" hidden="1" customHeight="1"/>
    <row r="2266" ht="22.9" hidden="1" customHeight="1"/>
    <row r="2267" ht="22.9" hidden="1" customHeight="1"/>
    <row r="2268" ht="22.9" hidden="1" customHeight="1"/>
    <row r="2269" ht="22.9" hidden="1" customHeight="1"/>
    <row r="2270" ht="22.9" hidden="1" customHeight="1"/>
    <row r="2271" ht="22.9" hidden="1" customHeight="1"/>
    <row r="2272" ht="22.9" hidden="1" customHeight="1"/>
    <row r="2273" ht="22.9" hidden="1" customHeight="1"/>
    <row r="2274" ht="22.9" hidden="1" customHeight="1"/>
    <row r="2275" ht="22.9" hidden="1" customHeight="1"/>
    <row r="2276" ht="22.9" hidden="1" customHeight="1"/>
    <row r="2277" ht="22.9" hidden="1" customHeight="1"/>
    <row r="2278" ht="22.9" hidden="1" customHeight="1"/>
    <row r="2279" ht="22.9" hidden="1" customHeight="1"/>
    <row r="2280" ht="22.9" hidden="1" customHeight="1"/>
    <row r="2281" ht="22.9" hidden="1" customHeight="1"/>
    <row r="2282" ht="22.9" hidden="1" customHeight="1"/>
    <row r="2283" ht="22.9" hidden="1" customHeight="1"/>
    <row r="2284" ht="22.9" hidden="1" customHeight="1"/>
    <row r="2285" ht="22.9" hidden="1" customHeight="1"/>
    <row r="2286" ht="22.9" hidden="1" customHeight="1"/>
    <row r="2287" ht="22.9" hidden="1" customHeight="1"/>
    <row r="2288" ht="22.9" hidden="1" customHeight="1"/>
    <row r="2289" ht="22.9" hidden="1" customHeight="1"/>
    <row r="2290" ht="22.9" hidden="1" customHeight="1"/>
    <row r="2291" ht="22.9" hidden="1" customHeight="1"/>
    <row r="2292" ht="22.9" hidden="1" customHeight="1"/>
    <row r="2293" ht="22.9" hidden="1" customHeight="1"/>
    <row r="2294" ht="22.9" hidden="1" customHeight="1"/>
    <row r="2295" ht="22.9" hidden="1" customHeight="1"/>
    <row r="2296" ht="22.9" hidden="1" customHeight="1"/>
    <row r="2297" ht="22.9" hidden="1" customHeight="1"/>
    <row r="2298" ht="22.9" hidden="1" customHeight="1"/>
    <row r="2299" ht="22.9" hidden="1" customHeight="1"/>
    <row r="2300" ht="22.9" hidden="1" customHeight="1"/>
    <row r="2301" ht="22.9" hidden="1" customHeight="1"/>
    <row r="2302" ht="22.9" hidden="1" customHeight="1"/>
    <row r="2303" ht="22.9" hidden="1" customHeight="1"/>
    <row r="2304" ht="22.9" hidden="1" customHeight="1"/>
    <row r="2305" ht="22.9" hidden="1" customHeight="1"/>
    <row r="2306" ht="22.9" hidden="1" customHeight="1"/>
    <row r="2307" ht="22.9" hidden="1" customHeight="1"/>
    <row r="2308" ht="22.9" hidden="1" customHeight="1"/>
    <row r="2309" ht="22.9" hidden="1" customHeight="1"/>
    <row r="2310" ht="22.9" hidden="1" customHeight="1"/>
    <row r="2311" ht="22.9" hidden="1" customHeight="1"/>
    <row r="2312" ht="22.9" hidden="1" customHeight="1"/>
    <row r="2313" ht="22.9" hidden="1" customHeight="1"/>
    <row r="2314" ht="22.9" hidden="1" customHeight="1"/>
    <row r="2315" ht="22.9" hidden="1" customHeight="1"/>
    <row r="2316" ht="22.9" hidden="1" customHeight="1"/>
    <row r="2317" ht="22.9" hidden="1" customHeight="1"/>
    <row r="2318" ht="22.9" hidden="1" customHeight="1"/>
    <row r="2319" ht="22.9" hidden="1" customHeight="1"/>
    <row r="2320" ht="22.9" hidden="1" customHeight="1"/>
    <row r="2321" ht="22.9" hidden="1" customHeight="1"/>
    <row r="2322" ht="22.9" hidden="1" customHeight="1"/>
    <row r="2323" ht="22.9" hidden="1" customHeight="1"/>
    <row r="2324" ht="22.9" hidden="1" customHeight="1"/>
    <row r="2325" ht="22.9" hidden="1" customHeight="1"/>
    <row r="2326" ht="22.9" hidden="1" customHeight="1"/>
    <row r="2327" ht="22.9" hidden="1" customHeight="1"/>
    <row r="2328" ht="22.9" hidden="1" customHeight="1"/>
    <row r="2329" ht="22.9" hidden="1" customHeight="1"/>
    <row r="2330" ht="22.9" hidden="1" customHeight="1"/>
    <row r="2331" ht="22.9" hidden="1" customHeight="1"/>
    <row r="2332" ht="22.9" hidden="1" customHeight="1"/>
    <row r="2333" ht="22.9" hidden="1" customHeight="1"/>
    <row r="2334" ht="22.9" hidden="1" customHeight="1"/>
    <row r="2335" ht="22.9" hidden="1" customHeight="1"/>
    <row r="2336" ht="22.9" hidden="1" customHeight="1"/>
    <row r="2337" ht="22.9" hidden="1" customHeight="1"/>
    <row r="2338" ht="22.9" hidden="1" customHeight="1"/>
    <row r="2339" ht="22.9" hidden="1" customHeight="1"/>
    <row r="2340" ht="22.9" hidden="1" customHeight="1"/>
    <row r="2341" ht="22.9" hidden="1" customHeight="1"/>
    <row r="2342" ht="22.9" hidden="1" customHeight="1"/>
    <row r="2343" ht="22.9" hidden="1" customHeight="1"/>
    <row r="2344" ht="22.9" hidden="1" customHeight="1"/>
    <row r="2345" ht="22.9" hidden="1" customHeight="1"/>
    <row r="2346" ht="22.9" hidden="1" customHeight="1"/>
    <row r="2347" ht="22.9" hidden="1" customHeight="1"/>
    <row r="2348" ht="22.9" hidden="1" customHeight="1"/>
    <row r="2349" ht="22.9" hidden="1" customHeight="1"/>
    <row r="2350" ht="22.9" hidden="1" customHeight="1"/>
    <row r="2351" ht="22.9" hidden="1" customHeight="1"/>
    <row r="2352" ht="22.9" hidden="1" customHeight="1"/>
    <row r="2353" ht="22.9" hidden="1" customHeight="1"/>
    <row r="2354" ht="22.9" hidden="1" customHeight="1"/>
    <row r="2355" ht="22.9" hidden="1" customHeight="1"/>
    <row r="2356" ht="22.9" hidden="1" customHeight="1"/>
    <row r="2357" ht="22.9" hidden="1" customHeight="1"/>
    <row r="2358" ht="22.9" hidden="1" customHeight="1"/>
    <row r="2359" ht="22.9" hidden="1" customHeight="1"/>
    <row r="2360" ht="22.9" hidden="1" customHeight="1"/>
    <row r="2361" ht="22.9" hidden="1" customHeight="1"/>
    <row r="2362" ht="22.9" hidden="1" customHeight="1"/>
    <row r="2363" ht="22.9" hidden="1" customHeight="1"/>
    <row r="2364" ht="22.9" hidden="1" customHeight="1"/>
    <row r="2365" ht="22.9" hidden="1" customHeight="1"/>
    <row r="2366" ht="22.9" hidden="1" customHeight="1"/>
    <row r="2367" ht="22.9" hidden="1" customHeight="1"/>
    <row r="2368" ht="22.9" hidden="1" customHeight="1"/>
    <row r="2369" ht="22.9" hidden="1" customHeight="1"/>
    <row r="2370" ht="22.9" hidden="1" customHeight="1"/>
    <row r="2371" ht="22.9" hidden="1" customHeight="1"/>
    <row r="2372" ht="22.9" hidden="1" customHeight="1"/>
    <row r="2373" ht="22.9" hidden="1" customHeight="1"/>
    <row r="2374" ht="22.9" hidden="1" customHeight="1"/>
    <row r="2375" ht="22.9" hidden="1" customHeight="1"/>
    <row r="2376" ht="22.9" hidden="1" customHeight="1"/>
    <row r="2377" ht="22.9" hidden="1" customHeight="1"/>
    <row r="2378" ht="22.9" hidden="1" customHeight="1"/>
    <row r="2379" ht="22.9" hidden="1" customHeight="1"/>
    <row r="2380" ht="22.9" hidden="1" customHeight="1"/>
    <row r="2381" ht="22.9" hidden="1" customHeight="1"/>
    <row r="2382" ht="22.9" hidden="1" customHeight="1"/>
    <row r="2383" ht="22.9" hidden="1" customHeight="1"/>
    <row r="2384" ht="22.9" hidden="1" customHeight="1"/>
    <row r="2385" ht="22.9" hidden="1" customHeight="1"/>
    <row r="2386" ht="22.9" hidden="1" customHeight="1"/>
    <row r="2387" ht="22.9" hidden="1" customHeight="1"/>
    <row r="2388" ht="22.9" hidden="1" customHeight="1"/>
    <row r="2389" ht="22.9" hidden="1" customHeight="1"/>
    <row r="2390" ht="22.9" hidden="1" customHeight="1"/>
    <row r="2391" ht="22.9" hidden="1" customHeight="1"/>
    <row r="2392" ht="22.9" hidden="1" customHeight="1"/>
    <row r="2393" ht="22.9" hidden="1" customHeight="1"/>
    <row r="2394" ht="22.9" hidden="1" customHeight="1"/>
    <row r="2395" ht="22.9" hidden="1" customHeight="1"/>
    <row r="2396" ht="22.9" hidden="1" customHeight="1"/>
    <row r="2397" ht="22.9" hidden="1" customHeight="1"/>
    <row r="2398" ht="22.9" hidden="1" customHeight="1"/>
    <row r="2399" ht="22.9" hidden="1" customHeight="1"/>
    <row r="2400" ht="22.9" hidden="1" customHeight="1"/>
    <row r="2401" ht="22.9" hidden="1" customHeight="1"/>
    <row r="2402" ht="22.9" hidden="1" customHeight="1"/>
    <row r="2403" ht="22.9" hidden="1" customHeight="1"/>
    <row r="2404" ht="22.9" hidden="1" customHeight="1"/>
    <row r="2405" ht="22.9" hidden="1" customHeight="1"/>
    <row r="2406" ht="22.9" hidden="1" customHeight="1"/>
    <row r="2407" ht="22.9" hidden="1" customHeight="1"/>
    <row r="2408" ht="22.9" hidden="1" customHeight="1"/>
    <row r="2409" ht="22.9" hidden="1" customHeight="1"/>
    <row r="2410" ht="22.9" hidden="1" customHeight="1"/>
    <row r="2411" ht="22.9" hidden="1" customHeight="1"/>
    <row r="2412" ht="22.9" hidden="1" customHeight="1"/>
    <row r="2413" ht="22.9" hidden="1" customHeight="1"/>
    <row r="2414" ht="22.9" hidden="1" customHeight="1"/>
    <row r="2415" ht="22.9" hidden="1" customHeight="1"/>
    <row r="2416" ht="22.9" hidden="1" customHeight="1"/>
    <row r="2417" ht="22.9" hidden="1" customHeight="1"/>
    <row r="2418" ht="22.9" hidden="1" customHeight="1"/>
    <row r="2419" ht="22.9" hidden="1" customHeight="1"/>
    <row r="2420" ht="22.9" hidden="1" customHeight="1"/>
    <row r="2421" ht="22.9" hidden="1" customHeight="1"/>
    <row r="2422" ht="22.9" hidden="1" customHeight="1"/>
    <row r="2423" ht="22.9" hidden="1" customHeight="1"/>
    <row r="2424" ht="22.9" hidden="1" customHeight="1"/>
    <row r="2425" ht="22.9" hidden="1" customHeight="1"/>
    <row r="2426" ht="22.9" hidden="1" customHeight="1"/>
    <row r="2427" ht="22.9" hidden="1" customHeight="1"/>
    <row r="2428" ht="22.9" hidden="1" customHeight="1"/>
    <row r="2429" ht="22.9" hidden="1" customHeight="1"/>
    <row r="2430" ht="22.9" hidden="1" customHeight="1"/>
    <row r="2431" ht="22.9" hidden="1" customHeight="1"/>
    <row r="2432" ht="22.9" hidden="1" customHeight="1"/>
    <row r="2433" ht="22.9" hidden="1" customHeight="1"/>
    <row r="2434" ht="22.9" hidden="1" customHeight="1"/>
    <row r="2435" ht="22.9" hidden="1" customHeight="1"/>
    <row r="2436" ht="22.9" hidden="1" customHeight="1"/>
    <row r="2437" ht="22.9" hidden="1" customHeight="1"/>
    <row r="2438" ht="22.9" hidden="1" customHeight="1"/>
    <row r="2439" ht="22.9" hidden="1" customHeight="1"/>
    <row r="2440" ht="22.9" hidden="1" customHeight="1"/>
    <row r="2441" ht="22.9" hidden="1" customHeight="1"/>
    <row r="2442" ht="22.9" hidden="1" customHeight="1"/>
    <row r="2443" ht="22.9" hidden="1" customHeight="1"/>
    <row r="2444" ht="22.9" hidden="1" customHeight="1"/>
    <row r="2445" ht="22.9" hidden="1" customHeight="1"/>
    <row r="2446" ht="22.9" hidden="1" customHeight="1"/>
    <row r="2447" ht="22.9" hidden="1" customHeight="1"/>
    <row r="2448" ht="22.9" hidden="1" customHeight="1"/>
    <row r="2449" ht="22.9" hidden="1" customHeight="1"/>
    <row r="2450" ht="22.9" hidden="1" customHeight="1"/>
    <row r="2451" ht="22.9" hidden="1" customHeight="1"/>
    <row r="2452" ht="22.9" hidden="1" customHeight="1"/>
    <row r="2453" ht="22.9" hidden="1" customHeight="1"/>
    <row r="2454" ht="22.9" hidden="1" customHeight="1"/>
    <row r="2455" ht="22.9" hidden="1" customHeight="1"/>
    <row r="2456" ht="22.9" hidden="1" customHeight="1"/>
    <row r="2457" ht="22.9" hidden="1" customHeight="1"/>
    <row r="2458" ht="22.9" hidden="1" customHeight="1"/>
    <row r="2459" ht="22.9" hidden="1" customHeight="1"/>
    <row r="2460" ht="22.9" hidden="1" customHeight="1"/>
    <row r="2461" ht="22.9" hidden="1" customHeight="1"/>
    <row r="2462" ht="22.9" hidden="1" customHeight="1"/>
    <row r="2463" ht="22.9" hidden="1" customHeight="1"/>
    <row r="2464" ht="22.9" hidden="1" customHeight="1"/>
    <row r="2465" ht="22.9" hidden="1" customHeight="1"/>
    <row r="2466" ht="22.9" hidden="1" customHeight="1"/>
    <row r="2467" ht="22.9" hidden="1" customHeight="1"/>
    <row r="2468" ht="22.9" hidden="1" customHeight="1"/>
    <row r="2469" ht="22.9" hidden="1" customHeight="1"/>
    <row r="2470" ht="22.9" hidden="1" customHeight="1"/>
    <row r="2471" ht="22.9" hidden="1" customHeight="1"/>
    <row r="2472" ht="22.9" hidden="1" customHeight="1"/>
    <row r="2473" ht="22.9" hidden="1" customHeight="1"/>
    <row r="2474" ht="22.9" hidden="1" customHeight="1"/>
    <row r="2475" ht="22.9" hidden="1" customHeight="1"/>
    <row r="2476" ht="22.9" hidden="1" customHeight="1"/>
    <row r="2477" ht="22.9" hidden="1" customHeight="1"/>
    <row r="2478" ht="22.9" hidden="1" customHeight="1"/>
    <row r="2479" ht="22.9" hidden="1" customHeight="1"/>
    <row r="2480" ht="22.9" hidden="1" customHeight="1"/>
    <row r="2481" ht="22.9" hidden="1" customHeight="1"/>
    <row r="2482" ht="22.9" hidden="1" customHeight="1"/>
    <row r="2483" ht="22.9" hidden="1" customHeight="1"/>
    <row r="2484" ht="22.9" hidden="1" customHeight="1"/>
    <row r="2485" ht="22.9" hidden="1" customHeight="1"/>
    <row r="2486" ht="22.9" hidden="1" customHeight="1"/>
    <row r="2487" ht="22.9" hidden="1" customHeight="1"/>
    <row r="2488" ht="22.9" hidden="1" customHeight="1"/>
    <row r="2489" ht="22.9" hidden="1" customHeight="1"/>
    <row r="2490" ht="22.9" hidden="1" customHeight="1"/>
    <row r="2491" ht="22.9" hidden="1" customHeight="1"/>
    <row r="2492" ht="22.9" hidden="1" customHeight="1"/>
    <row r="2493" ht="22.9" hidden="1" customHeight="1"/>
    <row r="2494" ht="22.9" hidden="1" customHeight="1"/>
    <row r="2495" ht="22.9" hidden="1" customHeight="1"/>
    <row r="2496" ht="22.9" hidden="1" customHeight="1"/>
    <row r="2497" ht="22.9" hidden="1" customHeight="1"/>
    <row r="2498" ht="22.9" hidden="1" customHeight="1"/>
    <row r="2499" ht="22.9" hidden="1" customHeight="1"/>
    <row r="2500" ht="22.9" hidden="1" customHeight="1"/>
    <row r="2501" ht="22.9" hidden="1" customHeight="1"/>
    <row r="2502" ht="22.9" hidden="1" customHeight="1"/>
    <row r="2503" ht="22.9" hidden="1" customHeight="1"/>
    <row r="2504" ht="22.9" hidden="1" customHeight="1"/>
    <row r="2505" ht="22.9" hidden="1" customHeight="1"/>
    <row r="2506" ht="22.9" hidden="1" customHeight="1"/>
    <row r="2507" ht="22.9" hidden="1" customHeight="1"/>
    <row r="2508" ht="22.9" hidden="1" customHeight="1"/>
    <row r="2509" ht="22.9" hidden="1" customHeight="1"/>
    <row r="2510" ht="22.9" hidden="1" customHeight="1"/>
    <row r="2511" ht="22.9" hidden="1" customHeight="1"/>
    <row r="2512" ht="22.9" hidden="1" customHeight="1"/>
    <row r="2513" ht="22.9" hidden="1" customHeight="1"/>
    <row r="2514" ht="22.9" hidden="1" customHeight="1"/>
    <row r="2515" ht="22.9" hidden="1" customHeight="1"/>
    <row r="2516" ht="22.9" hidden="1" customHeight="1"/>
    <row r="2517" ht="22.9" hidden="1" customHeight="1"/>
    <row r="2518" ht="22.9" hidden="1" customHeight="1"/>
    <row r="2519" ht="22.9" hidden="1" customHeight="1"/>
    <row r="2520" ht="22.9" hidden="1" customHeight="1"/>
    <row r="2521" ht="22.9" hidden="1" customHeight="1"/>
    <row r="2522" ht="22.9" hidden="1" customHeight="1"/>
    <row r="2523" ht="22.9" hidden="1" customHeight="1"/>
    <row r="2524" ht="22.9" hidden="1" customHeight="1"/>
    <row r="2525" ht="22.9" hidden="1" customHeight="1"/>
    <row r="2526" ht="22.9" hidden="1" customHeight="1"/>
    <row r="2527" ht="22.9" hidden="1" customHeight="1"/>
    <row r="2528" ht="22.9" hidden="1" customHeight="1"/>
    <row r="2529" ht="22.9" hidden="1" customHeight="1"/>
    <row r="2530" ht="22.9" hidden="1" customHeight="1"/>
    <row r="2531" ht="22.9" hidden="1" customHeight="1"/>
    <row r="2532" ht="22.9" hidden="1" customHeight="1"/>
    <row r="2533" ht="22.9" hidden="1" customHeight="1"/>
    <row r="2534" ht="22.9" hidden="1" customHeight="1"/>
    <row r="2535" ht="22.9" hidden="1" customHeight="1"/>
    <row r="2536" ht="22.9" hidden="1" customHeight="1"/>
    <row r="2537" ht="22.9" hidden="1" customHeight="1"/>
    <row r="2538" ht="22.9" hidden="1" customHeight="1"/>
    <row r="2539" ht="22.9" hidden="1" customHeight="1"/>
    <row r="2540" ht="22.9" hidden="1" customHeight="1"/>
    <row r="2541" ht="22.9" hidden="1" customHeight="1"/>
    <row r="2542" ht="22.9" hidden="1" customHeight="1"/>
    <row r="2543" ht="22.9" hidden="1" customHeight="1"/>
    <row r="2544" ht="22.9" hidden="1" customHeight="1"/>
    <row r="2545" ht="22.9" hidden="1" customHeight="1"/>
    <row r="2546" ht="22.9" hidden="1" customHeight="1"/>
    <row r="2547" ht="22.9" hidden="1" customHeight="1"/>
    <row r="2548" ht="22.9" hidden="1" customHeight="1"/>
    <row r="2549" ht="22.9" hidden="1" customHeight="1"/>
    <row r="2550" ht="22.9" hidden="1" customHeight="1"/>
    <row r="2551" ht="22.9" hidden="1" customHeight="1"/>
    <row r="2552" ht="22.9" hidden="1" customHeight="1"/>
    <row r="2553" ht="22.9" hidden="1" customHeight="1"/>
    <row r="2554" ht="22.9" hidden="1" customHeight="1"/>
    <row r="2555" ht="22.9" hidden="1" customHeight="1"/>
    <row r="2556" ht="22.9" hidden="1" customHeight="1"/>
    <row r="2557" ht="22.9" hidden="1" customHeight="1"/>
    <row r="2558" ht="22.9" hidden="1" customHeight="1"/>
    <row r="2559" ht="22.9" hidden="1" customHeight="1"/>
    <row r="2560" ht="22.9" hidden="1" customHeight="1"/>
    <row r="2561" ht="22.9" hidden="1" customHeight="1"/>
    <row r="2562" ht="22.9" hidden="1" customHeight="1"/>
    <row r="2563" ht="22.9" hidden="1" customHeight="1"/>
    <row r="2564" ht="22.9" hidden="1" customHeight="1"/>
    <row r="2565" ht="22.9" hidden="1" customHeight="1"/>
    <row r="2566" ht="22.9" hidden="1" customHeight="1"/>
    <row r="2567" ht="22.9" hidden="1" customHeight="1"/>
    <row r="2568" ht="22.9" hidden="1" customHeight="1"/>
    <row r="2569" ht="22.9" hidden="1" customHeight="1"/>
    <row r="2570" ht="22.9" hidden="1" customHeight="1"/>
    <row r="2571" ht="22.9" hidden="1" customHeight="1"/>
    <row r="2572" ht="22.9" hidden="1" customHeight="1"/>
    <row r="2573" ht="22.9" hidden="1" customHeight="1"/>
    <row r="2574" ht="22.9" hidden="1" customHeight="1"/>
    <row r="2575" ht="22.9" hidden="1" customHeight="1"/>
    <row r="2576" ht="22.9" hidden="1" customHeight="1"/>
    <row r="2577" ht="22.9" hidden="1" customHeight="1"/>
    <row r="2578" ht="22.9" hidden="1" customHeight="1"/>
    <row r="2579" ht="22.9" hidden="1" customHeight="1"/>
    <row r="2580" ht="22.9" hidden="1" customHeight="1"/>
    <row r="2581" ht="22.9" hidden="1" customHeight="1"/>
    <row r="2582" ht="22.9" hidden="1" customHeight="1"/>
    <row r="2583" ht="22.9" hidden="1" customHeight="1"/>
    <row r="2584" ht="22.9" hidden="1" customHeight="1"/>
    <row r="2585" ht="22.9" hidden="1" customHeight="1"/>
    <row r="2586" ht="22.9" hidden="1" customHeight="1"/>
    <row r="2587" ht="22.9" hidden="1" customHeight="1"/>
    <row r="2588" ht="22.9" hidden="1" customHeight="1"/>
    <row r="2589" ht="22.9" hidden="1" customHeight="1"/>
    <row r="2590" ht="22.9" hidden="1" customHeight="1"/>
    <row r="2591" ht="22.9" hidden="1" customHeight="1"/>
    <row r="2592" ht="22.9" hidden="1" customHeight="1"/>
    <row r="2593" ht="22.9" hidden="1" customHeight="1"/>
    <row r="2594" ht="22.9" hidden="1" customHeight="1"/>
    <row r="2595" ht="22.9" hidden="1" customHeight="1"/>
    <row r="2596" ht="22.9" hidden="1" customHeight="1"/>
    <row r="2597" ht="22.9" hidden="1" customHeight="1"/>
    <row r="2598" ht="22.9" hidden="1" customHeight="1"/>
    <row r="2599" ht="22.9" hidden="1" customHeight="1"/>
    <row r="2600" ht="22.9" hidden="1" customHeight="1"/>
    <row r="2601" ht="22.9" hidden="1" customHeight="1"/>
    <row r="2602" ht="22.9" hidden="1" customHeight="1"/>
    <row r="2603" ht="22.9" hidden="1" customHeight="1"/>
    <row r="2604" ht="22.9" hidden="1" customHeight="1"/>
    <row r="2605" ht="22.9" hidden="1" customHeight="1"/>
    <row r="2606" ht="22.9" hidden="1" customHeight="1"/>
    <row r="2607" ht="22.9" hidden="1" customHeight="1"/>
    <row r="2608" ht="22.9" hidden="1" customHeight="1"/>
    <row r="2609" ht="22.9" hidden="1" customHeight="1"/>
    <row r="2610" ht="22.9" hidden="1" customHeight="1"/>
    <row r="2611" ht="22.9" hidden="1" customHeight="1"/>
    <row r="2612" ht="22.9" hidden="1" customHeight="1"/>
    <row r="2613" ht="22.9" hidden="1" customHeight="1"/>
    <row r="2614" ht="22.9" hidden="1" customHeight="1"/>
    <row r="2615" ht="22.9" hidden="1" customHeight="1"/>
    <row r="2616" ht="22.9" hidden="1" customHeight="1"/>
    <row r="2617" ht="22.9" hidden="1" customHeight="1"/>
    <row r="2618" ht="22.9" hidden="1" customHeight="1"/>
    <row r="2619" ht="22.9" hidden="1" customHeight="1"/>
    <row r="2620" ht="22.9" hidden="1" customHeight="1"/>
    <row r="2621" ht="22.9" hidden="1" customHeight="1"/>
    <row r="2622" ht="22.9" hidden="1" customHeight="1"/>
    <row r="2623" ht="22.9" hidden="1" customHeight="1"/>
    <row r="2624" ht="22.9" hidden="1" customHeight="1"/>
    <row r="2625" ht="22.9" hidden="1" customHeight="1"/>
    <row r="2626" ht="22.9" hidden="1" customHeight="1"/>
    <row r="2627" ht="22.9" hidden="1" customHeight="1"/>
    <row r="2628" ht="22.9" hidden="1" customHeight="1"/>
    <row r="2629" ht="22.9" hidden="1" customHeight="1"/>
    <row r="2630" ht="22.9" hidden="1" customHeight="1"/>
    <row r="2631" ht="22.9" hidden="1" customHeight="1"/>
    <row r="2632" ht="22.9" hidden="1" customHeight="1"/>
    <row r="2633" ht="22.9" hidden="1" customHeight="1"/>
    <row r="2634" ht="22.9" hidden="1" customHeight="1"/>
    <row r="2635" ht="22.9" hidden="1" customHeight="1"/>
    <row r="2636" ht="22.9" hidden="1" customHeight="1"/>
    <row r="2637" ht="22.9" hidden="1" customHeight="1"/>
    <row r="2638" ht="22.9" hidden="1" customHeight="1"/>
    <row r="2639" ht="22.9" hidden="1" customHeight="1"/>
    <row r="2640" ht="22.9" hidden="1" customHeight="1"/>
    <row r="2641" ht="22.9" hidden="1" customHeight="1"/>
    <row r="2642" ht="22.9" hidden="1" customHeight="1"/>
    <row r="2643" ht="22.9" hidden="1" customHeight="1"/>
    <row r="2644" ht="22.9" hidden="1" customHeight="1"/>
    <row r="2645" ht="22.9" hidden="1" customHeight="1"/>
    <row r="2646" ht="22.9" hidden="1" customHeight="1"/>
    <row r="2647" ht="22.9" hidden="1" customHeight="1"/>
    <row r="2648" ht="22.9" hidden="1" customHeight="1"/>
    <row r="2649" ht="22.9" hidden="1" customHeight="1"/>
    <row r="2650" ht="22.9" hidden="1" customHeight="1"/>
    <row r="2651" ht="22.9" hidden="1" customHeight="1"/>
    <row r="2652" ht="22.9" hidden="1" customHeight="1"/>
    <row r="2653" ht="22.9" hidden="1" customHeight="1"/>
    <row r="2654" ht="22.9" hidden="1" customHeight="1"/>
    <row r="2655" ht="22.9" hidden="1" customHeight="1"/>
    <row r="2656" ht="22.9" hidden="1" customHeight="1"/>
    <row r="2657" ht="22.9" hidden="1" customHeight="1"/>
    <row r="2658" ht="22.9" hidden="1" customHeight="1"/>
    <row r="2659" ht="22.9" hidden="1" customHeight="1"/>
    <row r="2660" ht="22.9" hidden="1" customHeight="1"/>
    <row r="2661" ht="22.9" hidden="1" customHeight="1"/>
    <row r="2662" ht="22.9" hidden="1" customHeight="1"/>
    <row r="2663" ht="22.9" hidden="1" customHeight="1"/>
    <row r="2664" ht="22.9" hidden="1" customHeight="1"/>
    <row r="2665" ht="22.9" hidden="1" customHeight="1"/>
    <row r="2666" ht="22.9" hidden="1" customHeight="1"/>
    <row r="2667" ht="22.9" hidden="1" customHeight="1"/>
    <row r="2668" ht="22.9" hidden="1" customHeight="1"/>
    <row r="2669" ht="22.9" hidden="1" customHeight="1"/>
    <row r="2670" ht="22.9" hidden="1" customHeight="1"/>
    <row r="2671" ht="22.9" hidden="1" customHeight="1"/>
    <row r="2672" ht="22.9" hidden="1" customHeight="1"/>
    <row r="2673" ht="22.9" hidden="1" customHeight="1"/>
    <row r="2674" ht="22.9" hidden="1" customHeight="1"/>
    <row r="2675" ht="22.9" hidden="1" customHeight="1"/>
    <row r="2676" ht="22.9" hidden="1" customHeight="1"/>
    <row r="2677" ht="22.9" hidden="1" customHeight="1"/>
    <row r="2678" ht="22.9" hidden="1" customHeight="1"/>
    <row r="2679" ht="22.9" hidden="1" customHeight="1"/>
    <row r="2680" ht="22.9" hidden="1" customHeight="1"/>
    <row r="2681" ht="22.9" hidden="1" customHeight="1"/>
    <row r="2682" ht="22.9" hidden="1" customHeight="1"/>
    <row r="2683" ht="22.9" hidden="1" customHeight="1"/>
    <row r="2684" ht="22.9" hidden="1" customHeight="1"/>
    <row r="2685" ht="22.9" hidden="1" customHeight="1"/>
    <row r="2686" ht="22.9" hidden="1" customHeight="1"/>
    <row r="2687" ht="22.9" hidden="1" customHeight="1"/>
    <row r="2688" ht="22.9" hidden="1" customHeight="1"/>
    <row r="2689" ht="22.9" hidden="1" customHeight="1"/>
    <row r="2690" ht="22.9" hidden="1" customHeight="1"/>
    <row r="2691" ht="22.9" hidden="1" customHeight="1"/>
    <row r="2692" ht="22.9" hidden="1" customHeight="1"/>
    <row r="2693" ht="22.9" hidden="1" customHeight="1"/>
    <row r="2694" ht="22.9" hidden="1" customHeight="1"/>
    <row r="2695" ht="22.9" hidden="1" customHeight="1"/>
    <row r="2696" ht="22.9" hidden="1" customHeight="1"/>
    <row r="2697" ht="22.9" hidden="1" customHeight="1"/>
    <row r="2698" ht="22.9" hidden="1" customHeight="1"/>
    <row r="2699" ht="22.9" hidden="1" customHeight="1"/>
    <row r="2700" ht="22.9" hidden="1" customHeight="1"/>
    <row r="2701" ht="22.9" hidden="1" customHeight="1"/>
    <row r="2702" ht="22.9" hidden="1" customHeight="1"/>
    <row r="2703" ht="22.9" hidden="1" customHeight="1"/>
    <row r="2704" ht="22.9" hidden="1" customHeight="1"/>
    <row r="2705" ht="22.9" hidden="1" customHeight="1"/>
    <row r="2706" ht="22.9" hidden="1" customHeight="1"/>
    <row r="2707" ht="22.9" hidden="1" customHeight="1"/>
    <row r="2708" ht="22.9" hidden="1" customHeight="1"/>
    <row r="2709" ht="22.9" hidden="1" customHeight="1"/>
    <row r="2710" ht="22.9" hidden="1" customHeight="1"/>
    <row r="2711" ht="22.9" hidden="1" customHeight="1"/>
    <row r="2712" ht="22.9" hidden="1" customHeight="1"/>
    <row r="2713" ht="22.9" hidden="1" customHeight="1"/>
    <row r="2714" ht="22.9" hidden="1" customHeight="1"/>
    <row r="2715" ht="22.9" hidden="1" customHeight="1"/>
    <row r="2716" ht="22.9" hidden="1" customHeight="1"/>
    <row r="2717" ht="22.9" hidden="1" customHeight="1"/>
    <row r="2718" ht="22.9" hidden="1" customHeight="1"/>
    <row r="2719" ht="22.9" hidden="1" customHeight="1"/>
    <row r="2720" ht="22.9" hidden="1" customHeight="1"/>
    <row r="2721" ht="22.9" hidden="1" customHeight="1"/>
    <row r="2722" ht="22.9" hidden="1" customHeight="1"/>
    <row r="2723" ht="22.9" hidden="1" customHeight="1"/>
    <row r="2724" ht="22.9" hidden="1" customHeight="1"/>
    <row r="2725" ht="22.9" hidden="1" customHeight="1"/>
    <row r="2726" ht="22.9" hidden="1" customHeight="1"/>
    <row r="2727" ht="22.9" hidden="1" customHeight="1"/>
    <row r="2728" ht="22.9" hidden="1" customHeight="1"/>
    <row r="2729" ht="22.9" hidden="1" customHeight="1"/>
    <row r="2730" ht="22.9" hidden="1" customHeight="1"/>
    <row r="2731" ht="22.9" hidden="1" customHeight="1"/>
    <row r="2732" ht="22.9" hidden="1" customHeight="1"/>
    <row r="2733" ht="22.9" hidden="1" customHeight="1"/>
    <row r="2734" ht="22.9" hidden="1" customHeight="1"/>
    <row r="2735" ht="22.9" hidden="1" customHeight="1"/>
    <row r="2736" ht="22.9" hidden="1" customHeight="1"/>
    <row r="2737" ht="22.9" hidden="1" customHeight="1"/>
    <row r="2738" ht="22.9" hidden="1" customHeight="1"/>
    <row r="2739" ht="22.9" hidden="1" customHeight="1"/>
    <row r="2740" ht="22.9" hidden="1" customHeight="1"/>
    <row r="2741" ht="22.9" hidden="1" customHeight="1"/>
    <row r="2742" ht="22.9" hidden="1" customHeight="1"/>
    <row r="2743" ht="22.9" hidden="1" customHeight="1"/>
    <row r="2744" ht="22.9" hidden="1" customHeight="1"/>
    <row r="2745" ht="22.9" hidden="1" customHeight="1"/>
    <row r="2746" ht="22.9" hidden="1" customHeight="1"/>
    <row r="2747" ht="22.9" hidden="1" customHeight="1"/>
    <row r="2748" ht="22.9" hidden="1" customHeight="1"/>
    <row r="2749" ht="22.9" hidden="1" customHeight="1"/>
    <row r="2750" ht="22.9" hidden="1" customHeight="1"/>
    <row r="2751" ht="22.9" hidden="1" customHeight="1"/>
    <row r="2752" ht="22.9" hidden="1" customHeight="1"/>
    <row r="2753" ht="22.9" hidden="1" customHeight="1"/>
    <row r="2754" ht="22.9" hidden="1" customHeight="1"/>
    <row r="2755" ht="22.9" hidden="1" customHeight="1"/>
    <row r="2756" ht="22.9" hidden="1" customHeight="1"/>
    <row r="2757" ht="22.9" hidden="1" customHeight="1"/>
    <row r="2758" ht="22.9" hidden="1" customHeight="1"/>
    <row r="2759" ht="22.9" hidden="1" customHeight="1"/>
    <row r="2760" ht="22.9" hidden="1" customHeight="1"/>
    <row r="2761" ht="22.9" hidden="1" customHeight="1"/>
    <row r="2762" ht="22.9" hidden="1" customHeight="1"/>
    <row r="2763" ht="22.9" hidden="1" customHeight="1"/>
    <row r="2764" ht="22.9" hidden="1" customHeight="1"/>
    <row r="2765" ht="22.9" hidden="1" customHeight="1"/>
    <row r="2766" ht="22.9" hidden="1" customHeight="1"/>
    <row r="2767" ht="22.9" hidden="1" customHeight="1"/>
    <row r="2768" ht="22.9" hidden="1" customHeight="1"/>
    <row r="2769" ht="22.9" hidden="1" customHeight="1"/>
    <row r="2770" ht="22.9" hidden="1" customHeight="1"/>
    <row r="2771" ht="22.9" hidden="1" customHeight="1"/>
    <row r="2772" ht="22.9" hidden="1" customHeight="1"/>
    <row r="2773" ht="22.9" hidden="1" customHeight="1"/>
    <row r="2774" ht="22.9" hidden="1" customHeight="1"/>
    <row r="2775" ht="22.9" hidden="1" customHeight="1"/>
    <row r="2776" ht="22.9" hidden="1" customHeight="1"/>
    <row r="2777" ht="22.9" hidden="1" customHeight="1"/>
    <row r="2778" ht="22.9" hidden="1" customHeight="1"/>
    <row r="2779" ht="22.9" hidden="1" customHeight="1"/>
    <row r="2780" ht="22.9" hidden="1" customHeight="1"/>
    <row r="2781" ht="22.9" hidden="1" customHeight="1"/>
    <row r="2782" ht="22.9" hidden="1" customHeight="1"/>
    <row r="2783" ht="22.9" hidden="1" customHeight="1"/>
    <row r="2784" ht="22.9" hidden="1" customHeight="1"/>
    <row r="2785" ht="22.9" hidden="1" customHeight="1"/>
    <row r="2786" ht="22.9" hidden="1" customHeight="1"/>
    <row r="2787" ht="22.9" hidden="1" customHeight="1"/>
    <row r="2788" ht="22.9" hidden="1" customHeight="1"/>
    <row r="2789" ht="22.9" hidden="1" customHeight="1"/>
    <row r="2790" ht="22.9" hidden="1" customHeight="1"/>
    <row r="2791" ht="22.9" hidden="1" customHeight="1"/>
    <row r="2792" ht="22.9" hidden="1" customHeight="1"/>
    <row r="2793" ht="22.9" hidden="1" customHeight="1"/>
    <row r="2794" ht="22.9" hidden="1" customHeight="1"/>
    <row r="2795" ht="22.9" hidden="1" customHeight="1"/>
    <row r="2796" ht="22.9" hidden="1" customHeight="1"/>
    <row r="2797" ht="22.9" hidden="1" customHeight="1"/>
    <row r="2798" ht="22.9" hidden="1" customHeight="1"/>
    <row r="2799" ht="22.9" hidden="1" customHeight="1"/>
    <row r="2800" ht="22.9" hidden="1" customHeight="1"/>
    <row r="2801" ht="22.9" hidden="1" customHeight="1"/>
    <row r="2802" ht="22.9" hidden="1" customHeight="1"/>
    <row r="2803" ht="22.9" hidden="1" customHeight="1"/>
    <row r="2804" ht="22.9" hidden="1" customHeight="1"/>
    <row r="2805" ht="22.9" hidden="1" customHeight="1"/>
    <row r="2806" ht="22.9" hidden="1" customHeight="1"/>
    <row r="2807" ht="22.9" hidden="1" customHeight="1"/>
    <row r="2808" ht="22.9" hidden="1" customHeight="1"/>
    <row r="2809" ht="22.9" hidden="1" customHeight="1"/>
    <row r="2810" ht="22.9" hidden="1" customHeight="1"/>
    <row r="2811" ht="22.9" hidden="1" customHeight="1"/>
    <row r="2812" ht="22.9" hidden="1" customHeight="1"/>
    <row r="2813" ht="22.9" hidden="1" customHeight="1"/>
    <row r="2814" ht="22.9" hidden="1" customHeight="1"/>
    <row r="2815" ht="22.9" hidden="1" customHeight="1"/>
    <row r="2816" ht="22.9" hidden="1" customHeight="1"/>
    <row r="2817" ht="22.9" hidden="1" customHeight="1"/>
    <row r="2818" ht="22.9" hidden="1" customHeight="1"/>
    <row r="2819" ht="22.9" hidden="1" customHeight="1"/>
    <row r="2820" ht="22.9" hidden="1" customHeight="1"/>
    <row r="2821" ht="22.9" hidden="1" customHeight="1"/>
    <row r="2822" ht="22.9" hidden="1" customHeight="1"/>
    <row r="2823" ht="22.9" hidden="1" customHeight="1"/>
    <row r="2824" ht="22.9" hidden="1" customHeight="1"/>
    <row r="2825" ht="22.9" hidden="1" customHeight="1"/>
    <row r="2826" ht="22.9" hidden="1" customHeight="1"/>
    <row r="2827" ht="22.9" hidden="1" customHeight="1"/>
    <row r="2828" ht="22.9" hidden="1" customHeight="1"/>
    <row r="2829" ht="22.9" hidden="1" customHeight="1"/>
    <row r="2830" ht="22.9" hidden="1" customHeight="1"/>
    <row r="2831" ht="22.9" hidden="1" customHeight="1"/>
    <row r="2832" ht="22.9" hidden="1" customHeight="1"/>
    <row r="2833" ht="22.9" hidden="1" customHeight="1"/>
    <row r="2834" ht="22.9" hidden="1" customHeight="1"/>
    <row r="2835" ht="22.9" hidden="1" customHeight="1"/>
    <row r="2836" ht="22.9" hidden="1" customHeight="1"/>
    <row r="2837" ht="22.9" hidden="1" customHeight="1"/>
    <row r="2838" ht="22.9" hidden="1" customHeight="1"/>
    <row r="2839" ht="22.9" hidden="1" customHeight="1"/>
    <row r="2840" ht="22.9" hidden="1" customHeight="1"/>
    <row r="2841" ht="22.9" hidden="1" customHeight="1"/>
    <row r="2842" ht="22.9" hidden="1" customHeight="1"/>
    <row r="2843" ht="22.9" hidden="1" customHeight="1"/>
    <row r="2844" ht="22.9" hidden="1" customHeight="1"/>
    <row r="2845" ht="22.9" hidden="1" customHeight="1"/>
    <row r="2846" ht="22.9" hidden="1" customHeight="1"/>
    <row r="2847" ht="22.9" hidden="1" customHeight="1"/>
    <row r="2848" ht="22.9" hidden="1" customHeight="1"/>
    <row r="2849" ht="22.9" hidden="1" customHeight="1"/>
    <row r="2850" ht="22.9" hidden="1" customHeight="1"/>
    <row r="2851" ht="22.9" hidden="1" customHeight="1"/>
    <row r="2852" ht="22.9" hidden="1" customHeight="1"/>
    <row r="2853" ht="22.9" hidden="1" customHeight="1"/>
    <row r="2854" ht="22.9" hidden="1" customHeight="1"/>
    <row r="2855" ht="22.9" hidden="1" customHeight="1"/>
    <row r="2856" ht="22.9" hidden="1" customHeight="1"/>
    <row r="2857" ht="22.9" hidden="1" customHeight="1"/>
    <row r="2858" ht="22.9" hidden="1" customHeight="1"/>
    <row r="2859" ht="22.9" hidden="1" customHeight="1"/>
    <row r="2860" ht="22.9" hidden="1" customHeight="1"/>
    <row r="2861" ht="22.9" hidden="1" customHeight="1"/>
    <row r="2862" ht="22.9" hidden="1" customHeight="1"/>
    <row r="2863" ht="22.9" hidden="1" customHeight="1"/>
    <row r="2864" ht="22.9" hidden="1" customHeight="1"/>
    <row r="2865" ht="22.9" hidden="1" customHeight="1"/>
    <row r="2866" ht="22.9" hidden="1" customHeight="1"/>
    <row r="2867" ht="22.9" hidden="1" customHeight="1"/>
    <row r="2868" ht="22.9" hidden="1" customHeight="1"/>
    <row r="2869" ht="22.9" hidden="1" customHeight="1"/>
    <row r="2870" ht="22.9" hidden="1" customHeight="1"/>
    <row r="2871" ht="22.9" hidden="1" customHeight="1"/>
    <row r="2872" ht="22.9" hidden="1" customHeight="1"/>
    <row r="2873" ht="22.9" hidden="1" customHeight="1"/>
    <row r="2874" ht="22.9" hidden="1" customHeight="1"/>
    <row r="2875" ht="22.9" hidden="1" customHeight="1"/>
    <row r="2876" ht="22.9" hidden="1" customHeight="1"/>
    <row r="2877" ht="22.9" hidden="1" customHeight="1"/>
    <row r="2878" ht="22.9" hidden="1" customHeight="1"/>
    <row r="2879" ht="22.9" hidden="1" customHeight="1"/>
    <row r="2880" ht="22.9" hidden="1" customHeight="1"/>
    <row r="2881" ht="22.9" hidden="1" customHeight="1"/>
    <row r="2882" ht="22.9" hidden="1" customHeight="1"/>
    <row r="2883" ht="22.9" hidden="1" customHeight="1"/>
    <row r="2884" ht="22.9" hidden="1" customHeight="1"/>
    <row r="2885" ht="22.9" hidden="1" customHeight="1"/>
    <row r="2886" ht="22.9" hidden="1" customHeight="1"/>
    <row r="2887" ht="22.9" hidden="1" customHeight="1"/>
    <row r="2888" ht="22.9" hidden="1" customHeight="1"/>
    <row r="2889" ht="22.9" hidden="1" customHeight="1"/>
    <row r="2890" ht="22.9" hidden="1" customHeight="1"/>
    <row r="2891" ht="22.9" hidden="1" customHeight="1"/>
    <row r="2892" ht="22.9" hidden="1" customHeight="1"/>
    <row r="2893" ht="22.9" hidden="1" customHeight="1"/>
    <row r="2894" ht="22.9" hidden="1" customHeight="1"/>
    <row r="2895" ht="22.9" hidden="1" customHeight="1"/>
    <row r="2896" ht="22.9" hidden="1" customHeight="1"/>
    <row r="2897" ht="22.9" hidden="1" customHeight="1"/>
    <row r="2898" ht="22.9" hidden="1" customHeight="1"/>
    <row r="2899" ht="22.9" hidden="1" customHeight="1"/>
    <row r="2900" ht="22.9" hidden="1" customHeight="1"/>
    <row r="2901" ht="22.9" hidden="1" customHeight="1"/>
    <row r="2902" ht="22.9" hidden="1" customHeight="1"/>
    <row r="2903" ht="22.9" hidden="1" customHeight="1"/>
    <row r="2904" ht="22.9" hidden="1" customHeight="1"/>
    <row r="2905" ht="22.9" hidden="1" customHeight="1"/>
    <row r="2906" ht="22.9" hidden="1" customHeight="1"/>
    <row r="2907" ht="22.9" hidden="1" customHeight="1"/>
    <row r="2908" ht="22.9" hidden="1" customHeight="1"/>
    <row r="2909" ht="22.9" hidden="1" customHeight="1"/>
    <row r="2910" ht="22.9" hidden="1" customHeight="1"/>
    <row r="2911" ht="22.9" hidden="1" customHeight="1"/>
    <row r="2912" ht="22.9" hidden="1" customHeight="1"/>
    <row r="2913" ht="22.9" hidden="1" customHeight="1"/>
    <row r="2914" ht="22.9" hidden="1" customHeight="1"/>
    <row r="2915" ht="22.9" hidden="1" customHeight="1"/>
    <row r="2916" ht="22.9" hidden="1" customHeight="1"/>
    <row r="2917" ht="22.9" hidden="1" customHeight="1"/>
    <row r="2918" ht="22.9" hidden="1" customHeight="1"/>
    <row r="2919" ht="22.9" hidden="1" customHeight="1"/>
    <row r="2920" ht="22.9" hidden="1" customHeight="1"/>
    <row r="2921" ht="22.9" hidden="1" customHeight="1"/>
    <row r="2922" ht="22.9" hidden="1" customHeight="1"/>
    <row r="2923" ht="22.9" hidden="1" customHeight="1"/>
    <row r="2924" ht="22.9" hidden="1" customHeight="1"/>
    <row r="2925" ht="22.9" hidden="1" customHeight="1"/>
    <row r="2926" ht="22.9" hidden="1" customHeight="1"/>
    <row r="2927" ht="22.9" hidden="1" customHeight="1"/>
    <row r="2928" ht="22.9" hidden="1" customHeight="1"/>
    <row r="2929" ht="22.9" hidden="1" customHeight="1"/>
    <row r="2930" ht="22.9" hidden="1" customHeight="1"/>
    <row r="2931" ht="22.9" hidden="1" customHeight="1"/>
    <row r="2932" ht="22.9" hidden="1" customHeight="1"/>
    <row r="2933" ht="22.9" hidden="1" customHeight="1"/>
    <row r="2934" ht="22.9" hidden="1" customHeight="1"/>
    <row r="2935" ht="22.9" hidden="1" customHeight="1"/>
    <row r="2936" ht="22.9" hidden="1" customHeight="1"/>
    <row r="2937" ht="22.9" hidden="1" customHeight="1"/>
    <row r="2938" ht="22.9" hidden="1" customHeight="1"/>
    <row r="2939" ht="22.9" hidden="1" customHeight="1"/>
    <row r="2940" ht="22.9" hidden="1" customHeight="1"/>
    <row r="2941" ht="22.9" hidden="1" customHeight="1"/>
    <row r="2942" ht="22.9" hidden="1" customHeight="1"/>
    <row r="2943" ht="22.9" hidden="1" customHeight="1"/>
    <row r="2944" ht="22.9" hidden="1" customHeight="1"/>
    <row r="2945" ht="22.9" hidden="1" customHeight="1"/>
    <row r="2946" ht="22.9" hidden="1" customHeight="1"/>
    <row r="2947" ht="22.9" hidden="1" customHeight="1"/>
    <row r="2948" ht="22.9" hidden="1" customHeight="1"/>
    <row r="2949" ht="22.9" hidden="1" customHeight="1"/>
    <row r="2950" ht="22.9" hidden="1" customHeight="1"/>
    <row r="2951" ht="22.9" hidden="1" customHeight="1"/>
    <row r="2952" ht="22.9" hidden="1" customHeight="1"/>
    <row r="2953" ht="22.9" hidden="1" customHeight="1"/>
    <row r="2954" ht="22.9" hidden="1" customHeight="1"/>
    <row r="2955" ht="22.9" hidden="1" customHeight="1"/>
    <row r="2956" ht="22.9" hidden="1" customHeight="1"/>
    <row r="2957" ht="22.9" hidden="1" customHeight="1"/>
    <row r="2958" ht="22.9" hidden="1" customHeight="1"/>
    <row r="2959" ht="22.9" hidden="1" customHeight="1"/>
    <row r="2960" ht="22.9" hidden="1" customHeight="1"/>
    <row r="2961" ht="22.9" hidden="1" customHeight="1"/>
    <row r="2962" ht="22.9" hidden="1" customHeight="1"/>
    <row r="2963" ht="22.9" hidden="1" customHeight="1"/>
    <row r="2964" ht="22.9" hidden="1" customHeight="1"/>
    <row r="2965" ht="22.9" hidden="1" customHeight="1"/>
    <row r="2966" ht="22.9" hidden="1" customHeight="1"/>
    <row r="2967" ht="22.9" hidden="1" customHeight="1"/>
    <row r="2968" ht="22.9" hidden="1" customHeight="1"/>
    <row r="2969" ht="22.9" hidden="1" customHeight="1"/>
    <row r="2970" ht="22.9" hidden="1" customHeight="1"/>
    <row r="2971" ht="22.9" hidden="1" customHeight="1"/>
    <row r="2972" ht="22.9" hidden="1" customHeight="1"/>
    <row r="2973" ht="22.9" hidden="1" customHeight="1"/>
    <row r="2974" ht="22.9" hidden="1" customHeight="1"/>
    <row r="2975" ht="22.9" hidden="1" customHeight="1"/>
    <row r="2976" ht="22.9" hidden="1" customHeight="1"/>
    <row r="2977" ht="22.9" hidden="1" customHeight="1"/>
    <row r="2978" ht="22.9" hidden="1" customHeight="1"/>
    <row r="2979" ht="22.9" hidden="1" customHeight="1"/>
    <row r="2980" ht="22.9" hidden="1" customHeight="1"/>
    <row r="2981" ht="22.9" hidden="1" customHeight="1"/>
    <row r="2982" ht="22.9" hidden="1" customHeight="1"/>
    <row r="2983" ht="22.9" hidden="1" customHeight="1"/>
    <row r="2984" ht="22.9" hidden="1" customHeight="1"/>
    <row r="2985" ht="22.9" hidden="1" customHeight="1"/>
    <row r="2986" ht="22.9" hidden="1" customHeight="1"/>
    <row r="2987" ht="22.9" hidden="1" customHeight="1"/>
    <row r="2988" ht="22.9" hidden="1" customHeight="1"/>
    <row r="2989" ht="22.9" hidden="1" customHeight="1"/>
    <row r="2990" ht="22.9" hidden="1" customHeight="1"/>
    <row r="2991" ht="22.9" hidden="1" customHeight="1"/>
    <row r="2992" ht="22.9" hidden="1" customHeight="1"/>
    <row r="2993" ht="22.9" hidden="1" customHeight="1"/>
    <row r="2994" ht="22.9" hidden="1" customHeight="1"/>
    <row r="2995" ht="22.9" hidden="1" customHeight="1"/>
    <row r="2996" ht="22.9" hidden="1" customHeight="1"/>
    <row r="2997" ht="22.9" hidden="1" customHeight="1"/>
    <row r="2998" ht="22.9" hidden="1" customHeight="1"/>
    <row r="2999" ht="22.9" hidden="1" customHeight="1"/>
    <row r="3000" ht="22.9" hidden="1" customHeight="1"/>
    <row r="3001" ht="22.9" hidden="1" customHeight="1"/>
    <row r="3002" ht="22.9" hidden="1" customHeight="1"/>
    <row r="3003" ht="22.9" hidden="1" customHeight="1"/>
    <row r="3004" ht="22.9" hidden="1" customHeight="1"/>
    <row r="3005" ht="22.9" hidden="1" customHeight="1"/>
    <row r="3006" ht="22.9" hidden="1" customHeight="1"/>
    <row r="3007" ht="22.9" hidden="1" customHeight="1"/>
    <row r="3008" ht="22.9" hidden="1" customHeight="1"/>
    <row r="3009" ht="22.9" hidden="1" customHeight="1"/>
    <row r="3010" ht="22.9" hidden="1" customHeight="1"/>
    <row r="3011" ht="22.9" hidden="1" customHeight="1"/>
    <row r="3012" ht="22.9" hidden="1" customHeight="1"/>
    <row r="3013" ht="22.9" hidden="1" customHeight="1"/>
    <row r="3014" ht="22.9" hidden="1" customHeight="1"/>
    <row r="3015" ht="22.9" hidden="1" customHeight="1"/>
    <row r="3016" ht="22.9" hidden="1" customHeight="1"/>
    <row r="3017" ht="22.9" hidden="1" customHeight="1"/>
    <row r="3018" ht="22.9" hidden="1" customHeight="1"/>
    <row r="3019" ht="22.9" hidden="1" customHeight="1"/>
    <row r="3020" ht="22.9" hidden="1" customHeight="1"/>
    <row r="3021" ht="22.9" hidden="1" customHeight="1"/>
    <row r="3022" ht="22.9" hidden="1" customHeight="1"/>
    <row r="3023" ht="22.9" hidden="1" customHeight="1"/>
    <row r="3024" ht="22.9" hidden="1" customHeight="1"/>
    <row r="3025" ht="22.9" hidden="1" customHeight="1"/>
    <row r="3026" ht="22.9" hidden="1" customHeight="1"/>
    <row r="3027" ht="22.9" hidden="1" customHeight="1"/>
    <row r="3028" ht="22.9" hidden="1" customHeight="1"/>
    <row r="3029" ht="22.9" hidden="1" customHeight="1"/>
    <row r="3030" ht="22.9" hidden="1" customHeight="1"/>
    <row r="3031" ht="22.9" hidden="1" customHeight="1"/>
    <row r="3032" ht="22.9" hidden="1" customHeight="1"/>
    <row r="3033" ht="22.9" hidden="1" customHeight="1"/>
    <row r="3034" ht="22.9" hidden="1" customHeight="1"/>
    <row r="3035" ht="22.9" hidden="1" customHeight="1"/>
    <row r="3036" ht="22.9" hidden="1" customHeight="1"/>
    <row r="3037" ht="22.9" hidden="1" customHeight="1"/>
    <row r="3038" ht="22.9" hidden="1" customHeight="1"/>
    <row r="3039" ht="22.9" hidden="1" customHeight="1"/>
    <row r="3040" ht="22.9" hidden="1" customHeight="1"/>
    <row r="3041" ht="22.9" hidden="1" customHeight="1"/>
    <row r="3042" ht="22.9" hidden="1" customHeight="1"/>
    <row r="3043" ht="22.9" hidden="1" customHeight="1"/>
    <row r="3044" ht="22.9" hidden="1" customHeight="1"/>
    <row r="3045" ht="22.9" hidden="1" customHeight="1"/>
    <row r="3046" ht="22.9" hidden="1" customHeight="1"/>
    <row r="3047" ht="22.9" hidden="1" customHeight="1"/>
    <row r="3048" ht="22.9" hidden="1" customHeight="1"/>
    <row r="3049" ht="22.9" hidden="1" customHeight="1"/>
    <row r="3050" ht="22.9" hidden="1" customHeight="1"/>
    <row r="3051" ht="22.9" hidden="1" customHeight="1"/>
    <row r="3052" ht="22.9" hidden="1" customHeight="1"/>
    <row r="3053" ht="22.9" hidden="1" customHeight="1"/>
    <row r="3054" ht="22.9" hidden="1" customHeight="1"/>
    <row r="3055" ht="22.9" hidden="1" customHeight="1"/>
    <row r="3056" ht="22.9" hidden="1" customHeight="1"/>
    <row r="3057" ht="22.9" hidden="1" customHeight="1"/>
    <row r="3058" ht="22.9" hidden="1" customHeight="1"/>
    <row r="3059" ht="22.9" hidden="1" customHeight="1"/>
    <row r="3060" ht="22.9" hidden="1" customHeight="1"/>
    <row r="3061" ht="22.9" hidden="1" customHeight="1"/>
    <row r="3062" ht="22.9" hidden="1" customHeight="1"/>
    <row r="3063" ht="22.9" hidden="1" customHeight="1"/>
    <row r="3064" ht="22.9" hidden="1" customHeight="1"/>
    <row r="3065" ht="22.9" hidden="1" customHeight="1"/>
    <row r="3066" ht="22.9" hidden="1" customHeight="1"/>
    <row r="3067" ht="22.9" hidden="1" customHeight="1"/>
    <row r="3068" ht="22.9" hidden="1" customHeight="1"/>
    <row r="3069" ht="22.9" hidden="1" customHeight="1"/>
    <row r="3070" ht="22.9" hidden="1" customHeight="1"/>
    <row r="3071" ht="22.9" hidden="1" customHeight="1"/>
    <row r="3072" ht="22.9" hidden="1" customHeight="1"/>
    <row r="3073" ht="22.9" hidden="1" customHeight="1"/>
    <row r="3074" ht="22.9" hidden="1" customHeight="1"/>
    <row r="3075" ht="22.9" hidden="1" customHeight="1"/>
    <row r="3076" ht="22.9" hidden="1" customHeight="1"/>
    <row r="3077" ht="22.9" hidden="1" customHeight="1"/>
    <row r="3078" ht="22.9" hidden="1" customHeight="1"/>
    <row r="3079" ht="22.9" hidden="1" customHeight="1"/>
    <row r="3080" ht="22.9" hidden="1" customHeight="1"/>
    <row r="3081" ht="22.9" hidden="1" customHeight="1"/>
    <row r="3082" ht="22.9" hidden="1" customHeight="1"/>
    <row r="3083" ht="22.9" hidden="1" customHeight="1"/>
    <row r="3084" ht="22.9" hidden="1" customHeight="1"/>
    <row r="3085" ht="22.9" hidden="1" customHeight="1"/>
    <row r="3086" ht="22.9" hidden="1" customHeight="1"/>
    <row r="3087" ht="22.9" hidden="1" customHeight="1"/>
    <row r="3088" ht="22.9" hidden="1" customHeight="1"/>
    <row r="3089" ht="22.9" hidden="1" customHeight="1"/>
    <row r="3090" ht="22.9" hidden="1" customHeight="1"/>
    <row r="3091" ht="22.9" hidden="1" customHeight="1"/>
    <row r="3092" ht="22.9" hidden="1" customHeight="1"/>
    <row r="3093" ht="22.9" hidden="1" customHeight="1"/>
    <row r="3094" ht="22.9" hidden="1" customHeight="1"/>
    <row r="3095" ht="22.9" hidden="1" customHeight="1"/>
    <row r="3096" ht="22.9" hidden="1" customHeight="1"/>
    <row r="3097" ht="22.9" hidden="1" customHeight="1"/>
    <row r="3098" ht="22.9" hidden="1" customHeight="1"/>
    <row r="3099" ht="22.9" hidden="1" customHeight="1"/>
    <row r="3100" ht="22.9" hidden="1" customHeight="1"/>
    <row r="3101" ht="22.9" hidden="1" customHeight="1"/>
    <row r="3102" ht="22.9" hidden="1" customHeight="1"/>
    <row r="3103" ht="22.9" hidden="1" customHeight="1"/>
    <row r="3104" ht="22.9" hidden="1" customHeight="1"/>
    <row r="3105" ht="22.9" hidden="1" customHeight="1"/>
    <row r="3106" ht="22.9" hidden="1" customHeight="1"/>
    <row r="3107" ht="22.9" hidden="1" customHeight="1"/>
    <row r="3108" ht="22.9" hidden="1" customHeight="1"/>
    <row r="3109" ht="22.9" hidden="1" customHeight="1"/>
    <row r="3110" ht="22.9" hidden="1" customHeight="1"/>
    <row r="3111" ht="22.9" hidden="1" customHeight="1"/>
    <row r="3112" ht="22.9" hidden="1" customHeight="1"/>
    <row r="3113" ht="22.9" hidden="1" customHeight="1"/>
    <row r="3114" ht="22.9" hidden="1" customHeight="1"/>
    <row r="3115" ht="22.9" hidden="1" customHeight="1"/>
    <row r="3116" ht="22.9" hidden="1" customHeight="1"/>
    <row r="3117" ht="22.9" hidden="1" customHeight="1"/>
    <row r="3118" ht="22.9" hidden="1" customHeight="1"/>
    <row r="3119" ht="22.9" hidden="1" customHeight="1"/>
    <row r="3120" ht="22.9" hidden="1" customHeight="1"/>
    <row r="3121" ht="22.9" hidden="1" customHeight="1"/>
    <row r="3122" ht="22.9" hidden="1" customHeight="1"/>
    <row r="3123" ht="22.9" hidden="1" customHeight="1"/>
    <row r="3124" ht="22.9" hidden="1" customHeight="1"/>
    <row r="3125" ht="22.9" hidden="1" customHeight="1"/>
    <row r="3126" ht="22.9" hidden="1" customHeight="1"/>
    <row r="3127" ht="22.9" hidden="1" customHeight="1"/>
    <row r="3128" ht="22.9" hidden="1" customHeight="1"/>
    <row r="3129" ht="22.9" hidden="1" customHeight="1"/>
    <row r="3130" ht="22.9" hidden="1" customHeight="1"/>
    <row r="3131" ht="22.9" hidden="1" customHeight="1"/>
    <row r="3132" ht="22.9" hidden="1" customHeight="1"/>
    <row r="3133" ht="22.9" hidden="1" customHeight="1"/>
    <row r="3134" ht="22.9" hidden="1" customHeight="1"/>
    <row r="3135" ht="22.9" hidden="1" customHeight="1"/>
    <row r="3136" ht="22.9" hidden="1" customHeight="1"/>
    <row r="3137" ht="22.9" hidden="1" customHeight="1"/>
    <row r="3138" ht="22.9" hidden="1" customHeight="1"/>
    <row r="3139" ht="22.9" hidden="1" customHeight="1"/>
    <row r="3140" ht="22.9" hidden="1" customHeight="1"/>
    <row r="3141" ht="22.9" hidden="1" customHeight="1"/>
    <row r="3142" ht="22.9" hidden="1" customHeight="1"/>
    <row r="3143" ht="22.9" hidden="1" customHeight="1"/>
    <row r="3144" ht="22.9" hidden="1" customHeight="1"/>
    <row r="3145" ht="22.9" hidden="1" customHeight="1"/>
    <row r="3146" ht="22.9" hidden="1" customHeight="1"/>
    <row r="3147" ht="22.9" hidden="1" customHeight="1"/>
    <row r="3148" ht="22.9" hidden="1" customHeight="1"/>
    <row r="3149" ht="22.9" hidden="1" customHeight="1"/>
    <row r="3150" ht="22.9" hidden="1" customHeight="1"/>
    <row r="3151" ht="22.9" hidden="1" customHeight="1"/>
    <row r="3152" ht="22.9" hidden="1" customHeight="1"/>
    <row r="3153" ht="22.9" hidden="1" customHeight="1"/>
    <row r="3154" ht="22.9" hidden="1" customHeight="1"/>
    <row r="3155" ht="22.9" hidden="1" customHeight="1"/>
    <row r="3156" ht="22.9" hidden="1" customHeight="1"/>
    <row r="3157" ht="22.9" hidden="1" customHeight="1"/>
    <row r="3158" ht="22.9" hidden="1" customHeight="1"/>
    <row r="3159" ht="22.9" hidden="1" customHeight="1"/>
    <row r="3160" ht="22.9" hidden="1" customHeight="1"/>
    <row r="3161" ht="22.9" hidden="1" customHeight="1"/>
    <row r="3162" ht="22.9" hidden="1" customHeight="1"/>
    <row r="3163" ht="22.9" hidden="1" customHeight="1"/>
    <row r="3164" ht="22.9" hidden="1" customHeight="1"/>
    <row r="3165" ht="22.9" hidden="1" customHeight="1"/>
    <row r="3166" ht="22.9" hidden="1" customHeight="1"/>
    <row r="3167" ht="22.9" hidden="1" customHeight="1"/>
    <row r="3168" ht="22.9" hidden="1" customHeight="1"/>
    <row r="3169" ht="22.9" hidden="1" customHeight="1"/>
    <row r="3170" ht="22.9" hidden="1" customHeight="1"/>
    <row r="3171" ht="22.9" hidden="1" customHeight="1"/>
    <row r="3172" ht="22.9" hidden="1" customHeight="1"/>
    <row r="3173" ht="22.9" hidden="1" customHeight="1"/>
    <row r="3174" ht="22.9" hidden="1" customHeight="1"/>
    <row r="3175" ht="22.9" hidden="1" customHeight="1"/>
    <row r="3176" ht="22.9" hidden="1" customHeight="1"/>
    <row r="3177" ht="22.9" hidden="1" customHeight="1"/>
    <row r="3178" ht="22.9" hidden="1" customHeight="1"/>
    <row r="3179" ht="22.9" hidden="1" customHeight="1"/>
    <row r="3180" ht="22.9" hidden="1" customHeight="1"/>
    <row r="3181" ht="22.9" hidden="1" customHeight="1"/>
    <row r="3182" ht="22.9" hidden="1" customHeight="1"/>
    <row r="3183" ht="22.9" hidden="1" customHeight="1"/>
    <row r="3184" ht="22.9" hidden="1" customHeight="1"/>
    <row r="3185" ht="22.9" hidden="1" customHeight="1"/>
    <row r="3186" ht="22.9" hidden="1" customHeight="1"/>
    <row r="3187" ht="22.9" hidden="1" customHeight="1"/>
    <row r="3188" ht="22.9" hidden="1" customHeight="1"/>
    <row r="3189" ht="22.9" hidden="1" customHeight="1"/>
    <row r="3190" ht="22.9" hidden="1" customHeight="1"/>
    <row r="3191" ht="22.9" hidden="1" customHeight="1"/>
    <row r="3192" ht="22.9" hidden="1" customHeight="1"/>
    <row r="3193" ht="22.9" hidden="1" customHeight="1"/>
    <row r="3194" ht="22.9" hidden="1" customHeight="1"/>
    <row r="3195" ht="22.9" hidden="1" customHeight="1"/>
    <row r="3196" ht="22.9" hidden="1" customHeight="1"/>
    <row r="3197" ht="22.9" hidden="1" customHeight="1"/>
    <row r="3198" ht="22.9" hidden="1" customHeight="1"/>
    <row r="3199" ht="22.9" hidden="1" customHeight="1"/>
    <row r="3200" ht="22.9" hidden="1" customHeight="1"/>
    <row r="3201" ht="22.9" hidden="1" customHeight="1"/>
    <row r="3202" ht="22.9" hidden="1" customHeight="1"/>
    <row r="3203" ht="22.9" hidden="1" customHeight="1"/>
    <row r="3204" ht="22.9" hidden="1" customHeight="1"/>
    <row r="3205" ht="22.9" hidden="1" customHeight="1"/>
    <row r="3206" ht="22.9" hidden="1" customHeight="1"/>
    <row r="3207" ht="22.9" hidden="1" customHeight="1"/>
    <row r="3208" ht="22.9" hidden="1" customHeight="1"/>
    <row r="3209" ht="22.9" hidden="1" customHeight="1"/>
    <row r="3210" ht="22.9" hidden="1" customHeight="1"/>
    <row r="3211" ht="22.9" hidden="1" customHeight="1"/>
    <row r="3212" ht="22.9" hidden="1" customHeight="1"/>
    <row r="3213" ht="22.9" hidden="1" customHeight="1"/>
    <row r="3214" ht="22.9" hidden="1" customHeight="1"/>
    <row r="3215" ht="22.9" hidden="1" customHeight="1"/>
    <row r="3216" ht="22.9" hidden="1" customHeight="1"/>
    <row r="3217" ht="22.9" hidden="1" customHeight="1"/>
    <row r="3218" ht="22.9" hidden="1" customHeight="1"/>
    <row r="3219" ht="22.9" hidden="1" customHeight="1"/>
    <row r="3220" ht="22.9" hidden="1" customHeight="1"/>
    <row r="3221" ht="22.9" hidden="1" customHeight="1"/>
    <row r="3222" ht="22.9" hidden="1" customHeight="1"/>
    <row r="3223" ht="22.9" hidden="1" customHeight="1"/>
    <row r="3224" ht="22.9" hidden="1" customHeight="1"/>
    <row r="3225" ht="22.9" hidden="1" customHeight="1"/>
    <row r="3226" ht="22.9" hidden="1" customHeight="1"/>
    <row r="3227" ht="22.9" hidden="1" customHeight="1"/>
    <row r="3228" ht="22.9" hidden="1" customHeight="1"/>
    <row r="3229" ht="22.9" hidden="1" customHeight="1"/>
    <row r="3230" ht="22.9" hidden="1" customHeight="1"/>
    <row r="3231" ht="22.9" hidden="1" customHeight="1"/>
    <row r="3232" ht="22.9" hidden="1" customHeight="1"/>
    <row r="3233" ht="22.9" hidden="1" customHeight="1"/>
    <row r="3234" ht="22.9" hidden="1" customHeight="1"/>
    <row r="3235" ht="22.9" hidden="1" customHeight="1"/>
    <row r="3236" ht="22.9" hidden="1" customHeight="1"/>
    <row r="3237" ht="22.9" hidden="1" customHeight="1"/>
    <row r="3238" ht="22.9" hidden="1" customHeight="1"/>
    <row r="3239" ht="22.9" hidden="1" customHeight="1"/>
    <row r="3240" ht="22.9" hidden="1" customHeight="1"/>
    <row r="3241" ht="22.9" hidden="1" customHeight="1"/>
    <row r="3242" ht="22.9" hidden="1" customHeight="1"/>
    <row r="3243" ht="22.9" hidden="1" customHeight="1"/>
    <row r="3244" ht="22.9" hidden="1" customHeight="1"/>
    <row r="3245" ht="22.9" hidden="1" customHeight="1"/>
    <row r="3246" ht="22.9" hidden="1" customHeight="1"/>
    <row r="3247" ht="22.9" hidden="1" customHeight="1"/>
    <row r="3248" ht="22.9" hidden="1" customHeight="1"/>
    <row r="3249" ht="22.9" hidden="1" customHeight="1"/>
    <row r="3250" ht="22.9" hidden="1" customHeight="1"/>
    <row r="3251" ht="22.9" hidden="1" customHeight="1"/>
    <row r="3252" ht="22.9" hidden="1" customHeight="1"/>
    <row r="3253" ht="22.9" hidden="1" customHeight="1"/>
    <row r="3254" ht="22.9" hidden="1" customHeight="1"/>
    <row r="3255" ht="22.9" hidden="1" customHeight="1"/>
    <row r="3256" ht="22.9" hidden="1" customHeight="1"/>
    <row r="3257" ht="22.9" hidden="1" customHeight="1"/>
    <row r="3258" ht="22.9" hidden="1" customHeight="1"/>
    <row r="3259" ht="22.9" hidden="1" customHeight="1"/>
    <row r="3260" ht="22.9" hidden="1" customHeight="1"/>
    <row r="3261" ht="22.9" hidden="1" customHeight="1"/>
    <row r="3262" ht="22.9" hidden="1" customHeight="1"/>
    <row r="3263" ht="22.9" hidden="1" customHeight="1"/>
    <row r="3264" ht="22.9" hidden="1" customHeight="1"/>
    <row r="3265" ht="22.9" hidden="1" customHeight="1"/>
    <row r="3266" ht="22.9" hidden="1" customHeight="1"/>
    <row r="3267" ht="22.9" hidden="1" customHeight="1"/>
    <row r="3268" ht="22.9" hidden="1" customHeight="1"/>
    <row r="3269" ht="22.9" hidden="1" customHeight="1"/>
    <row r="3270" ht="22.9" hidden="1" customHeight="1"/>
    <row r="3271" ht="22.9" hidden="1" customHeight="1"/>
    <row r="3272" ht="22.9" hidden="1" customHeight="1"/>
    <row r="3273" ht="22.9" hidden="1" customHeight="1"/>
    <row r="3274" ht="22.9" hidden="1" customHeight="1"/>
    <row r="3275" ht="22.9" hidden="1" customHeight="1"/>
    <row r="3276" ht="22.9" hidden="1" customHeight="1"/>
    <row r="3277" ht="22.9" hidden="1" customHeight="1"/>
    <row r="3278" ht="22.9" hidden="1" customHeight="1"/>
    <row r="3279" ht="22.9" hidden="1" customHeight="1"/>
    <row r="3280" ht="22.9" hidden="1" customHeight="1"/>
    <row r="3281" ht="22.9" hidden="1" customHeight="1"/>
    <row r="3282" ht="22.9" hidden="1" customHeight="1"/>
    <row r="3283" ht="22.9" hidden="1" customHeight="1"/>
    <row r="3284" ht="22.9" hidden="1" customHeight="1"/>
    <row r="3285" ht="22.9" hidden="1" customHeight="1"/>
    <row r="3286" ht="22.9" hidden="1" customHeight="1"/>
    <row r="3287" ht="22.9" hidden="1" customHeight="1"/>
    <row r="3288" ht="22.9" hidden="1" customHeight="1"/>
    <row r="3289" ht="22.9" hidden="1" customHeight="1"/>
    <row r="3290" ht="22.9" hidden="1" customHeight="1"/>
    <row r="3291" ht="22.9" hidden="1" customHeight="1"/>
    <row r="3292" ht="22.9" hidden="1" customHeight="1"/>
    <row r="3293" ht="22.9" hidden="1" customHeight="1"/>
    <row r="3294" ht="22.9" hidden="1" customHeight="1"/>
    <row r="3295" ht="22.9" hidden="1" customHeight="1"/>
    <row r="3296" ht="22.9" hidden="1" customHeight="1"/>
    <row r="3297" ht="22.9" hidden="1" customHeight="1"/>
    <row r="3298" ht="22.9" hidden="1" customHeight="1"/>
    <row r="3299" ht="22.9" hidden="1" customHeight="1"/>
    <row r="3300" ht="22.9" hidden="1" customHeight="1"/>
    <row r="3301" ht="22.9" hidden="1" customHeight="1"/>
    <row r="3302" ht="22.9" hidden="1" customHeight="1"/>
    <row r="3303" ht="22.9" hidden="1" customHeight="1"/>
    <row r="3304" ht="22.9" hidden="1" customHeight="1"/>
    <row r="3305" ht="22.9" hidden="1" customHeight="1"/>
    <row r="3306" ht="22.9" hidden="1" customHeight="1"/>
    <row r="3307" ht="22.9" hidden="1" customHeight="1"/>
    <row r="3308" ht="22.9" hidden="1" customHeight="1"/>
    <row r="3309" ht="22.9" hidden="1" customHeight="1"/>
    <row r="3310" ht="22.9" hidden="1" customHeight="1"/>
    <row r="3311" ht="22.9" hidden="1" customHeight="1"/>
    <row r="3312" ht="22.9" hidden="1" customHeight="1"/>
    <row r="3313" ht="22.9" hidden="1" customHeight="1"/>
    <row r="3314" ht="22.9" hidden="1" customHeight="1"/>
    <row r="3315" ht="22.9" hidden="1" customHeight="1"/>
    <row r="3316" ht="22.9" hidden="1" customHeight="1"/>
    <row r="3317" ht="22.9" hidden="1" customHeight="1"/>
    <row r="3318" ht="22.9" hidden="1" customHeight="1"/>
    <row r="3319" ht="22.9" hidden="1" customHeight="1"/>
    <row r="3320" ht="22.9" hidden="1" customHeight="1"/>
    <row r="3321" ht="22.9" hidden="1" customHeight="1"/>
    <row r="3322" ht="22.9" hidden="1" customHeight="1"/>
    <row r="3323" ht="22.9" hidden="1" customHeight="1"/>
    <row r="3324" ht="22.9" hidden="1" customHeight="1"/>
    <row r="3325" ht="22.9" hidden="1" customHeight="1"/>
    <row r="3326" ht="22.9" hidden="1" customHeight="1"/>
    <row r="3327" ht="22.9" hidden="1" customHeight="1"/>
    <row r="3328" ht="22.9" hidden="1" customHeight="1"/>
    <row r="3329" ht="22.9" hidden="1" customHeight="1"/>
    <row r="3330" ht="22.9" hidden="1" customHeight="1"/>
    <row r="3331" ht="22.9" hidden="1" customHeight="1"/>
    <row r="3332" ht="22.9" hidden="1" customHeight="1"/>
    <row r="3333" ht="22.9" hidden="1" customHeight="1"/>
    <row r="3334" ht="22.9" hidden="1" customHeight="1"/>
    <row r="3335" ht="22.9" hidden="1" customHeight="1"/>
    <row r="3336" ht="22.9" hidden="1" customHeight="1"/>
    <row r="3337" ht="22.9" hidden="1" customHeight="1"/>
    <row r="3338" ht="22.9" hidden="1" customHeight="1"/>
    <row r="3339" ht="22.9" hidden="1" customHeight="1"/>
    <row r="3340" ht="22.9" hidden="1" customHeight="1"/>
    <row r="3341" ht="22.9" hidden="1" customHeight="1"/>
    <row r="3342" ht="22.9" hidden="1" customHeight="1"/>
    <row r="3343" ht="22.9" hidden="1" customHeight="1"/>
    <row r="3344" ht="22.9" hidden="1" customHeight="1"/>
    <row r="3345" ht="22.9" hidden="1" customHeight="1"/>
    <row r="3346" ht="22.9" hidden="1" customHeight="1"/>
    <row r="3347" ht="22.9" hidden="1" customHeight="1"/>
    <row r="3348" ht="22.9" hidden="1" customHeight="1"/>
    <row r="3349" ht="22.9" hidden="1" customHeight="1"/>
    <row r="3350" ht="22.9" hidden="1" customHeight="1"/>
    <row r="3351" ht="22.9" hidden="1" customHeight="1"/>
    <row r="3352" ht="22.9" hidden="1" customHeight="1"/>
    <row r="3353" ht="22.9" hidden="1" customHeight="1"/>
    <row r="3354" ht="22.9" hidden="1" customHeight="1"/>
    <row r="3355" ht="22.9" hidden="1" customHeight="1"/>
    <row r="3356" ht="22.9" hidden="1" customHeight="1"/>
    <row r="3357" ht="22.9" hidden="1" customHeight="1"/>
    <row r="3358" ht="22.9" hidden="1" customHeight="1"/>
    <row r="3359" ht="22.9" hidden="1" customHeight="1"/>
    <row r="3360" ht="22.9" hidden="1" customHeight="1"/>
    <row r="3361" ht="22.9" hidden="1" customHeight="1"/>
    <row r="3362" ht="22.9" hidden="1" customHeight="1"/>
    <row r="3363" ht="22.9" hidden="1" customHeight="1"/>
    <row r="3364" ht="22.9" hidden="1" customHeight="1"/>
    <row r="3365" ht="22.9" hidden="1" customHeight="1"/>
    <row r="3366" ht="22.9" hidden="1" customHeight="1"/>
    <row r="3367" ht="22.9" hidden="1" customHeight="1"/>
    <row r="3368" ht="22.9" hidden="1" customHeight="1"/>
    <row r="3369" ht="22.9" hidden="1" customHeight="1"/>
    <row r="3370" ht="22.9" hidden="1" customHeight="1"/>
    <row r="3371" ht="22.9" hidden="1" customHeight="1"/>
    <row r="3372" ht="22.9" hidden="1" customHeight="1"/>
    <row r="3373" ht="22.9" hidden="1" customHeight="1"/>
    <row r="3374" ht="22.9" hidden="1" customHeight="1"/>
    <row r="3375" ht="22.9" hidden="1" customHeight="1"/>
    <row r="3376" ht="22.9" hidden="1" customHeight="1"/>
    <row r="3377" ht="22.9" hidden="1" customHeight="1"/>
    <row r="3378" ht="22.9" hidden="1" customHeight="1"/>
    <row r="3379" ht="22.9" hidden="1" customHeight="1"/>
    <row r="3380" ht="22.9" hidden="1" customHeight="1"/>
    <row r="3381" ht="22.9" hidden="1" customHeight="1"/>
    <row r="3382" ht="22.9" hidden="1" customHeight="1"/>
    <row r="3383" ht="22.9" hidden="1" customHeight="1"/>
    <row r="3384" ht="22.9" hidden="1" customHeight="1"/>
    <row r="3385" ht="22.9" hidden="1" customHeight="1"/>
    <row r="3386" ht="22.9" hidden="1" customHeight="1"/>
    <row r="3387" ht="22.9" hidden="1" customHeight="1"/>
    <row r="3388" ht="22.9" hidden="1" customHeight="1"/>
    <row r="3389" ht="22.9" hidden="1" customHeight="1"/>
    <row r="3390" ht="22.9" hidden="1" customHeight="1"/>
    <row r="3391" ht="22.9" hidden="1" customHeight="1"/>
    <row r="3392" ht="22.9" hidden="1" customHeight="1"/>
    <row r="3393" ht="22.9" hidden="1" customHeight="1"/>
    <row r="3394" ht="22.9" hidden="1" customHeight="1"/>
    <row r="3395" ht="22.9" hidden="1" customHeight="1"/>
    <row r="3396" ht="22.9" hidden="1" customHeight="1"/>
    <row r="3397" ht="22.9" hidden="1" customHeight="1"/>
    <row r="3398" ht="22.9" hidden="1" customHeight="1"/>
    <row r="3399" ht="22.9" hidden="1" customHeight="1"/>
    <row r="3400" ht="22.9" hidden="1" customHeight="1"/>
    <row r="3401" ht="22.9" hidden="1" customHeight="1"/>
    <row r="3402" ht="22.9" hidden="1" customHeight="1"/>
    <row r="3403" ht="22.9" hidden="1" customHeight="1"/>
    <row r="3404" ht="22.9" hidden="1" customHeight="1"/>
    <row r="3405" ht="22.9" hidden="1" customHeight="1"/>
    <row r="3406" ht="22.9" hidden="1" customHeight="1"/>
    <row r="3407" ht="22.9" hidden="1" customHeight="1"/>
    <row r="3408" ht="22.9" hidden="1" customHeight="1"/>
    <row r="3409" ht="22.9" hidden="1" customHeight="1"/>
    <row r="3410" ht="22.9" hidden="1" customHeight="1"/>
    <row r="3411" ht="22.9" hidden="1" customHeight="1"/>
    <row r="3412" ht="22.9" hidden="1" customHeight="1"/>
    <row r="3413" ht="22.9" hidden="1" customHeight="1"/>
    <row r="3414" ht="22.9" hidden="1" customHeight="1"/>
    <row r="3415" ht="22.9" hidden="1" customHeight="1"/>
    <row r="3416" ht="22.9" hidden="1" customHeight="1"/>
    <row r="3417" ht="22.9" hidden="1" customHeight="1"/>
    <row r="3418" ht="22.9" hidden="1" customHeight="1"/>
    <row r="3419" ht="22.9" hidden="1" customHeight="1"/>
    <row r="3420" ht="22.9" hidden="1" customHeight="1"/>
    <row r="3421" ht="22.9" hidden="1" customHeight="1"/>
    <row r="3422" ht="22.9" hidden="1" customHeight="1"/>
    <row r="3423" ht="22.9" hidden="1" customHeight="1"/>
    <row r="3424" ht="22.9" hidden="1" customHeight="1"/>
    <row r="3425" ht="22.9" hidden="1" customHeight="1"/>
    <row r="3426" ht="22.9" hidden="1" customHeight="1"/>
    <row r="3427" ht="22.9" hidden="1" customHeight="1"/>
    <row r="3428" ht="22.9" hidden="1" customHeight="1"/>
    <row r="3429" ht="22.9" hidden="1" customHeight="1"/>
    <row r="3430" ht="22.9" hidden="1" customHeight="1"/>
    <row r="3431" ht="22.9" hidden="1" customHeight="1"/>
    <row r="3432" ht="22.9" hidden="1" customHeight="1"/>
    <row r="3433" ht="22.9" hidden="1" customHeight="1"/>
    <row r="3434" ht="22.9" hidden="1" customHeight="1"/>
    <row r="3435" ht="22.9" hidden="1" customHeight="1"/>
    <row r="3436" ht="22.9" hidden="1" customHeight="1"/>
    <row r="3437" ht="22.9" hidden="1" customHeight="1"/>
    <row r="3438" ht="22.9" hidden="1" customHeight="1"/>
    <row r="3439" ht="22.9" hidden="1" customHeight="1"/>
    <row r="3440" ht="22.9" hidden="1" customHeight="1"/>
    <row r="3441" ht="22.9" hidden="1" customHeight="1"/>
    <row r="3442" ht="22.9" hidden="1" customHeight="1"/>
    <row r="3443" ht="22.9" hidden="1" customHeight="1"/>
    <row r="3444" ht="22.9" hidden="1" customHeight="1"/>
    <row r="3445" ht="22.9" hidden="1" customHeight="1"/>
    <row r="3446" ht="22.9" hidden="1" customHeight="1"/>
    <row r="3447" ht="22.9" hidden="1" customHeight="1"/>
    <row r="3448" ht="22.9" hidden="1" customHeight="1"/>
    <row r="3449" ht="22.9" hidden="1" customHeight="1"/>
    <row r="3450" ht="22.9" hidden="1" customHeight="1"/>
    <row r="3451" ht="22.9" hidden="1" customHeight="1"/>
    <row r="3452" ht="22.9" hidden="1" customHeight="1"/>
    <row r="3453" ht="22.9" hidden="1" customHeight="1"/>
    <row r="3454" ht="22.9" hidden="1" customHeight="1"/>
    <row r="3455" ht="22.9" hidden="1" customHeight="1"/>
    <row r="3456" ht="22.9" hidden="1" customHeight="1"/>
    <row r="3457" ht="22.9" hidden="1" customHeight="1"/>
    <row r="3458" ht="22.9" hidden="1" customHeight="1"/>
    <row r="3459" ht="22.9" hidden="1" customHeight="1"/>
    <row r="3460" ht="22.9" hidden="1" customHeight="1"/>
    <row r="3461" ht="22.9" hidden="1" customHeight="1"/>
    <row r="3462" ht="22.9" hidden="1" customHeight="1"/>
    <row r="3463" ht="22.9" hidden="1" customHeight="1"/>
    <row r="3464" ht="22.9" hidden="1" customHeight="1"/>
    <row r="3465" ht="22.9" hidden="1" customHeight="1"/>
    <row r="3466" ht="22.9" hidden="1" customHeight="1"/>
    <row r="3467" ht="22.9" hidden="1" customHeight="1"/>
    <row r="3468" ht="22.9" hidden="1" customHeight="1"/>
    <row r="3469" ht="22.9" hidden="1" customHeight="1"/>
    <row r="3470" ht="22.9" hidden="1" customHeight="1"/>
    <row r="3471" ht="22.9" hidden="1" customHeight="1"/>
    <row r="3472" ht="22.9" hidden="1" customHeight="1"/>
    <row r="3473" ht="22.9" hidden="1" customHeight="1"/>
    <row r="3474" ht="22.9" hidden="1" customHeight="1"/>
    <row r="3475" ht="22.9" hidden="1" customHeight="1"/>
    <row r="3476" ht="22.9" hidden="1" customHeight="1"/>
    <row r="3477" ht="22.9" hidden="1" customHeight="1"/>
    <row r="3478" ht="22.9" hidden="1" customHeight="1"/>
    <row r="3479" ht="22.9" hidden="1" customHeight="1"/>
    <row r="3480" ht="22.9" hidden="1" customHeight="1"/>
    <row r="3481" ht="22.9" hidden="1" customHeight="1"/>
    <row r="3482" ht="22.9" hidden="1" customHeight="1"/>
    <row r="3483" ht="22.9" hidden="1" customHeight="1"/>
    <row r="3484" ht="22.9" hidden="1" customHeight="1"/>
    <row r="3485" ht="22.9" hidden="1" customHeight="1"/>
    <row r="3486" ht="22.9" hidden="1" customHeight="1"/>
    <row r="3487" ht="22.9" hidden="1" customHeight="1"/>
    <row r="3488" ht="22.9" hidden="1" customHeight="1"/>
    <row r="3489" ht="22.9" hidden="1" customHeight="1"/>
    <row r="3490" ht="22.9" hidden="1" customHeight="1"/>
    <row r="3491" ht="22.9" hidden="1" customHeight="1"/>
    <row r="3492" ht="22.9" hidden="1" customHeight="1"/>
    <row r="3493" ht="22.9" hidden="1" customHeight="1"/>
    <row r="3494" ht="22.9" hidden="1" customHeight="1"/>
    <row r="3495" ht="22.9" hidden="1" customHeight="1"/>
    <row r="3496" ht="22.9" hidden="1" customHeight="1"/>
    <row r="3497" ht="22.9" hidden="1" customHeight="1"/>
    <row r="3498" ht="22.9" hidden="1" customHeight="1"/>
    <row r="3499" ht="22.9" hidden="1" customHeight="1"/>
    <row r="3500" ht="22.9" hidden="1" customHeight="1"/>
    <row r="3501" ht="22.9" hidden="1" customHeight="1"/>
    <row r="3502" ht="22.9" hidden="1" customHeight="1"/>
    <row r="3503" ht="22.9" hidden="1" customHeight="1"/>
    <row r="3504" ht="22.9" hidden="1" customHeight="1"/>
    <row r="3505" ht="22.9" hidden="1" customHeight="1"/>
    <row r="3506" ht="22.9" hidden="1" customHeight="1"/>
    <row r="3507" ht="22.9" hidden="1" customHeight="1"/>
    <row r="3508" ht="22.9" hidden="1" customHeight="1"/>
    <row r="3509" ht="22.9" hidden="1" customHeight="1"/>
    <row r="3510" ht="22.9" hidden="1" customHeight="1"/>
    <row r="3511" ht="22.9" hidden="1" customHeight="1"/>
    <row r="3512" ht="22.9" hidden="1" customHeight="1"/>
    <row r="3513" ht="22.9" hidden="1" customHeight="1"/>
    <row r="3514" ht="22.9" hidden="1" customHeight="1"/>
    <row r="3515" ht="22.9" hidden="1" customHeight="1"/>
    <row r="3516" ht="22.9" hidden="1" customHeight="1"/>
    <row r="3517" ht="22.9" hidden="1" customHeight="1"/>
    <row r="3518" ht="22.9" hidden="1" customHeight="1"/>
    <row r="3519" ht="22.9" hidden="1" customHeight="1"/>
    <row r="3520" ht="22.9" hidden="1" customHeight="1"/>
    <row r="3521" ht="22.9" hidden="1" customHeight="1"/>
    <row r="3522" ht="22.9" hidden="1" customHeight="1"/>
    <row r="3523" ht="22.9" hidden="1" customHeight="1"/>
    <row r="3524" ht="22.9" hidden="1" customHeight="1"/>
    <row r="3525" ht="22.9" hidden="1" customHeight="1"/>
    <row r="3526" ht="22.9" hidden="1" customHeight="1"/>
    <row r="3527" ht="22.9" hidden="1" customHeight="1"/>
    <row r="3528" ht="22.9" hidden="1" customHeight="1"/>
    <row r="3529" ht="22.9" hidden="1" customHeight="1"/>
    <row r="3530" ht="22.9" hidden="1" customHeight="1"/>
    <row r="3531" ht="22.9" hidden="1" customHeight="1"/>
    <row r="3532" ht="22.9" hidden="1" customHeight="1"/>
    <row r="3533" ht="22.9" hidden="1" customHeight="1"/>
    <row r="3534" ht="22.9" hidden="1" customHeight="1"/>
    <row r="3535" ht="22.9" hidden="1" customHeight="1"/>
    <row r="3536" ht="22.9" hidden="1" customHeight="1"/>
    <row r="3537" ht="22.9" hidden="1" customHeight="1"/>
    <row r="3538" ht="22.9" hidden="1" customHeight="1"/>
    <row r="3539" ht="22.9" hidden="1" customHeight="1"/>
    <row r="3540" ht="22.9" hidden="1" customHeight="1"/>
    <row r="3541" ht="22.9" hidden="1" customHeight="1"/>
    <row r="3542" ht="22.9" hidden="1" customHeight="1"/>
    <row r="3543" ht="22.9" hidden="1" customHeight="1"/>
    <row r="3544" ht="22.9" hidden="1" customHeight="1"/>
    <row r="3545" ht="22.9" hidden="1" customHeight="1"/>
    <row r="3546" ht="22.9" hidden="1" customHeight="1"/>
    <row r="3547" ht="22.9" hidden="1" customHeight="1"/>
    <row r="3548" ht="22.9" hidden="1" customHeight="1"/>
    <row r="3549" ht="22.9" hidden="1" customHeight="1"/>
    <row r="3550" ht="22.9" hidden="1" customHeight="1"/>
    <row r="3551" ht="22.9" hidden="1" customHeight="1"/>
    <row r="3552" ht="22.9" hidden="1" customHeight="1"/>
    <row r="3553" ht="22.9" hidden="1" customHeight="1"/>
    <row r="3554" ht="22.9" hidden="1" customHeight="1"/>
    <row r="3555" ht="22.9" hidden="1" customHeight="1"/>
    <row r="3556" ht="22.9" hidden="1" customHeight="1"/>
    <row r="3557" ht="22.9" hidden="1" customHeight="1"/>
    <row r="3558" ht="22.9" hidden="1" customHeight="1"/>
    <row r="3559" ht="22.9" hidden="1" customHeight="1"/>
    <row r="3560" ht="22.9" hidden="1" customHeight="1"/>
    <row r="3561" ht="22.9" hidden="1" customHeight="1"/>
    <row r="3562" ht="22.9" hidden="1" customHeight="1"/>
    <row r="3563" ht="22.9" hidden="1" customHeight="1"/>
    <row r="3564" ht="22.9" hidden="1" customHeight="1"/>
    <row r="3565" ht="22.9" hidden="1" customHeight="1"/>
    <row r="3566" ht="22.9" hidden="1" customHeight="1"/>
    <row r="3567" ht="22.9" hidden="1" customHeight="1"/>
    <row r="3568" ht="22.9" hidden="1" customHeight="1"/>
    <row r="3569" ht="22.9" hidden="1" customHeight="1"/>
    <row r="3570" ht="22.9" hidden="1" customHeight="1"/>
    <row r="3571" ht="22.9" hidden="1" customHeight="1"/>
    <row r="3572" ht="22.9" hidden="1" customHeight="1"/>
    <row r="3573" ht="22.9" hidden="1" customHeight="1"/>
    <row r="3574" ht="22.9" hidden="1" customHeight="1"/>
    <row r="3575" ht="22.9" hidden="1" customHeight="1"/>
    <row r="3576" ht="22.9" hidden="1" customHeight="1"/>
    <row r="3577" ht="22.9" hidden="1" customHeight="1"/>
    <row r="3578" ht="22.9" hidden="1" customHeight="1"/>
    <row r="3579" ht="22.9" hidden="1" customHeight="1"/>
    <row r="3580" ht="22.9" hidden="1" customHeight="1"/>
    <row r="3581" ht="22.9" hidden="1" customHeight="1"/>
    <row r="3582" ht="22.9" hidden="1" customHeight="1"/>
    <row r="3583" ht="22.9" hidden="1" customHeight="1"/>
    <row r="3584" ht="22.9" hidden="1" customHeight="1"/>
    <row r="3585" ht="22.9" hidden="1" customHeight="1"/>
    <row r="3586" ht="22.9" hidden="1" customHeight="1"/>
    <row r="3587" ht="22.9" hidden="1" customHeight="1"/>
    <row r="3588" ht="22.9" hidden="1" customHeight="1"/>
    <row r="3589" ht="22.9" hidden="1" customHeight="1"/>
    <row r="3590" ht="22.9" hidden="1" customHeight="1"/>
    <row r="3591" ht="22.9" hidden="1" customHeight="1"/>
    <row r="3592" ht="22.9" hidden="1" customHeight="1"/>
    <row r="3593" ht="22.9" hidden="1" customHeight="1"/>
    <row r="3594" ht="22.9" hidden="1" customHeight="1"/>
    <row r="3595" ht="22.9" hidden="1" customHeight="1"/>
    <row r="3596" ht="22.9" hidden="1" customHeight="1"/>
    <row r="3597" ht="22.9" hidden="1" customHeight="1"/>
    <row r="3598" ht="22.9" hidden="1" customHeight="1"/>
    <row r="3599" ht="22.9" hidden="1" customHeight="1"/>
    <row r="3600" ht="22.9" hidden="1" customHeight="1"/>
    <row r="3601" ht="22.9" hidden="1" customHeight="1"/>
    <row r="3602" ht="22.9" hidden="1" customHeight="1"/>
    <row r="3603" ht="22.9" hidden="1" customHeight="1"/>
    <row r="3604" ht="22.9" hidden="1" customHeight="1"/>
    <row r="3605" ht="22.9" hidden="1" customHeight="1"/>
    <row r="3606" ht="22.9" hidden="1" customHeight="1"/>
    <row r="3607" ht="22.9" hidden="1" customHeight="1"/>
    <row r="3608" ht="22.9" hidden="1" customHeight="1"/>
    <row r="3609" ht="22.9" hidden="1" customHeight="1"/>
    <row r="3610" ht="22.9" hidden="1" customHeight="1"/>
    <row r="3611" ht="22.9" hidden="1" customHeight="1"/>
    <row r="3612" ht="22.9" hidden="1" customHeight="1"/>
    <row r="3613" ht="22.9" hidden="1" customHeight="1"/>
    <row r="3614" ht="22.9" hidden="1" customHeight="1"/>
    <row r="3615" ht="22.9" hidden="1" customHeight="1"/>
    <row r="3616" ht="22.9" hidden="1" customHeight="1"/>
    <row r="3617" ht="22.9" hidden="1" customHeight="1"/>
    <row r="3618" ht="22.9" hidden="1" customHeight="1"/>
    <row r="3619" ht="22.9" hidden="1" customHeight="1"/>
    <row r="3620" ht="22.9" hidden="1" customHeight="1"/>
    <row r="3621" ht="22.9" hidden="1" customHeight="1"/>
    <row r="3622" ht="22.9" hidden="1" customHeight="1"/>
    <row r="3623" ht="22.9" hidden="1" customHeight="1"/>
    <row r="3624" ht="22.9" hidden="1" customHeight="1"/>
    <row r="3625" ht="22.9" hidden="1" customHeight="1"/>
    <row r="3626" ht="22.9" hidden="1" customHeight="1"/>
    <row r="3627" ht="22.9" hidden="1" customHeight="1"/>
    <row r="3628" ht="22.9" hidden="1" customHeight="1"/>
    <row r="3629" ht="22.9" hidden="1" customHeight="1"/>
    <row r="3630" ht="22.9" hidden="1" customHeight="1"/>
    <row r="3631" ht="22.9" hidden="1" customHeight="1"/>
    <row r="3632" ht="22.9" hidden="1" customHeight="1"/>
    <row r="3633" ht="22.9" hidden="1" customHeight="1"/>
    <row r="3634" ht="22.9" hidden="1" customHeight="1"/>
    <row r="3635" ht="22.9" hidden="1" customHeight="1"/>
    <row r="3636" ht="22.9" hidden="1" customHeight="1"/>
    <row r="3637" ht="22.9" hidden="1" customHeight="1"/>
    <row r="3638" ht="22.9" hidden="1" customHeight="1"/>
    <row r="3639" ht="22.9" hidden="1" customHeight="1"/>
    <row r="3640" ht="22.9" hidden="1" customHeight="1"/>
    <row r="3641" ht="22.9" hidden="1" customHeight="1"/>
    <row r="3642" ht="22.9" hidden="1" customHeight="1"/>
    <row r="3643" ht="22.9" hidden="1" customHeight="1"/>
    <row r="3644" ht="22.9" hidden="1" customHeight="1"/>
    <row r="3645" ht="22.9" hidden="1" customHeight="1"/>
    <row r="3646" ht="22.9" hidden="1" customHeight="1"/>
    <row r="3647" ht="22.9" hidden="1" customHeight="1"/>
    <row r="3648" ht="22.9" hidden="1" customHeight="1"/>
    <row r="3649" ht="22.9" hidden="1" customHeight="1"/>
    <row r="3650" ht="22.9" hidden="1" customHeight="1"/>
    <row r="3651" ht="22.9" hidden="1" customHeight="1"/>
    <row r="3652" ht="22.9" hidden="1" customHeight="1"/>
    <row r="3653" ht="22.9" hidden="1" customHeight="1"/>
    <row r="3654" ht="22.9" hidden="1" customHeight="1"/>
    <row r="3655" ht="22.9" hidden="1" customHeight="1"/>
    <row r="3656" ht="22.9" hidden="1" customHeight="1"/>
    <row r="3657" ht="22.9" hidden="1" customHeight="1"/>
    <row r="3658" ht="22.9" hidden="1" customHeight="1"/>
    <row r="3659" ht="22.9" hidden="1" customHeight="1"/>
    <row r="3660" ht="22.9" hidden="1" customHeight="1"/>
    <row r="3661" ht="22.9" hidden="1" customHeight="1"/>
    <row r="3662" ht="22.9" hidden="1" customHeight="1"/>
    <row r="3663" ht="22.9" hidden="1" customHeight="1"/>
    <row r="3664" ht="22.9" hidden="1" customHeight="1"/>
    <row r="3665" ht="22.9" hidden="1" customHeight="1"/>
    <row r="3666" ht="22.9" hidden="1" customHeight="1"/>
    <row r="3667" ht="22.9" hidden="1" customHeight="1"/>
    <row r="3668" ht="22.9" hidden="1" customHeight="1"/>
    <row r="3669" ht="22.9" hidden="1" customHeight="1"/>
    <row r="3670" ht="22.9" hidden="1" customHeight="1"/>
    <row r="3671" ht="22.9" hidden="1" customHeight="1"/>
    <row r="3672" ht="22.9" hidden="1" customHeight="1"/>
    <row r="3673" ht="22.9" hidden="1" customHeight="1"/>
    <row r="3674" ht="22.9" hidden="1" customHeight="1"/>
    <row r="3675" ht="22.9" hidden="1" customHeight="1"/>
    <row r="3676" ht="22.9" hidden="1" customHeight="1"/>
    <row r="3677" ht="22.9" hidden="1" customHeight="1"/>
    <row r="3678" ht="22.9" hidden="1" customHeight="1"/>
    <row r="3679" ht="22.9" hidden="1" customHeight="1"/>
    <row r="3680" ht="22.9" hidden="1" customHeight="1"/>
    <row r="3681" ht="22.9" hidden="1" customHeight="1"/>
    <row r="3682" ht="22.9" hidden="1" customHeight="1"/>
    <row r="3683" ht="22.9" hidden="1" customHeight="1"/>
    <row r="3684" ht="22.9" hidden="1" customHeight="1"/>
    <row r="3685" ht="22.9" hidden="1" customHeight="1"/>
    <row r="3686" ht="22.9" hidden="1" customHeight="1"/>
    <row r="3687" ht="22.9" hidden="1" customHeight="1"/>
    <row r="3688" ht="22.9" hidden="1" customHeight="1"/>
    <row r="3689" ht="22.9" hidden="1" customHeight="1"/>
    <row r="3690" ht="22.9" hidden="1" customHeight="1"/>
    <row r="3691" ht="22.9" hidden="1" customHeight="1"/>
    <row r="3692" ht="22.9" hidden="1" customHeight="1"/>
    <row r="3693" ht="22.9" hidden="1" customHeight="1"/>
    <row r="3694" ht="22.9" hidden="1" customHeight="1"/>
    <row r="3695" ht="22.9" hidden="1" customHeight="1"/>
    <row r="3696" ht="22.9" hidden="1" customHeight="1"/>
    <row r="3697" ht="22.9" hidden="1" customHeight="1"/>
    <row r="3698" ht="22.9" hidden="1" customHeight="1"/>
    <row r="3699" ht="22.9" hidden="1" customHeight="1"/>
    <row r="3700" ht="22.9" hidden="1" customHeight="1"/>
    <row r="3701" ht="22.9" hidden="1" customHeight="1"/>
    <row r="3702" ht="22.9" hidden="1" customHeight="1"/>
    <row r="3703" ht="22.9" hidden="1" customHeight="1"/>
    <row r="3704" ht="22.9" hidden="1" customHeight="1"/>
    <row r="3705" ht="22.9" hidden="1" customHeight="1"/>
    <row r="3706" ht="22.9" hidden="1" customHeight="1"/>
    <row r="3707" ht="22.9" hidden="1" customHeight="1"/>
    <row r="3708" ht="22.9" hidden="1" customHeight="1"/>
    <row r="3709" ht="22.9" hidden="1" customHeight="1"/>
    <row r="3710" ht="22.9" hidden="1" customHeight="1"/>
    <row r="3711" ht="22.9" hidden="1" customHeight="1"/>
    <row r="3712" ht="22.9" hidden="1" customHeight="1"/>
    <row r="3713" ht="22.9" hidden="1" customHeight="1"/>
    <row r="3714" ht="22.9" hidden="1" customHeight="1"/>
    <row r="3715" ht="22.9" hidden="1" customHeight="1"/>
    <row r="3716" ht="22.9" hidden="1" customHeight="1"/>
    <row r="3717" ht="22.9" hidden="1" customHeight="1"/>
    <row r="3718" ht="22.9" hidden="1" customHeight="1"/>
    <row r="3719" ht="22.9" hidden="1" customHeight="1"/>
    <row r="3720" ht="22.9" hidden="1" customHeight="1"/>
    <row r="3721" ht="22.9" hidden="1" customHeight="1"/>
    <row r="3722" ht="22.9" hidden="1" customHeight="1"/>
    <row r="3723" ht="22.9" hidden="1" customHeight="1"/>
    <row r="3724" ht="22.9" hidden="1" customHeight="1"/>
    <row r="3725" ht="22.9" hidden="1" customHeight="1"/>
    <row r="3726" ht="22.9" hidden="1" customHeight="1"/>
    <row r="3727" ht="22.9" hidden="1" customHeight="1"/>
    <row r="3728" ht="22.9" hidden="1" customHeight="1"/>
    <row r="3729" ht="22.9" hidden="1" customHeight="1"/>
    <row r="3730" ht="22.9" hidden="1" customHeight="1"/>
    <row r="3731" ht="22.9" hidden="1" customHeight="1"/>
    <row r="3732" ht="22.9" hidden="1" customHeight="1"/>
    <row r="3733" ht="22.9" hidden="1" customHeight="1"/>
    <row r="3734" ht="22.9" hidden="1" customHeight="1"/>
    <row r="3735" ht="22.9" hidden="1" customHeight="1"/>
    <row r="3736" ht="22.9" hidden="1" customHeight="1"/>
    <row r="3737" ht="22.9" hidden="1" customHeight="1"/>
    <row r="3738" ht="22.9" hidden="1" customHeight="1"/>
    <row r="3739" ht="22.9" hidden="1" customHeight="1"/>
    <row r="3740" ht="22.9" hidden="1" customHeight="1"/>
    <row r="3741" ht="22.9" hidden="1" customHeight="1"/>
    <row r="3742" ht="22.9" hidden="1" customHeight="1"/>
    <row r="3743" ht="22.9" hidden="1" customHeight="1"/>
    <row r="3744" ht="22.9" hidden="1" customHeight="1"/>
    <row r="3745" ht="22.9" hidden="1" customHeight="1"/>
    <row r="3746" ht="22.9" hidden="1" customHeight="1"/>
    <row r="3747" ht="22.9" hidden="1" customHeight="1"/>
    <row r="3748" ht="22.9" hidden="1" customHeight="1"/>
    <row r="3749" ht="22.9" hidden="1" customHeight="1"/>
    <row r="3750" ht="22.9" hidden="1" customHeight="1"/>
    <row r="3751" ht="22.9" hidden="1" customHeight="1"/>
    <row r="3752" ht="22.9" hidden="1" customHeight="1"/>
    <row r="3753" ht="22.9" hidden="1" customHeight="1"/>
    <row r="3754" ht="22.9" hidden="1" customHeight="1"/>
    <row r="3755" ht="22.9" hidden="1" customHeight="1"/>
    <row r="3756" ht="22.9" hidden="1" customHeight="1"/>
    <row r="3757" ht="22.9" hidden="1" customHeight="1"/>
    <row r="3758" ht="22.9" hidden="1" customHeight="1"/>
    <row r="3759" ht="22.9" hidden="1" customHeight="1"/>
    <row r="3760" ht="22.9" hidden="1" customHeight="1"/>
    <row r="3761" ht="22.9" hidden="1" customHeight="1"/>
    <row r="3762" ht="22.9" hidden="1" customHeight="1"/>
    <row r="3763" ht="22.9" hidden="1" customHeight="1"/>
    <row r="3764" ht="22.9" hidden="1" customHeight="1"/>
    <row r="3765" ht="22.9" hidden="1" customHeight="1"/>
    <row r="3766" ht="22.9" hidden="1" customHeight="1"/>
    <row r="3767" ht="22.9" hidden="1" customHeight="1"/>
    <row r="3768" ht="22.9" hidden="1" customHeight="1"/>
    <row r="3769" ht="22.9" hidden="1" customHeight="1"/>
    <row r="3770" ht="22.9" hidden="1" customHeight="1"/>
    <row r="3771" ht="22.9" hidden="1" customHeight="1"/>
    <row r="3772" ht="22.9" hidden="1" customHeight="1"/>
    <row r="3773" ht="22.9" hidden="1" customHeight="1"/>
    <row r="3774" ht="22.9" hidden="1" customHeight="1"/>
    <row r="3775" ht="22.9" hidden="1" customHeight="1"/>
    <row r="3776" ht="22.9" hidden="1" customHeight="1"/>
    <row r="3777" ht="22.9" hidden="1" customHeight="1"/>
    <row r="3778" ht="22.9" hidden="1" customHeight="1"/>
    <row r="3779" ht="22.9" hidden="1" customHeight="1"/>
    <row r="3780" ht="22.9" hidden="1" customHeight="1"/>
    <row r="3781" ht="22.9" hidden="1" customHeight="1"/>
    <row r="3782" ht="22.9" hidden="1" customHeight="1"/>
    <row r="3783" ht="22.9" hidden="1" customHeight="1"/>
    <row r="3784" ht="22.9" hidden="1" customHeight="1"/>
    <row r="3785" ht="22.9" hidden="1" customHeight="1"/>
    <row r="3786" ht="22.9" hidden="1" customHeight="1"/>
    <row r="3787" ht="22.9" hidden="1" customHeight="1"/>
    <row r="3788" ht="22.9" hidden="1" customHeight="1"/>
    <row r="3789" ht="22.9" hidden="1" customHeight="1"/>
    <row r="3790" ht="22.9" hidden="1" customHeight="1"/>
    <row r="3791" ht="22.9" hidden="1" customHeight="1"/>
    <row r="3792" ht="22.9" hidden="1" customHeight="1"/>
    <row r="3793" ht="22.9" hidden="1" customHeight="1"/>
    <row r="3794" ht="22.9" hidden="1" customHeight="1"/>
    <row r="3795" ht="22.9" hidden="1" customHeight="1"/>
    <row r="3796" ht="22.9" hidden="1" customHeight="1"/>
    <row r="3797" ht="22.9" hidden="1" customHeight="1"/>
    <row r="3798" ht="22.9" hidden="1" customHeight="1"/>
    <row r="3799" ht="22.9" hidden="1" customHeight="1"/>
    <row r="3800" ht="22.9" hidden="1" customHeight="1"/>
    <row r="3801" ht="22.9" hidden="1" customHeight="1"/>
    <row r="3802" ht="22.9" hidden="1" customHeight="1"/>
    <row r="3803" ht="22.9" hidden="1" customHeight="1"/>
    <row r="3804" ht="22.9" hidden="1" customHeight="1"/>
    <row r="3805" ht="22.9" hidden="1" customHeight="1"/>
    <row r="3806" ht="22.9" hidden="1" customHeight="1"/>
    <row r="3807" ht="22.9" hidden="1" customHeight="1"/>
    <row r="3808" ht="22.9" hidden="1" customHeight="1"/>
    <row r="3809" ht="22.9" hidden="1" customHeight="1"/>
    <row r="3810" ht="22.9" hidden="1" customHeight="1"/>
    <row r="3811" ht="22.9" hidden="1" customHeight="1"/>
    <row r="3812" ht="22.9" hidden="1" customHeight="1"/>
    <row r="3813" ht="22.9" hidden="1" customHeight="1"/>
    <row r="3814" ht="22.9" hidden="1" customHeight="1"/>
    <row r="3815" ht="22.9" hidden="1" customHeight="1"/>
    <row r="3816" ht="22.9" hidden="1" customHeight="1"/>
    <row r="3817" ht="22.9" hidden="1" customHeight="1"/>
    <row r="3818" ht="22.9" hidden="1" customHeight="1"/>
    <row r="3819" ht="22.9" hidden="1" customHeight="1"/>
    <row r="3820" ht="22.9" hidden="1" customHeight="1"/>
    <row r="3821" ht="22.9" hidden="1" customHeight="1"/>
    <row r="3822" ht="22.9" hidden="1" customHeight="1"/>
    <row r="3823" ht="22.9" hidden="1" customHeight="1"/>
    <row r="3824" ht="22.9" hidden="1" customHeight="1"/>
    <row r="3825" ht="22.9" hidden="1" customHeight="1"/>
    <row r="3826" ht="22.9" hidden="1" customHeight="1"/>
    <row r="3827" ht="22.9" hidden="1" customHeight="1"/>
    <row r="3828" ht="22.9" hidden="1" customHeight="1"/>
    <row r="3829" ht="22.9" hidden="1" customHeight="1"/>
    <row r="3830" ht="22.9" hidden="1" customHeight="1"/>
    <row r="3831" ht="22.9" hidden="1" customHeight="1"/>
    <row r="3832" ht="22.9" hidden="1" customHeight="1"/>
    <row r="3833" ht="22.9" hidden="1" customHeight="1"/>
    <row r="3834" ht="22.9" hidden="1" customHeight="1"/>
    <row r="3835" ht="22.9" hidden="1" customHeight="1"/>
    <row r="3836" ht="22.9" hidden="1" customHeight="1"/>
    <row r="3837" ht="22.9" hidden="1" customHeight="1"/>
    <row r="3838" ht="22.9" hidden="1" customHeight="1"/>
    <row r="3839" ht="22.9" hidden="1" customHeight="1"/>
    <row r="3840" ht="22.9" hidden="1" customHeight="1"/>
    <row r="3841" ht="22.9" hidden="1" customHeight="1"/>
    <row r="3842" ht="22.9" hidden="1" customHeight="1"/>
    <row r="3843" ht="22.9" hidden="1" customHeight="1"/>
    <row r="3844" ht="22.9" hidden="1" customHeight="1"/>
    <row r="3845" ht="22.9" hidden="1" customHeight="1"/>
    <row r="3846" ht="22.9" hidden="1" customHeight="1"/>
    <row r="3847" ht="22.9" hidden="1" customHeight="1"/>
    <row r="3848" ht="22.9" hidden="1" customHeight="1"/>
    <row r="3849" ht="22.9" hidden="1" customHeight="1"/>
    <row r="3850" ht="22.9" hidden="1" customHeight="1"/>
    <row r="3851" ht="22.9" hidden="1" customHeight="1"/>
    <row r="3852" ht="22.9" hidden="1" customHeight="1"/>
    <row r="3853" ht="22.9" hidden="1" customHeight="1"/>
    <row r="3854" ht="22.9" hidden="1" customHeight="1"/>
    <row r="3855" ht="22.9" hidden="1" customHeight="1"/>
    <row r="3856" ht="22.9" hidden="1" customHeight="1"/>
    <row r="3857" ht="22.9" hidden="1" customHeight="1"/>
    <row r="3858" ht="22.9" hidden="1" customHeight="1"/>
    <row r="3859" ht="22.9" hidden="1" customHeight="1"/>
    <row r="3860" ht="22.9" hidden="1" customHeight="1"/>
    <row r="3861" ht="22.9" hidden="1" customHeight="1"/>
    <row r="3862" ht="22.9" hidden="1" customHeight="1"/>
    <row r="3863" ht="22.9" hidden="1" customHeight="1"/>
    <row r="3864" ht="22.9" hidden="1" customHeight="1"/>
    <row r="3865" ht="22.9" hidden="1" customHeight="1"/>
    <row r="3866" ht="22.9" hidden="1" customHeight="1"/>
    <row r="3867" ht="22.9" hidden="1" customHeight="1"/>
    <row r="3868" ht="22.9" hidden="1" customHeight="1"/>
    <row r="3869" ht="22.9" hidden="1" customHeight="1"/>
    <row r="3870" ht="22.9" hidden="1" customHeight="1"/>
    <row r="3871" ht="22.9" hidden="1" customHeight="1"/>
    <row r="3872" ht="22.9" hidden="1" customHeight="1"/>
    <row r="3873" ht="22.9" hidden="1" customHeight="1"/>
    <row r="3874" ht="22.9" hidden="1" customHeight="1"/>
    <row r="3875" ht="22.9" hidden="1" customHeight="1"/>
    <row r="3876" ht="22.9" hidden="1" customHeight="1"/>
    <row r="3877" ht="22.9" hidden="1" customHeight="1"/>
    <row r="3878" ht="22.9" hidden="1" customHeight="1"/>
    <row r="3879" ht="22.9" hidden="1" customHeight="1"/>
    <row r="3880" ht="22.9" hidden="1" customHeight="1"/>
    <row r="3881" ht="22.9" hidden="1" customHeight="1"/>
    <row r="3882" ht="22.9" hidden="1" customHeight="1"/>
    <row r="3883" ht="22.9" hidden="1" customHeight="1"/>
    <row r="3884" ht="22.9" hidden="1" customHeight="1"/>
    <row r="3885" ht="22.9" hidden="1" customHeight="1"/>
    <row r="3886" ht="22.9" hidden="1" customHeight="1"/>
    <row r="3887" ht="22.9" hidden="1" customHeight="1"/>
    <row r="3888" ht="22.9" hidden="1" customHeight="1"/>
    <row r="3889" ht="22.9" hidden="1" customHeight="1"/>
    <row r="3890" ht="22.9" hidden="1" customHeight="1"/>
    <row r="3891" ht="22.9" hidden="1" customHeight="1"/>
    <row r="3892" ht="22.9" hidden="1" customHeight="1"/>
    <row r="3893" ht="22.9" hidden="1" customHeight="1"/>
    <row r="3894" ht="22.9" hidden="1" customHeight="1"/>
    <row r="3895" ht="22.9" hidden="1" customHeight="1"/>
    <row r="3896" ht="22.9" hidden="1" customHeight="1"/>
    <row r="3897" ht="22.9" hidden="1" customHeight="1"/>
    <row r="3898" ht="22.9" hidden="1" customHeight="1"/>
    <row r="3899" ht="22.9" hidden="1" customHeight="1"/>
    <row r="3900" ht="22.9" hidden="1" customHeight="1"/>
    <row r="3901" ht="22.9" hidden="1" customHeight="1"/>
    <row r="3902" ht="22.9" hidden="1" customHeight="1"/>
    <row r="3903" ht="22.9" hidden="1" customHeight="1"/>
    <row r="3904" ht="22.9" hidden="1" customHeight="1"/>
    <row r="3905" ht="22.9" hidden="1" customHeight="1"/>
    <row r="3906" ht="22.9" hidden="1" customHeight="1"/>
    <row r="3907" ht="22.9" hidden="1" customHeight="1"/>
    <row r="3908" ht="22.9" hidden="1" customHeight="1"/>
    <row r="3909" ht="22.9" hidden="1" customHeight="1"/>
    <row r="3910" ht="22.9" hidden="1" customHeight="1"/>
    <row r="3911" ht="22.9" hidden="1" customHeight="1"/>
    <row r="3912" ht="22.9" hidden="1" customHeight="1"/>
    <row r="3913" ht="22.9" hidden="1" customHeight="1"/>
    <row r="3914" ht="22.9" hidden="1" customHeight="1"/>
    <row r="3915" ht="22.9" hidden="1" customHeight="1"/>
    <row r="3916" ht="22.9" hidden="1" customHeight="1"/>
    <row r="3917" ht="22.9" hidden="1" customHeight="1"/>
    <row r="3918" ht="22.9" hidden="1" customHeight="1"/>
    <row r="3919" ht="22.9" hidden="1" customHeight="1"/>
    <row r="3920" ht="22.9" hidden="1" customHeight="1"/>
    <row r="3921" ht="22.9" hidden="1" customHeight="1"/>
    <row r="3922" ht="22.9" hidden="1" customHeight="1"/>
    <row r="3923" ht="22.9" hidden="1" customHeight="1"/>
    <row r="3924" ht="22.9" hidden="1" customHeight="1"/>
    <row r="3925" ht="22.9" hidden="1" customHeight="1"/>
    <row r="3926" ht="22.9" hidden="1" customHeight="1"/>
    <row r="3927" ht="22.9" hidden="1" customHeight="1"/>
    <row r="3928" ht="22.9" hidden="1" customHeight="1"/>
    <row r="3929" ht="22.9" hidden="1" customHeight="1"/>
    <row r="3930" ht="22.9" hidden="1" customHeight="1"/>
    <row r="3931" ht="22.9" hidden="1" customHeight="1"/>
    <row r="3932" ht="22.9" hidden="1" customHeight="1"/>
    <row r="3933" ht="22.9" hidden="1" customHeight="1"/>
    <row r="3934" ht="22.9" hidden="1" customHeight="1"/>
    <row r="3935" ht="22.9" hidden="1" customHeight="1"/>
    <row r="3936" ht="22.9" hidden="1" customHeight="1"/>
    <row r="3937" ht="22.9" hidden="1" customHeight="1"/>
    <row r="3938" ht="22.9" hidden="1" customHeight="1"/>
    <row r="3939" ht="22.9" hidden="1" customHeight="1"/>
    <row r="3940" ht="22.9" hidden="1" customHeight="1"/>
    <row r="3941" ht="22.9" hidden="1" customHeight="1"/>
    <row r="3942" ht="22.9" hidden="1" customHeight="1"/>
    <row r="3943" ht="22.9" hidden="1" customHeight="1"/>
    <row r="3944" ht="22.9" hidden="1" customHeight="1"/>
    <row r="3945" ht="22.9" hidden="1" customHeight="1"/>
    <row r="3946" ht="22.9" hidden="1" customHeight="1"/>
    <row r="3947" ht="22.9" hidden="1" customHeight="1"/>
    <row r="3948" ht="22.9" hidden="1" customHeight="1"/>
    <row r="3949" ht="22.9" hidden="1" customHeight="1"/>
    <row r="3950" ht="22.9" hidden="1" customHeight="1"/>
    <row r="3951" ht="22.9" hidden="1" customHeight="1"/>
    <row r="3952" ht="22.9" hidden="1" customHeight="1"/>
    <row r="3953" ht="22.9" hidden="1" customHeight="1"/>
    <row r="3954" ht="22.9" hidden="1" customHeight="1"/>
    <row r="3955" ht="22.9" hidden="1" customHeight="1"/>
    <row r="3956" ht="22.9" hidden="1" customHeight="1"/>
    <row r="3957" ht="22.9" hidden="1" customHeight="1"/>
    <row r="3958" ht="22.9" hidden="1" customHeight="1"/>
    <row r="3959" ht="22.9" hidden="1" customHeight="1"/>
    <row r="3960" ht="22.9" hidden="1" customHeight="1"/>
    <row r="3961" ht="22.9" hidden="1" customHeight="1"/>
    <row r="3962" ht="22.9" hidden="1" customHeight="1"/>
    <row r="3963" ht="22.9" hidden="1" customHeight="1"/>
    <row r="3964" ht="22.9" hidden="1" customHeight="1"/>
    <row r="3965" ht="22.9" hidden="1" customHeight="1"/>
    <row r="3966" ht="22.9" hidden="1" customHeight="1"/>
    <row r="3967" ht="22.9" hidden="1" customHeight="1"/>
    <row r="3968" ht="22.9" hidden="1" customHeight="1"/>
    <row r="3969" ht="22.9" hidden="1" customHeight="1"/>
    <row r="3970" ht="22.9" hidden="1" customHeight="1"/>
    <row r="3971" ht="22.9" hidden="1" customHeight="1"/>
    <row r="3972" ht="22.9" hidden="1" customHeight="1"/>
    <row r="3973" ht="22.9" hidden="1" customHeight="1"/>
    <row r="3974" ht="22.9" hidden="1" customHeight="1"/>
    <row r="3975" ht="22.9" hidden="1" customHeight="1"/>
    <row r="3976" ht="22.9" hidden="1" customHeight="1"/>
    <row r="3977" ht="22.9" hidden="1" customHeight="1"/>
    <row r="3978" ht="22.9" hidden="1" customHeight="1"/>
    <row r="3979" ht="22.9" hidden="1" customHeight="1"/>
    <row r="3980" ht="22.9" hidden="1" customHeight="1"/>
    <row r="3981" ht="22.9" hidden="1" customHeight="1"/>
    <row r="3982" ht="22.9" hidden="1" customHeight="1"/>
    <row r="3983" ht="22.9" hidden="1" customHeight="1"/>
    <row r="3984" ht="22.9" hidden="1" customHeight="1"/>
    <row r="3985" ht="22.9" hidden="1" customHeight="1"/>
    <row r="3986" ht="22.9" hidden="1" customHeight="1"/>
    <row r="3987" ht="22.9" hidden="1" customHeight="1"/>
    <row r="3988" ht="22.9" hidden="1" customHeight="1"/>
    <row r="3989" ht="22.9" hidden="1" customHeight="1"/>
    <row r="3990" ht="22.9" hidden="1" customHeight="1"/>
    <row r="3991" ht="22.9" hidden="1" customHeight="1"/>
    <row r="3992" ht="22.9" hidden="1" customHeight="1"/>
    <row r="3993" ht="22.9" hidden="1" customHeight="1"/>
    <row r="3994" ht="22.9" hidden="1" customHeight="1"/>
    <row r="3995" ht="22.9" hidden="1" customHeight="1"/>
    <row r="3996" ht="22.9" hidden="1" customHeight="1"/>
    <row r="3997" ht="22.9" hidden="1" customHeight="1"/>
    <row r="3998" ht="22.9" hidden="1" customHeight="1"/>
    <row r="3999" ht="22.9" hidden="1" customHeight="1"/>
    <row r="4000" ht="22.9" hidden="1" customHeight="1"/>
    <row r="4001" ht="22.9" hidden="1" customHeight="1"/>
    <row r="4002" ht="22.9" hidden="1" customHeight="1"/>
    <row r="4003" ht="22.9" hidden="1" customHeight="1"/>
    <row r="4004" ht="22.9" hidden="1" customHeight="1"/>
    <row r="4005" ht="22.9" hidden="1" customHeight="1"/>
    <row r="4006" ht="22.9" hidden="1" customHeight="1"/>
    <row r="4007" ht="22.9" hidden="1" customHeight="1"/>
    <row r="4008" ht="22.9" hidden="1" customHeight="1"/>
    <row r="4009" ht="22.9" hidden="1" customHeight="1"/>
    <row r="4010" ht="22.9" hidden="1" customHeight="1"/>
    <row r="4011" ht="22.9" hidden="1" customHeight="1"/>
    <row r="4012" ht="22.9" hidden="1" customHeight="1"/>
    <row r="4013" ht="22.9" hidden="1" customHeight="1"/>
    <row r="4014" ht="22.9" hidden="1" customHeight="1"/>
    <row r="4015" ht="22.9" hidden="1" customHeight="1"/>
    <row r="4016" ht="22.9" hidden="1" customHeight="1"/>
    <row r="4017" ht="22.9" hidden="1" customHeight="1"/>
    <row r="4018" ht="22.9" hidden="1" customHeight="1"/>
    <row r="4019" ht="22.9" hidden="1" customHeight="1"/>
    <row r="4020" ht="22.9" hidden="1" customHeight="1"/>
    <row r="4021" ht="22.9" hidden="1" customHeight="1"/>
    <row r="4022" ht="22.9" hidden="1" customHeight="1"/>
    <row r="4023" ht="22.9" hidden="1" customHeight="1"/>
    <row r="4024" ht="22.9" hidden="1" customHeight="1"/>
    <row r="4025" ht="22.9" hidden="1" customHeight="1"/>
    <row r="4026" ht="22.9" hidden="1" customHeight="1"/>
    <row r="4027" ht="22.9" hidden="1" customHeight="1"/>
    <row r="4028" ht="22.9" hidden="1" customHeight="1"/>
    <row r="4029" ht="22.9" hidden="1" customHeight="1"/>
    <row r="4030" ht="22.9" hidden="1" customHeight="1"/>
    <row r="4031" ht="22.9" hidden="1" customHeight="1"/>
    <row r="4032" ht="22.9" hidden="1" customHeight="1"/>
    <row r="4033" ht="22.9" hidden="1" customHeight="1"/>
    <row r="4034" ht="22.9" hidden="1" customHeight="1"/>
    <row r="4035" ht="22.9" hidden="1" customHeight="1"/>
    <row r="4036" ht="22.9" hidden="1" customHeight="1"/>
    <row r="4037" ht="22.9" hidden="1" customHeight="1"/>
    <row r="4038" ht="22.9" hidden="1" customHeight="1"/>
    <row r="4039" ht="22.9" hidden="1" customHeight="1"/>
    <row r="4040" ht="22.9" hidden="1" customHeight="1"/>
    <row r="4041" ht="22.9" hidden="1" customHeight="1"/>
    <row r="4042" ht="22.9" hidden="1" customHeight="1"/>
    <row r="4043" ht="22.9" hidden="1" customHeight="1"/>
    <row r="4044" ht="22.9" hidden="1" customHeight="1"/>
    <row r="4045" ht="22.9" hidden="1" customHeight="1"/>
    <row r="4046" ht="22.9" hidden="1" customHeight="1"/>
    <row r="4047" ht="22.9" hidden="1" customHeight="1"/>
    <row r="4048" ht="22.9" hidden="1" customHeight="1"/>
    <row r="4049" ht="22.9" hidden="1" customHeight="1"/>
    <row r="4050" ht="22.9" hidden="1" customHeight="1"/>
    <row r="4051" ht="22.9" hidden="1" customHeight="1"/>
    <row r="4052" ht="22.9" hidden="1" customHeight="1"/>
    <row r="4053" ht="22.9" hidden="1" customHeight="1"/>
    <row r="4054" ht="22.9" hidden="1" customHeight="1"/>
    <row r="4055" ht="22.9" hidden="1" customHeight="1"/>
    <row r="4056" ht="22.9" hidden="1" customHeight="1"/>
    <row r="4057" ht="22.9" hidden="1" customHeight="1"/>
    <row r="4058" ht="22.9" hidden="1" customHeight="1"/>
    <row r="4059" ht="22.9" hidden="1" customHeight="1"/>
    <row r="4060" ht="22.9" hidden="1" customHeight="1"/>
    <row r="4061" ht="22.9" hidden="1" customHeight="1"/>
    <row r="4062" ht="22.9" hidden="1" customHeight="1"/>
    <row r="4063" ht="22.9" hidden="1" customHeight="1"/>
    <row r="4064" ht="22.9" hidden="1" customHeight="1"/>
    <row r="4065" ht="22.9" hidden="1" customHeight="1"/>
    <row r="4066" ht="22.9" hidden="1" customHeight="1"/>
    <row r="4067" ht="22.9" hidden="1" customHeight="1"/>
    <row r="4068" ht="22.9" hidden="1" customHeight="1"/>
    <row r="4069" ht="22.9" hidden="1" customHeight="1"/>
    <row r="4070" ht="22.9" hidden="1" customHeight="1"/>
    <row r="4071" ht="22.9" hidden="1" customHeight="1"/>
    <row r="4072" ht="22.9" hidden="1" customHeight="1"/>
    <row r="4073" ht="22.9" hidden="1" customHeight="1"/>
    <row r="4074" ht="22.9" hidden="1" customHeight="1"/>
    <row r="4075" ht="22.9" hidden="1" customHeight="1"/>
    <row r="4076" ht="22.9" hidden="1" customHeight="1"/>
    <row r="4077" ht="22.9" hidden="1" customHeight="1"/>
    <row r="4078" ht="22.9" hidden="1" customHeight="1"/>
    <row r="4079" ht="22.9" hidden="1" customHeight="1"/>
    <row r="4080" ht="22.9" hidden="1" customHeight="1"/>
    <row r="4081" ht="22.9" hidden="1" customHeight="1"/>
    <row r="4082" ht="22.9" hidden="1" customHeight="1"/>
    <row r="4083" ht="22.9" hidden="1" customHeight="1"/>
    <row r="4084" ht="22.9" hidden="1" customHeight="1"/>
    <row r="4085" ht="22.9" hidden="1" customHeight="1"/>
    <row r="4086" ht="22.9" hidden="1" customHeight="1"/>
    <row r="4087" ht="22.9" hidden="1" customHeight="1"/>
    <row r="4088" ht="22.9" hidden="1" customHeight="1"/>
    <row r="4089" ht="22.9" hidden="1" customHeight="1"/>
    <row r="4090" ht="22.9" hidden="1" customHeight="1"/>
    <row r="4091" ht="22.9" hidden="1" customHeight="1"/>
    <row r="4092" ht="22.9" hidden="1" customHeight="1"/>
    <row r="4093" ht="22.9" hidden="1" customHeight="1"/>
    <row r="4094" ht="22.9" hidden="1" customHeight="1"/>
    <row r="4095" ht="22.9" hidden="1" customHeight="1"/>
    <row r="4096" ht="22.9" hidden="1" customHeight="1"/>
    <row r="4097" ht="22.9" hidden="1" customHeight="1"/>
    <row r="4098" ht="22.9" hidden="1" customHeight="1"/>
    <row r="4099" ht="22.9" hidden="1" customHeight="1"/>
    <row r="4100" ht="22.9" hidden="1" customHeight="1"/>
    <row r="4101" ht="22.9" hidden="1" customHeight="1"/>
    <row r="4102" ht="22.9" hidden="1" customHeight="1"/>
    <row r="4103" ht="22.9" hidden="1" customHeight="1"/>
    <row r="4104" ht="22.9" hidden="1" customHeight="1"/>
    <row r="4105" ht="22.9" hidden="1" customHeight="1"/>
    <row r="4106" ht="22.9" hidden="1" customHeight="1"/>
    <row r="4107" ht="22.9" hidden="1" customHeight="1"/>
    <row r="4108" ht="22.9" hidden="1" customHeight="1"/>
    <row r="4109" ht="22.9" hidden="1" customHeight="1"/>
    <row r="4110" ht="22.9" hidden="1" customHeight="1"/>
    <row r="4111" ht="22.9" hidden="1" customHeight="1"/>
    <row r="4112" ht="22.9" hidden="1" customHeight="1"/>
    <row r="4113" ht="22.9" hidden="1" customHeight="1"/>
    <row r="4114" ht="22.9" hidden="1" customHeight="1"/>
    <row r="4115" ht="22.9" hidden="1" customHeight="1"/>
    <row r="4116" ht="22.9" hidden="1" customHeight="1"/>
    <row r="4117" ht="22.9" hidden="1" customHeight="1"/>
    <row r="4118" ht="22.9" hidden="1" customHeight="1"/>
    <row r="4119" ht="22.9" hidden="1" customHeight="1"/>
    <row r="4120" ht="22.9" hidden="1" customHeight="1"/>
    <row r="4121" ht="22.9" hidden="1" customHeight="1"/>
    <row r="4122" ht="22.9" hidden="1" customHeight="1"/>
    <row r="4123" ht="22.9" hidden="1" customHeight="1"/>
    <row r="4124" ht="22.9" hidden="1" customHeight="1"/>
    <row r="4125" ht="22.9" hidden="1" customHeight="1"/>
    <row r="4126" ht="22.9" hidden="1" customHeight="1"/>
    <row r="4127" ht="22.9" hidden="1" customHeight="1"/>
    <row r="4128" ht="22.9" hidden="1" customHeight="1"/>
    <row r="4129" ht="22.9" hidden="1" customHeight="1"/>
    <row r="4130" ht="22.9" hidden="1" customHeight="1"/>
    <row r="4131" ht="22.9" hidden="1" customHeight="1"/>
    <row r="4132" ht="22.9" hidden="1" customHeight="1"/>
    <row r="4133" ht="22.9" hidden="1" customHeight="1"/>
    <row r="4134" ht="22.9" hidden="1" customHeight="1"/>
    <row r="4135" ht="22.9" hidden="1" customHeight="1"/>
    <row r="4136" ht="22.9" hidden="1" customHeight="1"/>
    <row r="4137" ht="22.9" hidden="1" customHeight="1"/>
    <row r="4138" ht="22.9" hidden="1" customHeight="1"/>
    <row r="4139" ht="22.9" hidden="1" customHeight="1"/>
    <row r="4140" ht="22.9" hidden="1" customHeight="1"/>
    <row r="4141" ht="22.9" hidden="1" customHeight="1"/>
    <row r="4142" ht="22.9" hidden="1" customHeight="1"/>
    <row r="4143" ht="22.9" hidden="1" customHeight="1"/>
    <row r="4144" ht="22.9" hidden="1" customHeight="1"/>
    <row r="4145" ht="22.9" hidden="1" customHeight="1"/>
    <row r="4146" ht="22.9" hidden="1" customHeight="1"/>
    <row r="4147" ht="22.9" hidden="1" customHeight="1"/>
    <row r="4148" ht="22.9" hidden="1" customHeight="1"/>
    <row r="4149" ht="22.9" hidden="1" customHeight="1"/>
    <row r="4150" ht="22.9" hidden="1" customHeight="1"/>
    <row r="4151" ht="22.9" hidden="1" customHeight="1"/>
    <row r="4152" ht="22.9" hidden="1" customHeight="1"/>
    <row r="4153" ht="22.9" hidden="1" customHeight="1"/>
    <row r="4154" ht="22.9" hidden="1" customHeight="1"/>
    <row r="4155" ht="22.9" hidden="1" customHeight="1"/>
    <row r="4156" ht="22.9" hidden="1" customHeight="1"/>
    <row r="4157" ht="22.9" hidden="1" customHeight="1"/>
    <row r="4158" ht="22.9" hidden="1" customHeight="1"/>
    <row r="4159" ht="22.9" hidden="1" customHeight="1"/>
    <row r="4160" ht="22.9" hidden="1" customHeight="1"/>
    <row r="4161" ht="22.9" hidden="1" customHeight="1"/>
    <row r="4162" ht="22.9" hidden="1" customHeight="1"/>
    <row r="4163" ht="22.9" hidden="1" customHeight="1"/>
    <row r="4164" ht="22.9" hidden="1" customHeight="1"/>
    <row r="4165" ht="22.9" hidden="1" customHeight="1"/>
    <row r="4166" ht="22.9" hidden="1" customHeight="1"/>
    <row r="4167" ht="22.9" hidden="1" customHeight="1"/>
    <row r="4168" ht="22.9" hidden="1" customHeight="1"/>
    <row r="4169" ht="22.9" hidden="1" customHeight="1"/>
    <row r="4170" ht="22.9" hidden="1" customHeight="1"/>
    <row r="4171" ht="22.9" hidden="1" customHeight="1"/>
    <row r="4172" ht="22.9" hidden="1" customHeight="1"/>
    <row r="4173" ht="22.9" hidden="1" customHeight="1"/>
    <row r="4174" ht="22.9" hidden="1" customHeight="1"/>
    <row r="4175" ht="22.9" hidden="1" customHeight="1"/>
    <row r="4176" ht="22.9" hidden="1" customHeight="1"/>
    <row r="4177" ht="22.9" hidden="1" customHeight="1"/>
    <row r="4178" ht="22.9" hidden="1" customHeight="1"/>
    <row r="4179" ht="22.9" hidden="1" customHeight="1"/>
    <row r="4180" ht="22.9" hidden="1" customHeight="1"/>
    <row r="4181" ht="22.9" hidden="1" customHeight="1"/>
    <row r="4182" ht="22.9" hidden="1" customHeight="1"/>
    <row r="4183" ht="22.9" hidden="1" customHeight="1"/>
    <row r="4184" ht="22.9" hidden="1" customHeight="1"/>
    <row r="4185" ht="22.9" hidden="1" customHeight="1"/>
    <row r="4186" ht="22.9" hidden="1" customHeight="1"/>
    <row r="4187" ht="22.9" hidden="1" customHeight="1"/>
    <row r="4188" ht="22.9" hidden="1" customHeight="1"/>
    <row r="4189" ht="22.9" hidden="1" customHeight="1"/>
    <row r="4190" ht="22.9" hidden="1" customHeight="1"/>
    <row r="4191" ht="22.9" hidden="1" customHeight="1"/>
    <row r="4192" ht="22.9" hidden="1" customHeight="1"/>
    <row r="4193" ht="22.9" hidden="1" customHeight="1"/>
    <row r="4194" ht="22.9" hidden="1" customHeight="1"/>
    <row r="4195" ht="22.9" hidden="1" customHeight="1"/>
    <row r="4196" ht="22.9" hidden="1" customHeight="1"/>
    <row r="4197" ht="22.9" hidden="1" customHeight="1"/>
    <row r="4198" ht="22.9" hidden="1" customHeight="1"/>
    <row r="4199" ht="22.9" hidden="1" customHeight="1"/>
    <row r="4200" ht="22.9" hidden="1" customHeight="1"/>
    <row r="4201" ht="22.9" hidden="1" customHeight="1"/>
    <row r="4202" ht="22.9" hidden="1" customHeight="1"/>
    <row r="4203" ht="22.9" hidden="1" customHeight="1"/>
    <row r="4204" ht="22.9" hidden="1" customHeight="1"/>
    <row r="4205" ht="22.9" hidden="1" customHeight="1"/>
    <row r="4206" ht="22.9" hidden="1" customHeight="1"/>
    <row r="4207" ht="22.9" hidden="1" customHeight="1"/>
    <row r="4208" ht="22.9" hidden="1" customHeight="1"/>
    <row r="4209" ht="22.9" hidden="1" customHeight="1"/>
    <row r="4210" ht="22.9" hidden="1" customHeight="1"/>
    <row r="4211" ht="22.9" hidden="1" customHeight="1"/>
    <row r="4212" ht="22.9" hidden="1" customHeight="1"/>
    <row r="4213" ht="22.9" hidden="1" customHeight="1"/>
    <row r="4214" ht="22.9" hidden="1" customHeight="1"/>
    <row r="4215" ht="22.9" hidden="1" customHeight="1"/>
    <row r="4216" ht="22.9" hidden="1" customHeight="1"/>
    <row r="4217" ht="22.9" hidden="1" customHeight="1"/>
    <row r="4218" ht="22.9" hidden="1" customHeight="1"/>
    <row r="4219" ht="22.9" hidden="1" customHeight="1"/>
    <row r="4220" ht="22.9" hidden="1" customHeight="1"/>
    <row r="4221" ht="22.9" hidden="1" customHeight="1"/>
    <row r="4222" ht="22.9" hidden="1" customHeight="1"/>
    <row r="4223" ht="22.9" hidden="1" customHeight="1"/>
    <row r="4224" ht="22.9" hidden="1" customHeight="1"/>
    <row r="4225" ht="22.9" hidden="1" customHeight="1"/>
    <row r="4226" ht="22.9" hidden="1" customHeight="1"/>
    <row r="4227" ht="22.9" hidden="1" customHeight="1"/>
    <row r="4228" ht="22.9" hidden="1" customHeight="1"/>
    <row r="4229" ht="22.9" hidden="1" customHeight="1"/>
    <row r="4230" ht="22.9" hidden="1" customHeight="1"/>
    <row r="4231" ht="22.9" hidden="1" customHeight="1"/>
    <row r="4232" ht="22.9" hidden="1" customHeight="1"/>
    <row r="4233" ht="22.9" hidden="1" customHeight="1"/>
    <row r="4234" ht="22.9" hidden="1" customHeight="1"/>
    <row r="4235" ht="22.9" hidden="1" customHeight="1"/>
    <row r="4236" ht="22.9" hidden="1" customHeight="1"/>
    <row r="4237" ht="22.9" hidden="1" customHeight="1"/>
    <row r="4238" ht="22.9" hidden="1" customHeight="1"/>
    <row r="4239" ht="22.9" hidden="1" customHeight="1"/>
    <row r="4240" ht="22.9" hidden="1" customHeight="1"/>
    <row r="4241" ht="22.9" hidden="1" customHeight="1"/>
    <row r="4242" ht="22.9" hidden="1" customHeight="1"/>
    <row r="4243" ht="22.9" hidden="1" customHeight="1"/>
    <row r="4244" ht="22.9" hidden="1" customHeight="1"/>
    <row r="4245" ht="22.9" hidden="1" customHeight="1"/>
    <row r="4246" ht="22.9" hidden="1" customHeight="1"/>
    <row r="4247" ht="22.9" hidden="1" customHeight="1"/>
    <row r="4248" ht="22.9" hidden="1" customHeight="1"/>
    <row r="4249" ht="22.9" hidden="1" customHeight="1"/>
    <row r="4250" ht="22.9" hidden="1" customHeight="1"/>
    <row r="4251" ht="22.9" hidden="1" customHeight="1"/>
    <row r="4252" ht="22.9" hidden="1" customHeight="1"/>
    <row r="4253" ht="22.9" hidden="1" customHeight="1"/>
    <row r="4254" ht="22.9" hidden="1" customHeight="1"/>
    <row r="4255" ht="22.9" hidden="1" customHeight="1"/>
    <row r="4256" ht="22.9" hidden="1" customHeight="1"/>
    <row r="4257" ht="22.9" hidden="1" customHeight="1"/>
    <row r="4258" ht="22.9" hidden="1" customHeight="1"/>
    <row r="4259" ht="22.9" hidden="1" customHeight="1"/>
    <row r="4260" ht="22.9" hidden="1" customHeight="1"/>
    <row r="4261" ht="22.9" hidden="1" customHeight="1"/>
    <row r="4262" ht="22.9" hidden="1" customHeight="1"/>
    <row r="4263" ht="22.9" hidden="1" customHeight="1"/>
    <row r="4264" ht="22.9" hidden="1" customHeight="1"/>
    <row r="4265" ht="22.9" hidden="1" customHeight="1"/>
    <row r="4266" ht="22.9" hidden="1" customHeight="1"/>
    <row r="4267" ht="22.9" hidden="1" customHeight="1"/>
    <row r="4268" ht="22.9" hidden="1" customHeight="1"/>
    <row r="4269" ht="22.9" hidden="1" customHeight="1"/>
    <row r="4270" ht="22.9" hidden="1" customHeight="1"/>
    <row r="4271" ht="22.9" hidden="1" customHeight="1"/>
    <row r="4272" ht="22.9" hidden="1" customHeight="1"/>
    <row r="4273" ht="22.9" hidden="1" customHeight="1"/>
    <row r="4274" ht="22.9" hidden="1" customHeight="1"/>
    <row r="4275" ht="22.9" hidden="1" customHeight="1"/>
    <row r="4276" ht="22.9" hidden="1" customHeight="1"/>
    <row r="4277" ht="22.9" hidden="1" customHeight="1"/>
    <row r="4278" ht="22.9" hidden="1" customHeight="1"/>
    <row r="4279" ht="22.9" hidden="1" customHeight="1"/>
    <row r="4280" ht="22.9" hidden="1" customHeight="1"/>
    <row r="4281" ht="22.9" hidden="1" customHeight="1"/>
    <row r="4282" ht="22.9" hidden="1" customHeight="1"/>
    <row r="4283" ht="22.9" hidden="1" customHeight="1"/>
    <row r="4284" ht="22.9" hidden="1" customHeight="1"/>
    <row r="4285" ht="22.9" hidden="1" customHeight="1"/>
    <row r="4286" ht="22.9" hidden="1" customHeight="1"/>
    <row r="4287" ht="22.9" hidden="1" customHeight="1"/>
    <row r="4288" ht="22.9" hidden="1" customHeight="1"/>
    <row r="4289" ht="22.9" hidden="1" customHeight="1"/>
    <row r="4290" ht="22.9" hidden="1" customHeight="1"/>
    <row r="4291" ht="22.9" hidden="1" customHeight="1"/>
    <row r="4292" ht="22.9" hidden="1" customHeight="1"/>
    <row r="4293" ht="22.9" hidden="1" customHeight="1"/>
    <row r="4294" ht="22.9" hidden="1" customHeight="1"/>
    <row r="4295" ht="22.9" hidden="1" customHeight="1"/>
    <row r="4296" ht="22.9" hidden="1" customHeight="1"/>
    <row r="4297" ht="22.9" hidden="1" customHeight="1"/>
    <row r="4298" ht="22.9" hidden="1" customHeight="1"/>
    <row r="4299" ht="22.9" hidden="1" customHeight="1"/>
    <row r="4300" ht="22.9" hidden="1" customHeight="1"/>
    <row r="4301" ht="22.9" hidden="1" customHeight="1"/>
    <row r="4302" ht="22.9" hidden="1" customHeight="1"/>
    <row r="4303" ht="22.9" hidden="1" customHeight="1"/>
    <row r="4304" ht="22.9" hidden="1" customHeight="1"/>
    <row r="4305" ht="22.9" hidden="1" customHeight="1"/>
    <row r="4306" ht="22.9" hidden="1" customHeight="1"/>
    <row r="4307" ht="22.9" hidden="1" customHeight="1"/>
    <row r="4308" ht="22.9" hidden="1" customHeight="1"/>
    <row r="4309" ht="22.9" hidden="1" customHeight="1"/>
    <row r="4310" ht="22.9" hidden="1" customHeight="1"/>
    <row r="4311" ht="22.9" hidden="1" customHeight="1"/>
    <row r="4312" ht="22.9" hidden="1" customHeight="1"/>
    <row r="4313" ht="22.9" hidden="1" customHeight="1"/>
    <row r="4314" ht="22.9" hidden="1" customHeight="1"/>
    <row r="4315" ht="22.9" hidden="1" customHeight="1"/>
    <row r="4316" ht="22.9" hidden="1" customHeight="1"/>
    <row r="4317" ht="22.9" hidden="1" customHeight="1"/>
    <row r="4318" ht="22.9" hidden="1" customHeight="1"/>
    <row r="4319" ht="22.9" hidden="1" customHeight="1"/>
    <row r="4320" ht="22.9" hidden="1" customHeight="1"/>
    <row r="4321" ht="22.9" hidden="1" customHeight="1"/>
    <row r="4322" ht="22.9" hidden="1" customHeight="1"/>
    <row r="4323" ht="22.9" hidden="1" customHeight="1"/>
    <row r="4324" ht="22.9" hidden="1" customHeight="1"/>
    <row r="4325" ht="22.9" hidden="1" customHeight="1"/>
    <row r="4326" ht="22.9" hidden="1" customHeight="1"/>
    <row r="4327" ht="22.9" hidden="1" customHeight="1"/>
    <row r="4328" ht="22.9" hidden="1" customHeight="1"/>
    <row r="4329" ht="22.9" hidden="1" customHeight="1"/>
    <row r="4330" ht="22.9" hidden="1" customHeight="1"/>
    <row r="4331" ht="22.9" hidden="1" customHeight="1"/>
    <row r="4332" ht="22.9" hidden="1" customHeight="1"/>
    <row r="4333" ht="22.9" hidden="1" customHeight="1"/>
    <row r="4334" ht="22.9" hidden="1" customHeight="1"/>
    <row r="4335" ht="22.9" hidden="1" customHeight="1"/>
    <row r="4336" ht="22.9" hidden="1" customHeight="1"/>
    <row r="4337" ht="22.9" hidden="1" customHeight="1"/>
    <row r="4338" ht="22.9" hidden="1" customHeight="1"/>
    <row r="4339" ht="22.9" hidden="1" customHeight="1"/>
    <row r="4340" ht="22.9" hidden="1" customHeight="1"/>
    <row r="4341" ht="22.9" hidden="1" customHeight="1"/>
    <row r="4342" ht="22.9" hidden="1" customHeight="1"/>
    <row r="4343" ht="22.9" hidden="1" customHeight="1"/>
    <row r="4344" ht="22.9" hidden="1" customHeight="1"/>
    <row r="4345" ht="22.9" hidden="1" customHeight="1"/>
    <row r="4346" ht="22.9" hidden="1" customHeight="1"/>
    <row r="4347" ht="22.9" hidden="1" customHeight="1"/>
    <row r="4348" ht="22.9" hidden="1" customHeight="1"/>
    <row r="4349" ht="22.9" hidden="1" customHeight="1"/>
    <row r="4350" ht="22.9" hidden="1" customHeight="1"/>
    <row r="4351" ht="22.9" hidden="1" customHeight="1"/>
    <row r="4352" ht="22.9" hidden="1" customHeight="1"/>
    <row r="4353" ht="22.9" hidden="1" customHeight="1"/>
    <row r="4354" ht="22.9" hidden="1" customHeight="1"/>
    <row r="4355" ht="22.9" hidden="1" customHeight="1"/>
    <row r="4356" ht="22.9" hidden="1" customHeight="1"/>
    <row r="4357" ht="22.9" hidden="1" customHeight="1"/>
    <row r="4358" ht="22.9" hidden="1" customHeight="1"/>
    <row r="4359" ht="22.9" hidden="1" customHeight="1"/>
    <row r="4360" ht="22.9" hidden="1" customHeight="1"/>
    <row r="4361" ht="22.9" hidden="1" customHeight="1"/>
    <row r="4362" ht="22.9" hidden="1" customHeight="1"/>
    <row r="4363" ht="22.9" hidden="1" customHeight="1"/>
    <row r="4364" ht="22.9" hidden="1" customHeight="1"/>
    <row r="4365" ht="22.9" hidden="1" customHeight="1"/>
    <row r="4366" ht="22.9" hidden="1" customHeight="1"/>
    <row r="4367" ht="22.9" hidden="1" customHeight="1"/>
    <row r="4368" ht="22.9" hidden="1" customHeight="1"/>
    <row r="4369" ht="22.9" hidden="1" customHeight="1"/>
    <row r="4370" ht="22.9" hidden="1" customHeight="1"/>
    <row r="4371" ht="22.9" hidden="1" customHeight="1"/>
    <row r="4372" ht="22.9" hidden="1" customHeight="1"/>
    <row r="4373" ht="22.9" hidden="1" customHeight="1"/>
    <row r="4374" ht="22.9" hidden="1" customHeight="1"/>
    <row r="4375" ht="22.9" hidden="1" customHeight="1"/>
    <row r="4376" ht="22.9" hidden="1" customHeight="1"/>
    <row r="4377" ht="22.9" hidden="1" customHeight="1"/>
    <row r="4378" ht="22.9" hidden="1" customHeight="1"/>
    <row r="4379" ht="22.9" hidden="1" customHeight="1"/>
    <row r="4380" ht="22.9" hidden="1" customHeight="1"/>
    <row r="4381" ht="22.9" hidden="1" customHeight="1"/>
    <row r="4382" ht="22.9" hidden="1" customHeight="1"/>
    <row r="4383" ht="22.9" hidden="1" customHeight="1"/>
    <row r="4384" ht="22.9" hidden="1" customHeight="1"/>
    <row r="4385" ht="22.9" hidden="1" customHeight="1"/>
    <row r="4386" ht="22.9" hidden="1" customHeight="1"/>
    <row r="4387" ht="22.9" hidden="1" customHeight="1"/>
    <row r="4388" ht="22.9" hidden="1" customHeight="1"/>
    <row r="4389" ht="22.9" hidden="1" customHeight="1"/>
    <row r="4390" ht="22.9" hidden="1" customHeight="1"/>
    <row r="4391" ht="22.9" hidden="1" customHeight="1"/>
    <row r="4392" ht="22.9" hidden="1" customHeight="1"/>
    <row r="4393" ht="22.9" hidden="1" customHeight="1"/>
    <row r="4394" ht="22.9" hidden="1" customHeight="1"/>
    <row r="4395" ht="22.9" hidden="1" customHeight="1"/>
    <row r="4396" ht="22.9" hidden="1" customHeight="1"/>
    <row r="4397" ht="22.9" hidden="1" customHeight="1"/>
    <row r="4398" ht="22.9" hidden="1" customHeight="1"/>
    <row r="4399" ht="22.9" hidden="1" customHeight="1"/>
    <row r="4400" ht="22.9" hidden="1" customHeight="1"/>
    <row r="4401" ht="22.9" hidden="1" customHeight="1"/>
    <row r="4402" ht="22.9" hidden="1" customHeight="1"/>
    <row r="4403" ht="22.9" hidden="1" customHeight="1"/>
    <row r="4404" ht="22.9" hidden="1" customHeight="1"/>
    <row r="4405" ht="22.9" hidden="1" customHeight="1"/>
    <row r="4406" ht="22.9" hidden="1" customHeight="1"/>
    <row r="4407" ht="22.9" hidden="1" customHeight="1"/>
    <row r="4408" ht="22.9" hidden="1" customHeight="1"/>
    <row r="4409" ht="22.9" hidden="1" customHeight="1"/>
    <row r="4410" ht="22.9" hidden="1" customHeight="1"/>
    <row r="4411" ht="22.9" hidden="1" customHeight="1"/>
    <row r="4412" ht="22.9" hidden="1" customHeight="1"/>
    <row r="4413" ht="22.9" hidden="1" customHeight="1"/>
    <row r="4414" ht="22.9" hidden="1" customHeight="1"/>
    <row r="4415" ht="22.9" hidden="1" customHeight="1"/>
    <row r="4416" ht="22.9" hidden="1" customHeight="1"/>
    <row r="4417" ht="22.9" hidden="1" customHeight="1"/>
    <row r="4418" ht="22.9" hidden="1" customHeight="1"/>
    <row r="4419" ht="22.9" hidden="1" customHeight="1"/>
    <row r="4420" ht="22.9" hidden="1" customHeight="1"/>
    <row r="4421" ht="22.9" hidden="1" customHeight="1"/>
    <row r="4422" ht="22.9" hidden="1" customHeight="1"/>
    <row r="4423" ht="22.9" hidden="1" customHeight="1"/>
    <row r="4424" ht="22.9" hidden="1" customHeight="1"/>
    <row r="4425" ht="22.9" hidden="1" customHeight="1"/>
    <row r="4426" ht="22.9" hidden="1" customHeight="1"/>
    <row r="4427" ht="22.9" hidden="1" customHeight="1"/>
    <row r="4428" ht="22.9" hidden="1" customHeight="1"/>
    <row r="4429" ht="22.9" hidden="1" customHeight="1"/>
    <row r="4430" ht="22.9" hidden="1" customHeight="1"/>
    <row r="4431" ht="22.9" hidden="1" customHeight="1"/>
    <row r="4432" ht="22.9" hidden="1" customHeight="1"/>
    <row r="4433" ht="22.9" hidden="1" customHeight="1"/>
    <row r="4434" ht="22.9" hidden="1" customHeight="1"/>
    <row r="4435" ht="22.9" hidden="1" customHeight="1"/>
    <row r="4436" ht="22.9" hidden="1" customHeight="1"/>
    <row r="4437" ht="22.9" hidden="1" customHeight="1"/>
    <row r="4438" ht="22.9" hidden="1" customHeight="1"/>
    <row r="4439" ht="22.9" hidden="1" customHeight="1"/>
    <row r="4440" ht="22.9" hidden="1" customHeight="1"/>
    <row r="4441" ht="22.9" hidden="1" customHeight="1"/>
    <row r="4442" ht="22.9" hidden="1" customHeight="1"/>
    <row r="4443" ht="22.9" hidden="1" customHeight="1"/>
    <row r="4444" ht="22.9" hidden="1" customHeight="1"/>
    <row r="4445" ht="22.9" hidden="1" customHeight="1"/>
    <row r="4446" ht="22.9" hidden="1" customHeight="1"/>
    <row r="4447" ht="22.9" hidden="1" customHeight="1"/>
    <row r="4448" ht="22.9" hidden="1" customHeight="1"/>
    <row r="4449" ht="22.9" hidden="1" customHeight="1"/>
    <row r="4450" ht="22.9" hidden="1" customHeight="1"/>
    <row r="4451" ht="22.9" hidden="1" customHeight="1"/>
    <row r="4452" ht="22.9" hidden="1" customHeight="1"/>
    <row r="4453" ht="22.9" hidden="1" customHeight="1"/>
    <row r="4454" ht="22.9" hidden="1" customHeight="1"/>
    <row r="4455" ht="22.9" hidden="1" customHeight="1"/>
    <row r="4456" ht="22.9" hidden="1" customHeight="1"/>
    <row r="4457" ht="22.9" hidden="1" customHeight="1"/>
    <row r="4458" ht="22.9" hidden="1" customHeight="1"/>
    <row r="4459" ht="22.9" hidden="1" customHeight="1"/>
    <row r="4460" ht="22.9" hidden="1" customHeight="1"/>
    <row r="4461" ht="22.9" hidden="1" customHeight="1"/>
    <row r="4462" ht="22.9" hidden="1" customHeight="1"/>
    <row r="4463" ht="22.9" hidden="1" customHeight="1"/>
    <row r="4464" ht="22.9" hidden="1" customHeight="1"/>
    <row r="4465" ht="22.9" hidden="1" customHeight="1"/>
    <row r="4466" ht="22.9" hidden="1" customHeight="1"/>
    <row r="4467" ht="22.9" hidden="1" customHeight="1"/>
    <row r="4468" ht="22.9" hidden="1" customHeight="1"/>
    <row r="4469" ht="22.9" hidden="1" customHeight="1"/>
    <row r="4470" ht="22.9" hidden="1" customHeight="1"/>
    <row r="4471" ht="22.9" hidden="1" customHeight="1"/>
    <row r="4472" ht="22.9" hidden="1" customHeight="1"/>
    <row r="4473" ht="22.9" hidden="1" customHeight="1"/>
    <row r="4474" ht="22.9" hidden="1" customHeight="1"/>
    <row r="4475" ht="22.9" hidden="1" customHeight="1"/>
    <row r="4476" ht="22.9" hidden="1" customHeight="1"/>
    <row r="4477" ht="22.9" hidden="1" customHeight="1"/>
    <row r="4478" ht="22.9" hidden="1" customHeight="1"/>
    <row r="4479" ht="22.9" hidden="1" customHeight="1"/>
    <row r="4480" ht="22.9" hidden="1" customHeight="1"/>
    <row r="4481" ht="22.9" hidden="1" customHeight="1"/>
    <row r="4482" ht="22.9" hidden="1" customHeight="1"/>
    <row r="4483" ht="22.9" hidden="1" customHeight="1"/>
    <row r="4484" ht="22.9" hidden="1" customHeight="1"/>
    <row r="4485" ht="22.9" hidden="1" customHeight="1"/>
    <row r="4486" ht="22.9" hidden="1" customHeight="1"/>
    <row r="4487" ht="22.9" hidden="1" customHeight="1"/>
    <row r="4488" ht="22.9" hidden="1" customHeight="1"/>
    <row r="4489" ht="22.9" hidden="1" customHeight="1"/>
    <row r="4490" ht="22.9" hidden="1" customHeight="1"/>
    <row r="4491" ht="22.9" hidden="1" customHeight="1"/>
    <row r="4492" ht="22.9" hidden="1" customHeight="1"/>
    <row r="4493" ht="22.9" hidden="1" customHeight="1"/>
    <row r="4494" ht="22.9" hidden="1" customHeight="1"/>
    <row r="4495" ht="22.9" hidden="1" customHeight="1"/>
    <row r="4496" ht="22.9" hidden="1" customHeight="1"/>
    <row r="4497" ht="22.9" hidden="1" customHeight="1"/>
    <row r="4498" ht="22.9" hidden="1" customHeight="1"/>
    <row r="4499" ht="22.9" hidden="1" customHeight="1"/>
    <row r="4500" ht="22.9" hidden="1" customHeight="1"/>
    <row r="4501" ht="22.9" hidden="1" customHeight="1"/>
    <row r="4502" ht="22.9" hidden="1" customHeight="1"/>
    <row r="4503" ht="22.9" hidden="1" customHeight="1"/>
    <row r="4504" ht="22.9" hidden="1" customHeight="1"/>
    <row r="4505" ht="22.9" hidden="1" customHeight="1"/>
    <row r="4506" ht="22.9" hidden="1" customHeight="1"/>
    <row r="4507" ht="22.9" hidden="1" customHeight="1"/>
    <row r="4508" ht="22.9" hidden="1" customHeight="1"/>
    <row r="4509" ht="22.9" hidden="1" customHeight="1"/>
    <row r="4510" ht="22.9" hidden="1" customHeight="1"/>
    <row r="4511" ht="22.9" hidden="1" customHeight="1"/>
    <row r="4512" ht="22.9" hidden="1" customHeight="1"/>
    <row r="4513" ht="22.9" hidden="1" customHeight="1"/>
    <row r="4514" ht="22.9" hidden="1" customHeight="1"/>
    <row r="4515" ht="22.9" hidden="1" customHeight="1"/>
    <row r="4516" ht="22.9" hidden="1" customHeight="1"/>
    <row r="4517" ht="22.9" hidden="1" customHeight="1"/>
    <row r="4518" ht="22.9" hidden="1" customHeight="1"/>
    <row r="4519" ht="22.9" hidden="1" customHeight="1"/>
    <row r="4520" ht="22.9" hidden="1" customHeight="1"/>
    <row r="4521" ht="22.9" hidden="1" customHeight="1"/>
    <row r="4522" ht="22.9" hidden="1" customHeight="1"/>
    <row r="4523" ht="22.9" hidden="1" customHeight="1"/>
    <row r="4524" ht="22.9" hidden="1" customHeight="1"/>
    <row r="4525" ht="22.9" hidden="1" customHeight="1"/>
    <row r="4526" ht="22.9" hidden="1" customHeight="1"/>
    <row r="4527" ht="22.9" hidden="1" customHeight="1"/>
    <row r="4528" ht="22.9" hidden="1" customHeight="1"/>
    <row r="4529" ht="22.9" hidden="1" customHeight="1"/>
    <row r="4530" ht="22.9" hidden="1" customHeight="1"/>
    <row r="4531" ht="22.9" hidden="1" customHeight="1"/>
    <row r="4532" ht="22.9" hidden="1" customHeight="1"/>
    <row r="4533" ht="22.9" hidden="1" customHeight="1"/>
    <row r="4534" ht="22.9" hidden="1" customHeight="1"/>
    <row r="4535" ht="22.9" hidden="1" customHeight="1"/>
    <row r="4536" ht="22.9" hidden="1" customHeight="1"/>
    <row r="4537" ht="22.9" hidden="1" customHeight="1"/>
    <row r="4538" ht="22.9" hidden="1" customHeight="1"/>
    <row r="4539" ht="22.9" hidden="1" customHeight="1"/>
    <row r="4540" ht="22.9" hidden="1" customHeight="1"/>
    <row r="4541" ht="22.9" hidden="1" customHeight="1"/>
    <row r="4542" ht="22.9" hidden="1" customHeight="1"/>
    <row r="4543" ht="22.9" hidden="1" customHeight="1"/>
    <row r="4544" ht="22.9" hidden="1" customHeight="1"/>
    <row r="4545" ht="22.9" hidden="1" customHeight="1"/>
    <row r="4546" ht="22.9" hidden="1" customHeight="1"/>
    <row r="4547" ht="22.9" hidden="1" customHeight="1"/>
    <row r="4548" ht="22.9" hidden="1" customHeight="1"/>
    <row r="4549" ht="22.9" hidden="1" customHeight="1"/>
    <row r="4550" ht="22.9" hidden="1" customHeight="1"/>
    <row r="4551" ht="22.9" hidden="1" customHeight="1"/>
    <row r="4552" ht="22.9" hidden="1" customHeight="1"/>
    <row r="4553" ht="22.9" hidden="1" customHeight="1"/>
    <row r="4554" ht="22.9" hidden="1" customHeight="1"/>
    <row r="4555" ht="22.9" hidden="1" customHeight="1"/>
    <row r="4556" ht="22.9" hidden="1" customHeight="1"/>
    <row r="4557" ht="22.9" hidden="1" customHeight="1"/>
    <row r="4558" ht="22.9" hidden="1" customHeight="1"/>
    <row r="4559" ht="22.9" hidden="1" customHeight="1"/>
    <row r="4560" ht="22.9" hidden="1" customHeight="1"/>
    <row r="4561" ht="22.9" hidden="1" customHeight="1"/>
    <row r="4562" ht="22.9" hidden="1" customHeight="1"/>
    <row r="4563" ht="22.9" hidden="1" customHeight="1"/>
    <row r="4564" ht="22.9" hidden="1" customHeight="1"/>
    <row r="4565" ht="22.9" hidden="1" customHeight="1"/>
    <row r="4566" ht="22.9" hidden="1" customHeight="1"/>
    <row r="4567" ht="22.9" hidden="1" customHeight="1"/>
    <row r="4568" ht="22.9" hidden="1" customHeight="1"/>
    <row r="4569" ht="22.9" hidden="1" customHeight="1"/>
    <row r="4570" ht="22.9" hidden="1" customHeight="1"/>
    <row r="4571" ht="22.9" hidden="1" customHeight="1"/>
    <row r="4572" ht="22.9" hidden="1" customHeight="1"/>
    <row r="4573" ht="22.9" hidden="1" customHeight="1"/>
    <row r="4574" ht="22.9" hidden="1" customHeight="1"/>
    <row r="4575" ht="22.9" hidden="1" customHeight="1"/>
    <row r="4576" ht="22.9" hidden="1" customHeight="1"/>
    <row r="4577" ht="22.9" hidden="1" customHeight="1"/>
    <row r="4578" ht="22.9" hidden="1" customHeight="1"/>
    <row r="4579" ht="22.9" hidden="1" customHeight="1"/>
    <row r="4580" ht="22.9" hidden="1" customHeight="1"/>
    <row r="4581" ht="22.9" hidden="1" customHeight="1"/>
    <row r="4582" ht="22.9" hidden="1" customHeight="1"/>
    <row r="4583" ht="22.9" hidden="1" customHeight="1"/>
    <row r="4584" ht="22.9" hidden="1" customHeight="1"/>
    <row r="4585" ht="22.9" hidden="1" customHeight="1"/>
    <row r="4586" ht="22.9" hidden="1" customHeight="1"/>
    <row r="4587" ht="22.9" hidden="1" customHeight="1"/>
    <row r="4588" ht="22.9" hidden="1" customHeight="1"/>
    <row r="4589" ht="22.9" hidden="1" customHeight="1"/>
    <row r="4590" ht="22.9" hidden="1" customHeight="1"/>
    <row r="4591" ht="22.9" hidden="1" customHeight="1"/>
    <row r="4592" ht="22.9" hidden="1" customHeight="1"/>
    <row r="4593" ht="22.9" hidden="1" customHeight="1"/>
    <row r="4594" ht="22.9" hidden="1" customHeight="1"/>
    <row r="4595" ht="22.9" hidden="1" customHeight="1"/>
    <row r="4596" ht="22.9" hidden="1" customHeight="1"/>
    <row r="4597" ht="22.9" hidden="1" customHeight="1"/>
    <row r="4598" ht="22.9" hidden="1" customHeight="1"/>
    <row r="4599" ht="22.9" hidden="1" customHeight="1"/>
    <row r="4600" ht="22.9" hidden="1" customHeight="1"/>
    <row r="4601" ht="22.9" hidden="1" customHeight="1"/>
    <row r="4602" ht="22.9" hidden="1" customHeight="1"/>
    <row r="4603" ht="22.9" hidden="1" customHeight="1"/>
    <row r="4604" ht="22.9" hidden="1" customHeight="1"/>
    <row r="4605" ht="22.9" hidden="1" customHeight="1"/>
    <row r="4606" ht="22.9" hidden="1" customHeight="1"/>
    <row r="4607" ht="22.9" hidden="1" customHeight="1"/>
    <row r="4608" ht="22.9" hidden="1" customHeight="1"/>
    <row r="4609" ht="22.9" hidden="1" customHeight="1"/>
    <row r="4610" ht="22.9" hidden="1" customHeight="1"/>
    <row r="4611" ht="22.9" hidden="1" customHeight="1"/>
    <row r="4612" ht="22.9" hidden="1" customHeight="1"/>
    <row r="4613" ht="22.9" hidden="1" customHeight="1"/>
    <row r="4614" ht="22.9" hidden="1" customHeight="1"/>
    <row r="4615" ht="22.9" hidden="1" customHeight="1"/>
    <row r="4616" ht="22.9" hidden="1" customHeight="1"/>
    <row r="4617" ht="22.9" hidden="1" customHeight="1"/>
    <row r="4618" ht="22.9" hidden="1" customHeight="1"/>
    <row r="4619" ht="22.9" hidden="1" customHeight="1"/>
    <row r="4620" ht="22.9" hidden="1" customHeight="1"/>
    <row r="4621" ht="22.9" hidden="1" customHeight="1"/>
    <row r="4622" ht="22.9" hidden="1" customHeight="1"/>
    <row r="4623" ht="22.9" hidden="1" customHeight="1"/>
    <row r="4624" ht="22.9" hidden="1" customHeight="1"/>
    <row r="4625" ht="22.9" hidden="1" customHeight="1"/>
    <row r="4626" ht="22.9" hidden="1" customHeight="1"/>
    <row r="4627" ht="22.9" hidden="1" customHeight="1"/>
    <row r="4628" ht="22.9" hidden="1" customHeight="1"/>
    <row r="4629" ht="22.9" hidden="1" customHeight="1"/>
    <row r="4630" ht="22.9" hidden="1" customHeight="1"/>
    <row r="4631" ht="22.9" hidden="1" customHeight="1"/>
    <row r="4632" ht="22.9" hidden="1" customHeight="1"/>
    <row r="4633" ht="22.9" hidden="1" customHeight="1"/>
    <row r="4634" ht="22.9" hidden="1" customHeight="1"/>
    <row r="4635" ht="22.9" hidden="1" customHeight="1"/>
    <row r="4636" ht="22.9" hidden="1" customHeight="1"/>
    <row r="4637" ht="22.9" hidden="1" customHeight="1"/>
    <row r="4638" ht="22.9" hidden="1" customHeight="1"/>
    <row r="4639" ht="22.9" hidden="1" customHeight="1"/>
    <row r="4640" ht="22.9" hidden="1" customHeight="1"/>
    <row r="4641" ht="22.9" hidden="1" customHeight="1"/>
    <row r="4642" ht="22.9" hidden="1" customHeight="1"/>
    <row r="4643" ht="22.9" hidden="1" customHeight="1"/>
    <row r="4644" ht="22.9" hidden="1" customHeight="1"/>
    <row r="4645" ht="22.9" hidden="1" customHeight="1"/>
    <row r="4646" ht="22.9" hidden="1" customHeight="1"/>
    <row r="4647" ht="22.9" hidden="1" customHeight="1"/>
    <row r="4648" ht="22.9" hidden="1" customHeight="1"/>
    <row r="4649" ht="22.9" hidden="1" customHeight="1"/>
    <row r="4650" ht="22.9" hidden="1" customHeight="1"/>
    <row r="4651" ht="22.9" hidden="1" customHeight="1"/>
    <row r="4652" ht="22.9" hidden="1" customHeight="1"/>
    <row r="4653" ht="22.9" hidden="1" customHeight="1"/>
    <row r="4654" ht="22.9" hidden="1" customHeight="1"/>
    <row r="4655" ht="22.9" hidden="1" customHeight="1"/>
    <row r="4656" ht="22.9" hidden="1" customHeight="1"/>
    <row r="4657" ht="22.9" hidden="1" customHeight="1"/>
    <row r="4658" ht="22.9" hidden="1" customHeight="1"/>
    <row r="4659" ht="22.9" hidden="1" customHeight="1"/>
    <row r="4660" ht="22.9" hidden="1" customHeight="1"/>
    <row r="4661" ht="22.9" hidden="1" customHeight="1"/>
    <row r="4662" ht="22.9" hidden="1" customHeight="1"/>
    <row r="4663" ht="22.9" hidden="1" customHeight="1"/>
    <row r="4664" ht="22.9" hidden="1" customHeight="1"/>
    <row r="4665" ht="22.9" hidden="1" customHeight="1"/>
    <row r="4666" ht="22.9" hidden="1" customHeight="1"/>
    <row r="4667" ht="22.9" hidden="1" customHeight="1"/>
    <row r="4668" ht="22.9" hidden="1" customHeight="1"/>
    <row r="4669" ht="22.9" hidden="1" customHeight="1"/>
    <row r="4670" ht="22.9" hidden="1" customHeight="1"/>
    <row r="4671" ht="22.9" hidden="1" customHeight="1"/>
    <row r="4672" ht="22.9" hidden="1" customHeight="1"/>
    <row r="4673" ht="22.9" hidden="1" customHeight="1"/>
    <row r="4674" ht="22.9" hidden="1" customHeight="1"/>
    <row r="4675" ht="22.9" hidden="1" customHeight="1"/>
    <row r="4676" ht="22.9" hidden="1" customHeight="1"/>
    <row r="4677" ht="22.9" hidden="1" customHeight="1"/>
    <row r="4678" ht="22.9" hidden="1" customHeight="1"/>
    <row r="4679" ht="22.9" hidden="1" customHeight="1"/>
    <row r="4680" ht="22.9" hidden="1" customHeight="1"/>
    <row r="4681" ht="22.9" hidden="1" customHeight="1"/>
    <row r="4682" ht="22.9" hidden="1" customHeight="1"/>
    <row r="4683" ht="22.9" hidden="1" customHeight="1"/>
    <row r="4684" ht="22.9" hidden="1" customHeight="1"/>
    <row r="4685" ht="22.9" hidden="1" customHeight="1"/>
    <row r="4686" ht="22.9" hidden="1" customHeight="1"/>
    <row r="4687" ht="22.9" hidden="1" customHeight="1"/>
    <row r="4688" ht="22.9" hidden="1" customHeight="1"/>
    <row r="4689" ht="22.9" hidden="1" customHeight="1"/>
    <row r="4690" ht="22.9" hidden="1" customHeight="1"/>
    <row r="4691" ht="22.9" hidden="1" customHeight="1"/>
    <row r="4692" ht="22.9" hidden="1" customHeight="1"/>
    <row r="4693" ht="22.9" hidden="1" customHeight="1"/>
    <row r="4694" ht="22.9" hidden="1" customHeight="1"/>
    <row r="4695" ht="22.9" hidden="1" customHeight="1"/>
    <row r="4696" ht="22.9" hidden="1" customHeight="1"/>
    <row r="4697" ht="22.9" hidden="1" customHeight="1"/>
    <row r="4698" ht="22.9" hidden="1" customHeight="1"/>
    <row r="4699" ht="22.9" hidden="1" customHeight="1"/>
    <row r="4700" ht="22.9" hidden="1" customHeight="1"/>
    <row r="4701" ht="22.9" hidden="1" customHeight="1"/>
    <row r="4702" ht="22.9" hidden="1" customHeight="1"/>
    <row r="4703" ht="22.9" hidden="1" customHeight="1"/>
    <row r="4704" ht="22.9" hidden="1" customHeight="1"/>
    <row r="4705" ht="22.9" hidden="1" customHeight="1"/>
    <row r="4706" ht="22.9" hidden="1" customHeight="1"/>
    <row r="4707" ht="22.9" hidden="1" customHeight="1"/>
    <row r="4708" ht="22.9" hidden="1" customHeight="1"/>
    <row r="4709" ht="22.9" hidden="1" customHeight="1"/>
    <row r="4710" ht="22.9" hidden="1" customHeight="1"/>
    <row r="4711" ht="22.9" hidden="1" customHeight="1"/>
    <row r="4712" ht="22.9" hidden="1" customHeight="1"/>
    <row r="4713" ht="22.9" hidden="1" customHeight="1"/>
    <row r="4714" ht="22.9" hidden="1" customHeight="1"/>
    <row r="4715" ht="22.9" hidden="1" customHeight="1"/>
    <row r="4716" ht="22.9" hidden="1" customHeight="1"/>
    <row r="4717" ht="22.9" hidden="1" customHeight="1"/>
    <row r="4718" ht="22.9" hidden="1" customHeight="1"/>
    <row r="4719" ht="22.9" hidden="1" customHeight="1"/>
    <row r="4720" ht="22.9" hidden="1" customHeight="1"/>
    <row r="4721" ht="22.9" hidden="1" customHeight="1"/>
    <row r="4722" ht="22.9" hidden="1" customHeight="1"/>
    <row r="4723" ht="22.9" hidden="1" customHeight="1"/>
    <row r="4724" ht="22.9" hidden="1" customHeight="1"/>
    <row r="4725" ht="22.9" hidden="1" customHeight="1"/>
    <row r="4726" ht="22.9" hidden="1" customHeight="1"/>
    <row r="4727" ht="22.9" hidden="1" customHeight="1"/>
    <row r="4728" ht="22.9" hidden="1" customHeight="1"/>
    <row r="4729" ht="22.9" hidden="1" customHeight="1"/>
    <row r="4730" ht="22.9" hidden="1" customHeight="1"/>
    <row r="4731" ht="22.9" hidden="1" customHeight="1"/>
    <row r="4732" ht="22.9" hidden="1" customHeight="1"/>
    <row r="4733" ht="22.9" hidden="1" customHeight="1"/>
    <row r="4734" ht="22.9" hidden="1" customHeight="1"/>
    <row r="4735" ht="22.9" hidden="1" customHeight="1"/>
    <row r="4736" ht="22.9" hidden="1" customHeight="1"/>
    <row r="4737" ht="22.9" hidden="1" customHeight="1"/>
    <row r="4738" ht="22.9" hidden="1" customHeight="1"/>
    <row r="4739" ht="22.9" hidden="1" customHeight="1"/>
    <row r="4740" ht="22.9" hidden="1" customHeight="1"/>
    <row r="4741" ht="22.9" hidden="1" customHeight="1"/>
    <row r="4742" ht="22.9" hidden="1" customHeight="1"/>
    <row r="4743" ht="22.9" hidden="1" customHeight="1"/>
    <row r="4744" ht="22.9" hidden="1" customHeight="1"/>
    <row r="4745" ht="22.9" hidden="1" customHeight="1"/>
    <row r="4746" ht="22.9" hidden="1" customHeight="1"/>
    <row r="4747" ht="22.9" hidden="1" customHeight="1"/>
    <row r="4748" ht="22.9" hidden="1" customHeight="1"/>
    <row r="4749" ht="22.9" hidden="1" customHeight="1"/>
    <row r="4750" ht="22.9" hidden="1" customHeight="1"/>
    <row r="4751" ht="22.9" hidden="1" customHeight="1"/>
    <row r="4752" ht="22.9" hidden="1" customHeight="1"/>
    <row r="4753" ht="22.9" hidden="1" customHeight="1"/>
    <row r="4754" ht="22.9" hidden="1" customHeight="1"/>
    <row r="4755" ht="22.9" hidden="1" customHeight="1"/>
    <row r="4756" ht="22.9" hidden="1" customHeight="1"/>
    <row r="4757" ht="22.9" hidden="1" customHeight="1"/>
    <row r="4758" ht="22.9" hidden="1" customHeight="1"/>
    <row r="4759" ht="22.9" hidden="1" customHeight="1"/>
    <row r="4760" ht="22.9" hidden="1" customHeight="1"/>
    <row r="4761" ht="22.9" hidden="1" customHeight="1"/>
    <row r="4762" ht="22.9" hidden="1" customHeight="1"/>
    <row r="4763" ht="22.9" hidden="1" customHeight="1"/>
    <row r="4764" ht="22.9" hidden="1" customHeight="1"/>
    <row r="4765" ht="22.9" hidden="1" customHeight="1"/>
    <row r="4766" ht="22.9" hidden="1" customHeight="1"/>
    <row r="4767" ht="22.9" hidden="1" customHeight="1"/>
    <row r="4768" ht="22.9" hidden="1" customHeight="1"/>
    <row r="4769" ht="22.9" hidden="1" customHeight="1"/>
    <row r="4770" ht="22.9" hidden="1" customHeight="1"/>
    <row r="4771" ht="22.9" hidden="1" customHeight="1"/>
    <row r="4772" ht="22.9" hidden="1" customHeight="1"/>
    <row r="4773" ht="22.9" hidden="1" customHeight="1"/>
    <row r="4774" ht="22.9" hidden="1" customHeight="1"/>
    <row r="4775" ht="22.9" hidden="1" customHeight="1"/>
    <row r="4776" ht="22.9" hidden="1" customHeight="1"/>
    <row r="4777" ht="22.9" hidden="1" customHeight="1"/>
    <row r="4778" ht="22.9" hidden="1" customHeight="1"/>
    <row r="4779" ht="22.9" hidden="1" customHeight="1"/>
    <row r="4780" ht="22.9" hidden="1" customHeight="1"/>
    <row r="4781" ht="22.9" hidden="1" customHeight="1"/>
    <row r="4782" ht="22.9" hidden="1" customHeight="1"/>
    <row r="4783" ht="22.9" hidden="1" customHeight="1"/>
    <row r="4784" ht="22.9" hidden="1" customHeight="1"/>
    <row r="4785" ht="22.9" hidden="1" customHeight="1"/>
    <row r="4786" ht="22.9" hidden="1" customHeight="1"/>
    <row r="4787" ht="22.9" hidden="1" customHeight="1"/>
    <row r="4788" ht="22.9" hidden="1" customHeight="1"/>
    <row r="4789" ht="22.9" hidden="1" customHeight="1"/>
    <row r="4790" ht="22.9" hidden="1" customHeight="1"/>
    <row r="4791" ht="22.9" hidden="1" customHeight="1"/>
    <row r="4792" ht="22.9" hidden="1" customHeight="1"/>
    <row r="4793" ht="22.9" hidden="1" customHeight="1"/>
    <row r="4794" ht="22.9" hidden="1" customHeight="1"/>
    <row r="4795" ht="22.9" hidden="1" customHeight="1"/>
    <row r="4796" ht="22.9" hidden="1" customHeight="1"/>
    <row r="4797" ht="22.9" hidden="1" customHeight="1"/>
    <row r="4798" ht="22.9" hidden="1" customHeight="1"/>
    <row r="4799" ht="22.9" hidden="1" customHeight="1"/>
    <row r="4800" ht="22.9" hidden="1" customHeight="1"/>
    <row r="4801" ht="22.9" hidden="1" customHeight="1"/>
    <row r="4802" ht="22.9" hidden="1" customHeight="1"/>
    <row r="4803" ht="22.9" hidden="1" customHeight="1"/>
    <row r="4804" ht="22.9" hidden="1" customHeight="1"/>
    <row r="4805" ht="22.9" hidden="1" customHeight="1"/>
    <row r="4806" ht="22.9" hidden="1" customHeight="1"/>
    <row r="4807" ht="22.9" hidden="1" customHeight="1"/>
    <row r="4808" ht="22.9" hidden="1" customHeight="1"/>
    <row r="4809" ht="22.9" hidden="1" customHeight="1"/>
    <row r="4810" ht="22.9" hidden="1" customHeight="1"/>
    <row r="4811" ht="22.9" hidden="1" customHeight="1"/>
    <row r="4812" ht="22.9" hidden="1" customHeight="1"/>
    <row r="4813" ht="22.9" hidden="1" customHeight="1"/>
    <row r="4814" ht="22.9" hidden="1" customHeight="1"/>
    <row r="4815" ht="22.9" hidden="1" customHeight="1"/>
    <row r="4816" ht="22.9" hidden="1" customHeight="1"/>
    <row r="4817" ht="22.9" hidden="1" customHeight="1"/>
    <row r="4818" ht="22.9" hidden="1" customHeight="1"/>
    <row r="4819" ht="22.9" hidden="1" customHeight="1"/>
    <row r="4820" ht="22.9" hidden="1" customHeight="1"/>
    <row r="4821" ht="22.9" hidden="1" customHeight="1"/>
    <row r="4822" ht="22.9" hidden="1" customHeight="1"/>
    <row r="4823" ht="22.9" hidden="1" customHeight="1"/>
    <row r="4824" ht="22.9" hidden="1" customHeight="1"/>
    <row r="4825" ht="22.9" hidden="1" customHeight="1"/>
    <row r="4826" ht="22.9" hidden="1" customHeight="1"/>
    <row r="4827" ht="22.9" hidden="1" customHeight="1"/>
    <row r="4828" ht="22.9" hidden="1" customHeight="1"/>
    <row r="4829" ht="22.9" hidden="1" customHeight="1"/>
    <row r="4830" ht="22.9" hidden="1" customHeight="1"/>
    <row r="4831" ht="22.9" hidden="1" customHeight="1"/>
    <row r="4832" ht="22.9" hidden="1" customHeight="1"/>
    <row r="4833" ht="22.9" hidden="1" customHeight="1"/>
    <row r="4834" ht="22.9" hidden="1" customHeight="1"/>
    <row r="4835" ht="22.9" hidden="1" customHeight="1"/>
    <row r="4836" ht="22.9" hidden="1" customHeight="1"/>
    <row r="4837" ht="22.9" hidden="1" customHeight="1"/>
    <row r="4838" ht="22.9" hidden="1" customHeight="1"/>
    <row r="4839" ht="22.9" hidden="1" customHeight="1"/>
    <row r="4840" ht="22.9" hidden="1" customHeight="1"/>
    <row r="4841" ht="22.9" hidden="1" customHeight="1"/>
    <row r="4842" ht="22.9" hidden="1" customHeight="1"/>
    <row r="4843" ht="22.9" hidden="1" customHeight="1"/>
    <row r="4844" ht="22.9" hidden="1" customHeight="1"/>
    <row r="4845" ht="22.9" hidden="1" customHeight="1"/>
    <row r="4846" ht="22.9" hidden="1" customHeight="1"/>
    <row r="4847" ht="22.9" hidden="1" customHeight="1"/>
    <row r="4848" ht="22.9" hidden="1" customHeight="1"/>
    <row r="4849" ht="22.9" hidden="1" customHeight="1"/>
    <row r="4850" ht="22.9" hidden="1" customHeight="1"/>
    <row r="4851" ht="22.9" hidden="1" customHeight="1"/>
    <row r="4852" ht="22.9" hidden="1" customHeight="1"/>
    <row r="4853" ht="22.9" hidden="1" customHeight="1"/>
    <row r="4854" ht="22.9" hidden="1" customHeight="1"/>
    <row r="4855" ht="22.9" hidden="1" customHeight="1"/>
    <row r="4856" ht="22.9" hidden="1" customHeight="1"/>
    <row r="4857" ht="22.9" hidden="1" customHeight="1"/>
    <row r="4858" ht="22.9" hidden="1" customHeight="1"/>
    <row r="4859" ht="22.9" hidden="1" customHeight="1"/>
    <row r="4860" ht="22.9" hidden="1" customHeight="1"/>
    <row r="4861" ht="22.9" hidden="1" customHeight="1"/>
    <row r="4862" ht="22.9" hidden="1" customHeight="1"/>
    <row r="4863" ht="22.9" hidden="1" customHeight="1"/>
    <row r="4864" ht="22.9" hidden="1" customHeight="1"/>
    <row r="4865" ht="22.9" hidden="1" customHeight="1"/>
    <row r="4866" ht="22.9" hidden="1" customHeight="1"/>
    <row r="4867" ht="22.9" hidden="1" customHeight="1"/>
    <row r="4868" ht="22.9" hidden="1" customHeight="1"/>
    <row r="4869" ht="22.9" hidden="1" customHeight="1"/>
    <row r="4870" ht="22.9" hidden="1" customHeight="1"/>
    <row r="4871" ht="22.9" hidden="1" customHeight="1"/>
    <row r="4872" ht="22.9" hidden="1" customHeight="1"/>
    <row r="4873" ht="22.9" hidden="1" customHeight="1"/>
    <row r="4874" ht="22.9" hidden="1" customHeight="1"/>
    <row r="4875" ht="22.9" hidden="1" customHeight="1"/>
    <row r="4876" ht="22.9" hidden="1" customHeight="1"/>
    <row r="4877" ht="22.9" hidden="1" customHeight="1"/>
    <row r="4878" ht="22.9" hidden="1" customHeight="1"/>
    <row r="4879" ht="22.9" hidden="1" customHeight="1"/>
    <row r="4880" ht="22.9" hidden="1" customHeight="1"/>
    <row r="4881" ht="22.9" hidden="1" customHeight="1"/>
    <row r="4882" ht="22.9" hidden="1" customHeight="1"/>
    <row r="4883" ht="22.9" hidden="1" customHeight="1"/>
    <row r="4884" ht="22.9" hidden="1" customHeight="1"/>
    <row r="4885" ht="22.9" hidden="1" customHeight="1"/>
    <row r="4886" ht="22.9" hidden="1" customHeight="1"/>
    <row r="4887" ht="22.9" hidden="1" customHeight="1"/>
    <row r="4888" ht="22.9" hidden="1" customHeight="1"/>
    <row r="4889" ht="22.9" hidden="1" customHeight="1"/>
    <row r="4890" ht="22.9" hidden="1" customHeight="1"/>
    <row r="4891" ht="22.9" hidden="1" customHeight="1"/>
    <row r="4892" ht="22.9" hidden="1" customHeight="1"/>
    <row r="4893" ht="22.9" hidden="1" customHeight="1"/>
    <row r="4894" ht="22.9" hidden="1" customHeight="1"/>
    <row r="4895" ht="22.9" hidden="1" customHeight="1"/>
    <row r="4896" ht="22.9" hidden="1" customHeight="1"/>
    <row r="4897" ht="22.9" hidden="1" customHeight="1"/>
    <row r="4898" ht="22.9" hidden="1" customHeight="1"/>
    <row r="4899" ht="22.9" hidden="1" customHeight="1"/>
    <row r="4900" ht="22.9" hidden="1" customHeight="1"/>
    <row r="4901" ht="22.9" hidden="1" customHeight="1"/>
    <row r="4902" ht="22.9" hidden="1" customHeight="1"/>
    <row r="4903" ht="22.9" hidden="1" customHeight="1"/>
    <row r="4904" ht="22.9" hidden="1" customHeight="1"/>
    <row r="4905" ht="22.9" hidden="1" customHeight="1"/>
    <row r="4906" ht="22.9" hidden="1" customHeight="1"/>
    <row r="4907" ht="22.9" hidden="1" customHeight="1"/>
    <row r="4908" ht="22.9" hidden="1" customHeight="1"/>
    <row r="4909" ht="22.9" hidden="1" customHeight="1"/>
    <row r="4910" ht="22.9" hidden="1" customHeight="1"/>
    <row r="4911" ht="22.9" hidden="1" customHeight="1"/>
    <row r="4912" ht="22.9" hidden="1" customHeight="1"/>
    <row r="4913" ht="22.9" hidden="1" customHeight="1"/>
    <row r="4914" ht="22.9" hidden="1" customHeight="1"/>
    <row r="4915" ht="22.9" hidden="1" customHeight="1"/>
    <row r="4916" ht="22.9" hidden="1" customHeight="1"/>
    <row r="4917" ht="22.9" hidden="1" customHeight="1"/>
    <row r="4918" ht="22.9" hidden="1" customHeight="1"/>
    <row r="4919" ht="22.9" hidden="1" customHeight="1"/>
    <row r="4920" ht="22.9" hidden="1" customHeight="1"/>
    <row r="4921" ht="22.9" hidden="1" customHeight="1"/>
    <row r="4922" ht="22.9" hidden="1" customHeight="1"/>
    <row r="4923" ht="22.9" hidden="1" customHeight="1"/>
    <row r="4924" ht="22.9" hidden="1" customHeight="1"/>
    <row r="4925" ht="22.9" hidden="1" customHeight="1"/>
    <row r="4926" ht="22.9" hidden="1" customHeight="1"/>
    <row r="4927" ht="22.9" hidden="1" customHeight="1"/>
    <row r="4928" ht="22.9" hidden="1" customHeight="1"/>
    <row r="4929" ht="22.9" hidden="1" customHeight="1"/>
    <row r="4930" ht="22.9" hidden="1" customHeight="1"/>
    <row r="4931" ht="22.9" hidden="1" customHeight="1"/>
    <row r="4932" ht="22.9" hidden="1" customHeight="1"/>
    <row r="4933" ht="22.9" hidden="1" customHeight="1"/>
    <row r="4934" ht="22.9" hidden="1" customHeight="1"/>
    <row r="4935" ht="22.9" hidden="1" customHeight="1"/>
    <row r="4936" ht="22.9" hidden="1" customHeight="1"/>
    <row r="4937" ht="22.9" hidden="1" customHeight="1"/>
    <row r="4938" ht="22.9" hidden="1" customHeight="1"/>
    <row r="4939" ht="22.9" hidden="1" customHeight="1"/>
    <row r="4940" ht="22.9" hidden="1" customHeight="1"/>
    <row r="4941" ht="22.9" hidden="1" customHeight="1"/>
    <row r="4942" ht="22.9" hidden="1" customHeight="1"/>
    <row r="4943" ht="22.9" hidden="1" customHeight="1"/>
    <row r="4944" ht="22.9" hidden="1" customHeight="1"/>
    <row r="4945" ht="22.9" hidden="1" customHeight="1"/>
    <row r="4946" ht="22.9" hidden="1" customHeight="1"/>
    <row r="4947" ht="22.9" hidden="1" customHeight="1"/>
    <row r="4948" ht="22.9" hidden="1" customHeight="1"/>
    <row r="4949" ht="22.9" hidden="1" customHeight="1"/>
    <row r="4950" ht="22.9" hidden="1" customHeight="1"/>
    <row r="4951" ht="22.9" hidden="1" customHeight="1"/>
    <row r="4952" ht="22.9" hidden="1" customHeight="1"/>
    <row r="4953" ht="22.9" hidden="1" customHeight="1"/>
    <row r="4954" ht="22.9" hidden="1" customHeight="1"/>
    <row r="4955" ht="22.9" hidden="1" customHeight="1"/>
    <row r="4956" ht="22.9" hidden="1" customHeight="1"/>
    <row r="4957" ht="22.9" hidden="1" customHeight="1"/>
    <row r="4958" ht="22.9" hidden="1" customHeight="1"/>
    <row r="4959" ht="22.9" hidden="1" customHeight="1"/>
    <row r="4960" ht="22.9" hidden="1" customHeight="1"/>
    <row r="4961" ht="22.9" hidden="1" customHeight="1"/>
    <row r="4962" ht="22.9" hidden="1" customHeight="1"/>
    <row r="4963" ht="22.9" hidden="1" customHeight="1"/>
    <row r="4964" ht="22.9" hidden="1" customHeight="1"/>
    <row r="4965" ht="22.9" hidden="1" customHeight="1"/>
    <row r="4966" ht="22.9" hidden="1" customHeight="1"/>
    <row r="4967" ht="22.9" hidden="1" customHeight="1"/>
    <row r="4968" ht="22.9" hidden="1" customHeight="1"/>
    <row r="4969" ht="22.9" hidden="1" customHeight="1"/>
    <row r="4970" ht="22.9" hidden="1" customHeight="1"/>
    <row r="4971" ht="22.9" hidden="1" customHeight="1"/>
    <row r="4972" ht="22.9" hidden="1" customHeight="1"/>
    <row r="4973" ht="22.9" hidden="1" customHeight="1"/>
    <row r="4974" ht="22.9" hidden="1" customHeight="1"/>
    <row r="4975" ht="22.9" hidden="1" customHeight="1"/>
    <row r="4976" ht="22.9" hidden="1" customHeight="1"/>
    <row r="4977" ht="22.9" hidden="1" customHeight="1"/>
    <row r="4978" ht="22.9" hidden="1" customHeight="1"/>
    <row r="4979" ht="22.9" hidden="1" customHeight="1"/>
    <row r="4980" ht="22.9" hidden="1" customHeight="1"/>
    <row r="4981" ht="22.9" hidden="1" customHeight="1"/>
    <row r="4982" ht="22.9" hidden="1" customHeight="1"/>
    <row r="4983" ht="22.9" hidden="1" customHeight="1"/>
    <row r="4984" ht="22.9" hidden="1" customHeight="1"/>
    <row r="4985" ht="22.9" hidden="1" customHeight="1"/>
    <row r="4986" ht="22.9" hidden="1" customHeight="1"/>
    <row r="4987" ht="22.9" hidden="1" customHeight="1"/>
    <row r="4988" ht="22.9" hidden="1" customHeight="1"/>
    <row r="4989" ht="22.9" hidden="1" customHeight="1"/>
    <row r="4990" ht="22.9" hidden="1" customHeight="1"/>
    <row r="4991" ht="22.9" hidden="1" customHeight="1"/>
    <row r="4992" ht="22.9" hidden="1" customHeight="1"/>
    <row r="4993" ht="22.9" hidden="1" customHeight="1"/>
    <row r="4994" ht="22.9" hidden="1" customHeight="1"/>
    <row r="4995" ht="22.9" hidden="1" customHeight="1"/>
    <row r="4996" ht="22.9" hidden="1" customHeight="1"/>
    <row r="4997" ht="22.9" hidden="1" customHeight="1"/>
    <row r="4998" ht="22.9" hidden="1" customHeight="1"/>
    <row r="4999" ht="22.9" hidden="1" customHeight="1"/>
    <row r="5000" ht="22.9" hidden="1" customHeight="1"/>
    <row r="5001" ht="22.9" hidden="1" customHeight="1"/>
    <row r="5002" ht="22.9" hidden="1" customHeight="1"/>
    <row r="5003" ht="22.9" hidden="1" customHeight="1"/>
    <row r="5004" ht="22.9" hidden="1" customHeight="1"/>
    <row r="5005" ht="22.9" hidden="1" customHeight="1"/>
    <row r="5006" ht="22.9" hidden="1" customHeight="1"/>
    <row r="5007" ht="22.9" hidden="1" customHeight="1"/>
    <row r="5008" ht="22.9" hidden="1" customHeight="1"/>
    <row r="5009" ht="22.9" hidden="1" customHeight="1"/>
    <row r="5010" ht="22.9" hidden="1" customHeight="1"/>
    <row r="5011" ht="22.9" hidden="1" customHeight="1"/>
    <row r="5012" ht="22.9" hidden="1" customHeight="1"/>
    <row r="5013" ht="22.9" hidden="1" customHeight="1"/>
    <row r="5014" ht="22.9" hidden="1" customHeight="1"/>
    <row r="5015" ht="22.9" hidden="1" customHeight="1"/>
    <row r="5016" ht="22.9" hidden="1" customHeight="1"/>
    <row r="5017" ht="22.9" hidden="1" customHeight="1"/>
    <row r="5018" ht="22.9" hidden="1" customHeight="1"/>
    <row r="5019" ht="22.9" hidden="1" customHeight="1"/>
    <row r="5020" ht="22.9" hidden="1" customHeight="1"/>
    <row r="5021" ht="22.9" hidden="1" customHeight="1"/>
    <row r="5022" ht="22.9" hidden="1" customHeight="1"/>
    <row r="5023" ht="22.9" hidden="1" customHeight="1"/>
    <row r="5024" ht="22.9" hidden="1" customHeight="1"/>
    <row r="5025" ht="22.9" hidden="1" customHeight="1"/>
    <row r="5026" ht="22.9" hidden="1" customHeight="1"/>
    <row r="5027" ht="22.9" hidden="1" customHeight="1"/>
    <row r="5028" ht="22.9" hidden="1" customHeight="1"/>
    <row r="5029" ht="22.9" hidden="1" customHeight="1"/>
    <row r="5030" ht="22.9" hidden="1" customHeight="1"/>
    <row r="5031" ht="22.9" hidden="1" customHeight="1"/>
    <row r="5032" ht="22.9" hidden="1" customHeight="1"/>
    <row r="5033" ht="22.9" hidden="1" customHeight="1"/>
    <row r="5034" ht="22.9" hidden="1" customHeight="1"/>
    <row r="5035" ht="22.9" hidden="1" customHeight="1"/>
    <row r="5036" ht="22.9" hidden="1" customHeight="1"/>
    <row r="5037" ht="22.9" hidden="1" customHeight="1"/>
    <row r="5038" ht="22.9" hidden="1" customHeight="1"/>
    <row r="5039" ht="22.9" hidden="1" customHeight="1"/>
    <row r="5040" ht="22.9" hidden="1" customHeight="1"/>
    <row r="5041" ht="22.9" hidden="1" customHeight="1"/>
    <row r="5042" ht="22.9" hidden="1" customHeight="1"/>
    <row r="5043" ht="22.9" hidden="1" customHeight="1"/>
    <row r="5044" ht="22.9" hidden="1" customHeight="1"/>
    <row r="5045" ht="22.9" hidden="1" customHeight="1"/>
    <row r="5046" ht="22.9" hidden="1" customHeight="1"/>
    <row r="5047" ht="22.9" hidden="1" customHeight="1"/>
    <row r="5048" ht="22.9" hidden="1" customHeight="1"/>
    <row r="5049" ht="22.9" hidden="1" customHeight="1"/>
    <row r="5050" ht="22.9" hidden="1" customHeight="1"/>
    <row r="5051" ht="22.9" hidden="1" customHeight="1"/>
    <row r="5052" ht="22.9" hidden="1" customHeight="1"/>
    <row r="5053" ht="22.9" hidden="1" customHeight="1"/>
    <row r="5054" ht="22.9" hidden="1" customHeight="1"/>
    <row r="5055" ht="22.9" hidden="1" customHeight="1"/>
    <row r="5056" ht="22.9" hidden="1" customHeight="1"/>
    <row r="5057" ht="22.9" hidden="1" customHeight="1"/>
    <row r="5058" ht="22.9" hidden="1" customHeight="1"/>
    <row r="5059" ht="22.9" hidden="1" customHeight="1"/>
    <row r="5060" ht="22.9" hidden="1" customHeight="1"/>
    <row r="5061" ht="22.9" hidden="1" customHeight="1"/>
    <row r="5062" ht="22.9" hidden="1" customHeight="1"/>
    <row r="5063" ht="22.9" hidden="1" customHeight="1"/>
    <row r="5064" ht="22.9" hidden="1" customHeight="1"/>
    <row r="5065" ht="22.9" hidden="1" customHeight="1"/>
    <row r="5066" ht="22.9" hidden="1" customHeight="1"/>
    <row r="5067" ht="22.9" hidden="1" customHeight="1"/>
    <row r="5068" ht="22.9" hidden="1" customHeight="1"/>
    <row r="5069" ht="22.9" hidden="1" customHeight="1"/>
    <row r="5070" ht="22.9" hidden="1" customHeight="1"/>
    <row r="5071" ht="22.9" hidden="1" customHeight="1"/>
    <row r="5072" ht="22.9" hidden="1" customHeight="1"/>
    <row r="5073" ht="22.9" hidden="1" customHeight="1"/>
    <row r="5074" ht="22.9" hidden="1" customHeight="1"/>
    <row r="5075" ht="22.9" hidden="1" customHeight="1"/>
    <row r="5076" ht="22.9" hidden="1" customHeight="1"/>
    <row r="5077" ht="22.9" hidden="1" customHeight="1"/>
    <row r="5078" ht="22.9" hidden="1" customHeight="1"/>
    <row r="5079" ht="22.9" hidden="1" customHeight="1"/>
    <row r="5080" ht="22.9" hidden="1" customHeight="1"/>
    <row r="5081" ht="22.9" hidden="1" customHeight="1"/>
    <row r="5082" ht="22.9" hidden="1" customHeight="1"/>
    <row r="5083" ht="22.9" hidden="1" customHeight="1"/>
    <row r="5084" ht="22.9" hidden="1" customHeight="1"/>
    <row r="5085" ht="22.9" hidden="1" customHeight="1"/>
    <row r="5086" ht="22.9" hidden="1" customHeight="1"/>
    <row r="5087" ht="22.9" hidden="1" customHeight="1"/>
    <row r="5088" ht="22.9" hidden="1" customHeight="1"/>
    <row r="5089" ht="22.9" hidden="1" customHeight="1"/>
    <row r="5090" ht="22.9" hidden="1" customHeight="1"/>
    <row r="5091" ht="22.9" hidden="1" customHeight="1"/>
    <row r="5092" ht="22.9" hidden="1" customHeight="1"/>
    <row r="5093" ht="22.9" hidden="1" customHeight="1"/>
    <row r="5094" ht="22.9" hidden="1" customHeight="1"/>
    <row r="5095" ht="22.9" hidden="1" customHeight="1"/>
    <row r="5096" ht="22.9" hidden="1" customHeight="1"/>
    <row r="5097" ht="22.9" hidden="1" customHeight="1"/>
    <row r="5098" ht="22.9" hidden="1" customHeight="1"/>
    <row r="5099" ht="22.9" hidden="1" customHeight="1"/>
    <row r="5100" ht="22.9" hidden="1" customHeight="1"/>
    <row r="5101" ht="22.9" hidden="1" customHeight="1"/>
    <row r="5102" ht="22.9" hidden="1" customHeight="1"/>
    <row r="5103" ht="22.9" hidden="1" customHeight="1"/>
    <row r="5104" ht="22.9" hidden="1" customHeight="1"/>
    <row r="5105" ht="22.9" hidden="1" customHeight="1"/>
    <row r="5106" ht="22.9" hidden="1" customHeight="1"/>
    <row r="5107" ht="22.9" hidden="1" customHeight="1"/>
    <row r="5108" ht="22.9" hidden="1" customHeight="1"/>
    <row r="5109" ht="22.9" hidden="1" customHeight="1"/>
    <row r="5110" ht="22.9" hidden="1" customHeight="1"/>
    <row r="5111" ht="22.9" hidden="1" customHeight="1"/>
    <row r="5112" ht="22.9" hidden="1" customHeight="1"/>
    <row r="5113" ht="22.9" hidden="1" customHeight="1"/>
    <row r="5114" ht="22.9" hidden="1" customHeight="1"/>
    <row r="5115" ht="22.9" hidden="1" customHeight="1"/>
    <row r="5116" ht="22.9" hidden="1" customHeight="1"/>
    <row r="5117" ht="22.9" hidden="1" customHeight="1"/>
    <row r="5118" ht="22.9" hidden="1" customHeight="1"/>
    <row r="5119" ht="22.9" hidden="1" customHeight="1"/>
    <row r="5120" ht="22.9" hidden="1" customHeight="1"/>
    <row r="5121" ht="22.9" hidden="1" customHeight="1"/>
    <row r="5122" ht="22.9" hidden="1" customHeight="1"/>
    <row r="5123" ht="22.9" hidden="1" customHeight="1"/>
    <row r="5124" ht="22.9" hidden="1" customHeight="1"/>
    <row r="5125" ht="22.9" hidden="1" customHeight="1"/>
    <row r="5126" ht="22.9" hidden="1" customHeight="1"/>
    <row r="5127" ht="22.9" hidden="1" customHeight="1"/>
    <row r="5128" ht="22.9" hidden="1" customHeight="1"/>
    <row r="5129" ht="22.9" hidden="1" customHeight="1"/>
    <row r="5130" ht="22.9" hidden="1" customHeight="1"/>
    <row r="5131" ht="22.9" hidden="1" customHeight="1"/>
    <row r="5132" ht="22.9" hidden="1" customHeight="1"/>
    <row r="5133" ht="22.9" hidden="1" customHeight="1"/>
    <row r="5134" ht="22.9" hidden="1" customHeight="1"/>
    <row r="5135" ht="22.9" hidden="1" customHeight="1"/>
    <row r="5136" ht="22.9" hidden="1" customHeight="1"/>
    <row r="5137" ht="22.9" hidden="1" customHeight="1"/>
    <row r="5138" ht="22.9" hidden="1" customHeight="1"/>
    <row r="5139" ht="22.9" hidden="1" customHeight="1"/>
    <row r="5140" ht="22.9" hidden="1" customHeight="1"/>
    <row r="5141" ht="22.9" hidden="1" customHeight="1"/>
    <row r="5142" ht="22.9" hidden="1" customHeight="1"/>
    <row r="5143" ht="22.9" hidden="1" customHeight="1"/>
    <row r="5144" ht="22.9" hidden="1" customHeight="1"/>
    <row r="5145" ht="22.9" hidden="1" customHeight="1"/>
    <row r="5146" ht="22.9" hidden="1" customHeight="1"/>
    <row r="5147" ht="22.9" hidden="1" customHeight="1"/>
    <row r="5148" ht="22.9" hidden="1" customHeight="1"/>
    <row r="5149" ht="22.9" hidden="1" customHeight="1"/>
    <row r="5150" ht="22.9" hidden="1" customHeight="1"/>
    <row r="5151" ht="22.9" hidden="1" customHeight="1"/>
    <row r="5152" ht="22.9" hidden="1" customHeight="1"/>
    <row r="5153" ht="22.9" hidden="1" customHeight="1"/>
    <row r="5154" ht="22.9" hidden="1" customHeight="1"/>
    <row r="5155" ht="22.9" hidden="1" customHeight="1"/>
    <row r="5156" ht="22.9" hidden="1" customHeight="1"/>
    <row r="5157" ht="22.9" hidden="1" customHeight="1"/>
    <row r="5158" ht="22.9" hidden="1" customHeight="1"/>
    <row r="5159" ht="22.9" hidden="1" customHeight="1"/>
    <row r="5160" ht="22.9" hidden="1" customHeight="1"/>
    <row r="5161" ht="22.9" hidden="1" customHeight="1"/>
    <row r="5162" ht="22.9" hidden="1" customHeight="1"/>
    <row r="5163" ht="22.9" hidden="1" customHeight="1"/>
    <row r="5164" ht="22.9" hidden="1" customHeight="1"/>
    <row r="5165" ht="22.9" hidden="1" customHeight="1"/>
    <row r="5166" ht="22.9" hidden="1" customHeight="1"/>
    <row r="5167" ht="22.9" hidden="1" customHeight="1"/>
    <row r="5168" ht="22.9" hidden="1" customHeight="1"/>
    <row r="5169" ht="22.9" hidden="1" customHeight="1"/>
    <row r="5170" ht="22.9" hidden="1" customHeight="1"/>
    <row r="5171" ht="22.9" hidden="1" customHeight="1"/>
    <row r="5172" ht="22.9" hidden="1" customHeight="1"/>
    <row r="5173" ht="22.9" hidden="1" customHeight="1"/>
    <row r="5174" ht="22.9" hidden="1" customHeight="1"/>
    <row r="5175" ht="22.9" hidden="1" customHeight="1"/>
    <row r="5176" ht="22.9" hidden="1" customHeight="1"/>
    <row r="5177" ht="22.9" hidden="1" customHeight="1"/>
    <row r="5178" ht="22.9" hidden="1" customHeight="1"/>
    <row r="5179" ht="22.9" hidden="1" customHeight="1"/>
    <row r="5180" ht="22.9" hidden="1" customHeight="1"/>
    <row r="5181" ht="22.9" hidden="1" customHeight="1"/>
    <row r="5182" ht="22.9" hidden="1" customHeight="1"/>
    <row r="5183" ht="22.9" hidden="1" customHeight="1"/>
    <row r="5184" ht="22.9" hidden="1" customHeight="1"/>
    <row r="5185" ht="22.9" hidden="1" customHeight="1"/>
    <row r="5186" ht="22.9" hidden="1" customHeight="1"/>
    <row r="5187" ht="22.9" hidden="1" customHeight="1"/>
    <row r="5188" ht="22.9" hidden="1" customHeight="1"/>
    <row r="5189" ht="22.9" hidden="1" customHeight="1"/>
    <row r="5190" ht="22.9" hidden="1" customHeight="1"/>
    <row r="5191" ht="22.9" hidden="1" customHeight="1"/>
    <row r="5192" ht="22.9" hidden="1" customHeight="1"/>
    <row r="5193" ht="22.9" hidden="1" customHeight="1"/>
    <row r="5194" ht="22.9" hidden="1" customHeight="1"/>
    <row r="5195" ht="22.9" hidden="1" customHeight="1"/>
    <row r="5196" ht="22.9" hidden="1" customHeight="1"/>
    <row r="5197" ht="22.9" hidden="1" customHeight="1"/>
    <row r="5198" ht="22.9" hidden="1" customHeight="1"/>
    <row r="5199" ht="22.9" hidden="1" customHeight="1"/>
    <row r="5200" ht="22.9" hidden="1" customHeight="1"/>
    <row r="5201" ht="22.9" hidden="1" customHeight="1"/>
    <row r="5202" ht="22.9" hidden="1" customHeight="1"/>
    <row r="5203" ht="22.9" hidden="1" customHeight="1"/>
    <row r="5204" ht="22.9" hidden="1" customHeight="1"/>
    <row r="5205" ht="22.9" hidden="1" customHeight="1"/>
    <row r="5206" ht="22.9" hidden="1" customHeight="1"/>
    <row r="5207" ht="22.9" hidden="1" customHeight="1"/>
    <row r="5208" ht="22.9" hidden="1" customHeight="1"/>
    <row r="5209" ht="22.9" hidden="1" customHeight="1"/>
    <row r="5210" ht="22.9" hidden="1" customHeight="1"/>
    <row r="5211" ht="22.9" hidden="1" customHeight="1"/>
    <row r="5212" ht="22.9" hidden="1" customHeight="1"/>
    <row r="5213" ht="22.9" hidden="1" customHeight="1"/>
    <row r="5214" ht="22.9" hidden="1" customHeight="1"/>
    <row r="5215" ht="22.9" hidden="1" customHeight="1"/>
    <row r="5216" ht="22.9" hidden="1" customHeight="1"/>
    <row r="5217" ht="22.9" hidden="1" customHeight="1"/>
    <row r="5218" ht="22.9" hidden="1" customHeight="1"/>
    <row r="5219" ht="22.9" hidden="1" customHeight="1"/>
    <row r="5220" ht="22.9" hidden="1" customHeight="1"/>
    <row r="5221" ht="22.9" hidden="1" customHeight="1"/>
    <row r="5222" ht="22.9" hidden="1" customHeight="1"/>
    <row r="5223" ht="22.9" hidden="1" customHeight="1"/>
    <row r="5224" ht="22.9" hidden="1" customHeight="1"/>
    <row r="5225" ht="22.9" hidden="1" customHeight="1"/>
    <row r="5226" ht="22.9" hidden="1" customHeight="1"/>
    <row r="5227" ht="22.9" hidden="1" customHeight="1"/>
    <row r="5228" ht="22.9" hidden="1" customHeight="1"/>
    <row r="5229" ht="22.9" hidden="1" customHeight="1"/>
    <row r="5230" ht="22.9" hidden="1" customHeight="1"/>
    <row r="5231" ht="22.9" hidden="1" customHeight="1"/>
    <row r="5232" ht="22.9" hidden="1" customHeight="1"/>
    <row r="5233" ht="22.9" hidden="1" customHeight="1"/>
    <row r="5234" ht="22.9" hidden="1" customHeight="1"/>
    <row r="5235" ht="22.9" hidden="1" customHeight="1"/>
    <row r="5236" ht="22.9" hidden="1" customHeight="1"/>
    <row r="5237" ht="22.9" hidden="1" customHeight="1"/>
    <row r="5238" ht="22.9" hidden="1" customHeight="1"/>
    <row r="5239" ht="22.9" hidden="1" customHeight="1"/>
    <row r="5240" ht="22.9" hidden="1" customHeight="1"/>
    <row r="5241" ht="22.9" hidden="1" customHeight="1"/>
    <row r="5242" ht="22.9" hidden="1" customHeight="1"/>
    <row r="5243" ht="22.9" hidden="1" customHeight="1"/>
    <row r="5244" ht="22.9" hidden="1" customHeight="1"/>
    <row r="5245" ht="22.9" hidden="1" customHeight="1"/>
    <row r="5246" ht="22.9" hidden="1" customHeight="1"/>
    <row r="5247" ht="22.9" hidden="1" customHeight="1"/>
    <row r="5248" ht="22.9" hidden="1" customHeight="1"/>
    <row r="5249" ht="22.9" hidden="1" customHeight="1"/>
    <row r="5250" ht="22.9" hidden="1" customHeight="1"/>
    <row r="5251" ht="22.9" hidden="1" customHeight="1"/>
    <row r="5252" ht="22.9" hidden="1" customHeight="1"/>
    <row r="5253" ht="22.9" hidden="1" customHeight="1"/>
    <row r="5254" ht="22.9" hidden="1" customHeight="1"/>
    <row r="5255" ht="22.9" hidden="1" customHeight="1"/>
    <row r="5256" ht="22.9" hidden="1" customHeight="1"/>
    <row r="5257" ht="22.9" hidden="1" customHeight="1"/>
    <row r="5258" ht="22.9" hidden="1" customHeight="1"/>
    <row r="5259" ht="22.9" hidden="1" customHeight="1"/>
    <row r="5260" ht="22.9" hidden="1" customHeight="1"/>
    <row r="5261" ht="22.9" hidden="1" customHeight="1"/>
    <row r="5262" ht="22.9" hidden="1" customHeight="1"/>
    <row r="5263" ht="22.9" hidden="1" customHeight="1"/>
    <row r="5264" ht="22.9" hidden="1" customHeight="1"/>
    <row r="5265" ht="22.9" hidden="1" customHeight="1"/>
    <row r="5266" ht="22.9" hidden="1" customHeight="1"/>
    <row r="5267" ht="22.9" hidden="1" customHeight="1"/>
    <row r="5268" ht="22.9" hidden="1" customHeight="1"/>
    <row r="5269" ht="22.9" hidden="1" customHeight="1"/>
    <row r="5270" ht="22.9" hidden="1" customHeight="1"/>
    <row r="5271" ht="22.9" hidden="1" customHeight="1"/>
    <row r="5272" ht="22.9" hidden="1" customHeight="1"/>
    <row r="5273" ht="22.9" hidden="1" customHeight="1"/>
    <row r="5274" ht="22.9" hidden="1" customHeight="1"/>
    <row r="5275" ht="22.9" hidden="1" customHeight="1"/>
    <row r="5276" ht="22.9" hidden="1" customHeight="1"/>
    <row r="5277" ht="22.9" hidden="1" customHeight="1"/>
    <row r="5278" ht="22.9" hidden="1" customHeight="1"/>
    <row r="5279" ht="22.9" hidden="1" customHeight="1"/>
    <row r="5280" ht="22.9" hidden="1" customHeight="1"/>
    <row r="5281" ht="22.9" hidden="1" customHeight="1"/>
    <row r="5282" ht="22.9" hidden="1" customHeight="1"/>
    <row r="5283" ht="22.9" hidden="1" customHeight="1"/>
    <row r="5284" ht="22.9" hidden="1" customHeight="1"/>
    <row r="5285" ht="22.9" hidden="1" customHeight="1"/>
    <row r="5286" ht="22.9" hidden="1" customHeight="1"/>
    <row r="5287" ht="22.9" hidden="1" customHeight="1"/>
    <row r="5288" ht="22.9" hidden="1" customHeight="1"/>
    <row r="5289" ht="22.9" hidden="1" customHeight="1"/>
    <row r="5290" ht="22.9" hidden="1" customHeight="1"/>
    <row r="5291" ht="22.9" hidden="1" customHeight="1"/>
    <row r="5292" ht="22.9" hidden="1" customHeight="1"/>
    <row r="5293" ht="22.9" hidden="1" customHeight="1"/>
    <row r="5294" ht="22.9" hidden="1" customHeight="1"/>
    <row r="5295" ht="22.9" hidden="1" customHeight="1"/>
    <row r="5296" ht="22.9" hidden="1" customHeight="1"/>
    <row r="5297" ht="22.9" hidden="1" customHeight="1"/>
    <row r="5298" ht="22.9" hidden="1" customHeight="1"/>
    <row r="5299" ht="22.9" hidden="1" customHeight="1"/>
    <row r="5300" ht="22.9" hidden="1" customHeight="1"/>
    <row r="5301" ht="22.9" hidden="1" customHeight="1"/>
    <row r="5302" ht="22.9" hidden="1" customHeight="1"/>
    <row r="5303" ht="22.9" hidden="1" customHeight="1"/>
    <row r="5304" ht="22.9" hidden="1" customHeight="1"/>
    <row r="5305" ht="22.9" hidden="1" customHeight="1"/>
    <row r="5306" ht="22.9" hidden="1" customHeight="1"/>
    <row r="5307" ht="22.9" hidden="1" customHeight="1"/>
    <row r="5308" ht="22.9" hidden="1" customHeight="1"/>
    <row r="5309" ht="22.9" hidden="1" customHeight="1"/>
    <row r="5310" ht="22.9" hidden="1" customHeight="1"/>
    <row r="5311" ht="22.9" hidden="1" customHeight="1"/>
    <row r="5312" ht="22.9" hidden="1" customHeight="1"/>
    <row r="5313" ht="22.9" hidden="1" customHeight="1"/>
    <row r="5314" ht="22.9" hidden="1" customHeight="1"/>
    <row r="5315" ht="22.9" hidden="1" customHeight="1"/>
    <row r="5316" ht="22.9" hidden="1" customHeight="1"/>
    <row r="5317" ht="22.9" hidden="1" customHeight="1"/>
    <row r="5318" ht="22.9" hidden="1" customHeight="1"/>
    <row r="5319" ht="22.9" hidden="1" customHeight="1"/>
    <row r="5320" ht="22.9" hidden="1" customHeight="1"/>
    <row r="5321" ht="22.9" hidden="1" customHeight="1"/>
    <row r="5322" ht="22.9" hidden="1" customHeight="1"/>
    <row r="5323" ht="22.9" hidden="1" customHeight="1"/>
    <row r="5324" ht="22.9" hidden="1" customHeight="1"/>
    <row r="5325" ht="22.9" hidden="1" customHeight="1"/>
    <row r="5326" ht="22.9" hidden="1" customHeight="1"/>
    <row r="5327" ht="22.9" hidden="1" customHeight="1"/>
    <row r="5328" ht="22.9" hidden="1" customHeight="1"/>
    <row r="5329" ht="22.9" hidden="1" customHeight="1"/>
    <row r="5330" ht="22.9" hidden="1" customHeight="1"/>
    <row r="5331" ht="22.9" hidden="1" customHeight="1"/>
    <row r="5332" ht="22.9" hidden="1" customHeight="1"/>
    <row r="5333" ht="22.9" hidden="1" customHeight="1"/>
    <row r="5334" ht="22.9" hidden="1" customHeight="1"/>
    <row r="5335" ht="22.9" hidden="1" customHeight="1"/>
    <row r="5336" ht="22.9" hidden="1" customHeight="1"/>
    <row r="5337" ht="22.9" hidden="1" customHeight="1"/>
    <row r="5338" ht="22.9" hidden="1" customHeight="1"/>
    <row r="5339" ht="22.9" hidden="1" customHeight="1"/>
    <row r="5340" ht="22.9" hidden="1" customHeight="1"/>
    <row r="5341" ht="22.9" hidden="1" customHeight="1"/>
    <row r="5342" ht="22.9" hidden="1" customHeight="1"/>
    <row r="5343" ht="22.9" hidden="1" customHeight="1"/>
    <row r="5344" ht="22.9" hidden="1" customHeight="1"/>
    <row r="5345" ht="22.9" hidden="1" customHeight="1"/>
    <row r="5346" ht="22.9" hidden="1" customHeight="1"/>
    <row r="5347" ht="22.9" hidden="1" customHeight="1"/>
    <row r="5348" ht="22.9" hidden="1" customHeight="1"/>
    <row r="5349" ht="22.9" hidden="1" customHeight="1"/>
    <row r="5350" ht="22.9" hidden="1" customHeight="1"/>
    <row r="5351" ht="22.9" hidden="1" customHeight="1"/>
    <row r="5352" ht="22.9" hidden="1" customHeight="1"/>
    <row r="5353" ht="22.9" hidden="1" customHeight="1"/>
    <row r="5354" ht="22.9" hidden="1" customHeight="1"/>
    <row r="5355" ht="22.9" hidden="1" customHeight="1"/>
    <row r="5356" ht="22.9" hidden="1" customHeight="1"/>
    <row r="5357" ht="22.9" hidden="1" customHeight="1"/>
    <row r="5358" ht="22.9" hidden="1" customHeight="1"/>
    <row r="5359" ht="22.9" hidden="1" customHeight="1"/>
    <row r="5360" ht="22.9" hidden="1" customHeight="1"/>
    <row r="5361" ht="22.9" hidden="1" customHeight="1"/>
    <row r="5362" ht="22.9" hidden="1" customHeight="1"/>
    <row r="5363" ht="22.9" hidden="1" customHeight="1"/>
    <row r="5364" ht="22.9" hidden="1" customHeight="1"/>
    <row r="5365" ht="22.9" hidden="1" customHeight="1"/>
    <row r="5366" ht="22.9" hidden="1" customHeight="1"/>
    <row r="5367" ht="22.9" hidden="1" customHeight="1"/>
    <row r="5368" ht="22.9" hidden="1" customHeight="1"/>
    <row r="5369" ht="22.9" hidden="1" customHeight="1"/>
    <row r="5370" ht="22.9" hidden="1" customHeight="1"/>
    <row r="5371" ht="22.9" hidden="1" customHeight="1"/>
    <row r="5372" ht="22.9" hidden="1" customHeight="1"/>
    <row r="5373" ht="22.9" hidden="1" customHeight="1"/>
    <row r="5374" ht="22.9" hidden="1" customHeight="1"/>
    <row r="5375" ht="22.9" hidden="1" customHeight="1"/>
    <row r="5376" ht="22.9" hidden="1" customHeight="1"/>
    <row r="5377" ht="22.9" hidden="1" customHeight="1"/>
    <row r="5378" ht="22.9" hidden="1" customHeight="1"/>
    <row r="5379" ht="22.9" hidden="1" customHeight="1"/>
    <row r="5380" ht="22.9" hidden="1" customHeight="1"/>
    <row r="5381" ht="22.9" hidden="1" customHeight="1"/>
    <row r="5382" ht="22.9" hidden="1" customHeight="1"/>
    <row r="5383" ht="22.9" hidden="1" customHeight="1"/>
    <row r="5384" ht="22.9" hidden="1" customHeight="1"/>
    <row r="5385" ht="22.9" hidden="1" customHeight="1"/>
    <row r="5386" ht="22.9" hidden="1" customHeight="1"/>
    <row r="5387" ht="22.9" hidden="1" customHeight="1"/>
    <row r="5388" ht="22.9" hidden="1" customHeight="1"/>
    <row r="5389" ht="22.9" hidden="1" customHeight="1"/>
    <row r="5390" ht="22.9" hidden="1" customHeight="1"/>
    <row r="5391" ht="22.9" hidden="1" customHeight="1"/>
    <row r="5392" ht="22.9" hidden="1" customHeight="1"/>
    <row r="5393" ht="22.9" hidden="1" customHeight="1"/>
    <row r="5394" ht="22.9" hidden="1" customHeight="1"/>
    <row r="5395" ht="22.9" hidden="1" customHeight="1"/>
    <row r="5396" ht="22.9" hidden="1" customHeight="1"/>
    <row r="5397" ht="22.9" hidden="1" customHeight="1"/>
    <row r="5398" ht="22.9" hidden="1" customHeight="1"/>
    <row r="5399" ht="22.9" hidden="1" customHeight="1"/>
    <row r="5400" ht="22.9" hidden="1" customHeight="1"/>
    <row r="5401" ht="22.9" hidden="1" customHeight="1"/>
    <row r="5402" ht="22.9" hidden="1" customHeight="1"/>
    <row r="5403" ht="22.9" hidden="1" customHeight="1"/>
    <row r="5404" ht="22.9" hidden="1" customHeight="1"/>
    <row r="5405" ht="22.9" hidden="1" customHeight="1"/>
    <row r="5406" ht="22.9" hidden="1" customHeight="1"/>
    <row r="5407" ht="22.9" hidden="1" customHeight="1"/>
    <row r="5408" ht="22.9" hidden="1" customHeight="1"/>
    <row r="5409" ht="22.9" hidden="1" customHeight="1"/>
    <row r="5410" ht="22.9" hidden="1" customHeight="1"/>
    <row r="5411" ht="22.9" hidden="1" customHeight="1"/>
    <row r="5412" ht="22.9" hidden="1" customHeight="1"/>
    <row r="5413" ht="22.9" hidden="1" customHeight="1"/>
    <row r="5414" ht="22.9" hidden="1" customHeight="1"/>
    <row r="5415" ht="22.9" hidden="1" customHeight="1"/>
    <row r="5416" ht="22.9" hidden="1" customHeight="1"/>
    <row r="5417" ht="22.9" hidden="1" customHeight="1"/>
    <row r="5418" ht="22.9" hidden="1" customHeight="1"/>
    <row r="5419" ht="22.9" hidden="1" customHeight="1"/>
    <row r="5420" ht="22.9" hidden="1" customHeight="1"/>
    <row r="5421" ht="22.9" hidden="1" customHeight="1"/>
    <row r="5422" ht="22.9" hidden="1" customHeight="1"/>
    <row r="5423" ht="22.9" hidden="1" customHeight="1"/>
    <row r="5424" ht="22.9" hidden="1" customHeight="1"/>
    <row r="5425" ht="22.9" hidden="1" customHeight="1"/>
    <row r="5426" ht="22.9" hidden="1" customHeight="1"/>
    <row r="5427" ht="22.9" hidden="1" customHeight="1"/>
    <row r="5428" ht="22.9" hidden="1" customHeight="1"/>
    <row r="5429" ht="22.9" hidden="1" customHeight="1"/>
    <row r="5430" ht="22.9" hidden="1" customHeight="1"/>
    <row r="5431" ht="22.9" hidden="1" customHeight="1"/>
    <row r="5432" ht="22.9" hidden="1" customHeight="1"/>
    <row r="5433" ht="22.9" hidden="1" customHeight="1"/>
    <row r="5434" ht="22.9" hidden="1" customHeight="1"/>
    <row r="5435" ht="22.9" hidden="1" customHeight="1"/>
    <row r="5436" ht="22.9" hidden="1" customHeight="1"/>
    <row r="5437" ht="22.9" hidden="1" customHeight="1"/>
    <row r="5438" ht="22.9" hidden="1" customHeight="1"/>
    <row r="5439" ht="22.9" hidden="1" customHeight="1"/>
    <row r="5440" ht="22.9" hidden="1" customHeight="1"/>
    <row r="5441" ht="22.9" hidden="1" customHeight="1"/>
    <row r="5442" ht="22.9" hidden="1" customHeight="1"/>
    <row r="5443" ht="22.9" hidden="1" customHeight="1"/>
    <row r="5444" ht="22.9" hidden="1" customHeight="1"/>
    <row r="5445" ht="22.9" hidden="1" customHeight="1"/>
    <row r="5446" ht="22.9" hidden="1" customHeight="1"/>
    <row r="5447" ht="22.9" hidden="1" customHeight="1"/>
    <row r="5448" ht="22.9" hidden="1" customHeight="1"/>
    <row r="5449" ht="22.9" hidden="1" customHeight="1"/>
    <row r="5450" ht="22.9" hidden="1" customHeight="1"/>
    <row r="5451" ht="22.9" hidden="1" customHeight="1"/>
    <row r="5452" ht="22.9" hidden="1" customHeight="1"/>
    <row r="5453" ht="22.9" hidden="1" customHeight="1"/>
    <row r="5454" ht="22.9" hidden="1" customHeight="1"/>
    <row r="5455" ht="22.9" hidden="1" customHeight="1"/>
    <row r="5456" ht="22.9" hidden="1" customHeight="1"/>
    <row r="5457" ht="22.9" hidden="1" customHeight="1"/>
    <row r="5458" ht="22.9" hidden="1" customHeight="1"/>
    <row r="5459" ht="22.9" hidden="1" customHeight="1"/>
    <row r="5460" ht="22.9" hidden="1" customHeight="1"/>
    <row r="5461" ht="22.9" hidden="1" customHeight="1"/>
    <row r="5462" ht="22.9" hidden="1" customHeight="1"/>
    <row r="5463" ht="22.9" hidden="1" customHeight="1"/>
    <row r="5464" ht="22.9" hidden="1" customHeight="1"/>
    <row r="5465" ht="22.9" hidden="1" customHeight="1"/>
    <row r="5466" ht="22.9" hidden="1" customHeight="1"/>
    <row r="5467" ht="22.9" hidden="1" customHeight="1"/>
    <row r="5468" ht="22.9" hidden="1" customHeight="1"/>
    <row r="5469" ht="22.9" hidden="1" customHeight="1"/>
    <row r="5470" ht="22.9" hidden="1" customHeight="1"/>
    <row r="5471" ht="22.9" hidden="1" customHeight="1"/>
    <row r="5472" ht="22.9" hidden="1" customHeight="1"/>
    <row r="5473" ht="22.9" hidden="1" customHeight="1"/>
    <row r="5474" ht="22.9" hidden="1" customHeight="1"/>
    <row r="5475" ht="22.9" hidden="1" customHeight="1"/>
    <row r="5476" ht="22.9" hidden="1" customHeight="1"/>
    <row r="5477" ht="22.9" hidden="1" customHeight="1"/>
    <row r="5478" ht="22.9" hidden="1" customHeight="1"/>
    <row r="5479" ht="22.9" hidden="1" customHeight="1"/>
    <row r="5480" ht="22.9" hidden="1" customHeight="1"/>
    <row r="5481" ht="22.9" hidden="1" customHeight="1"/>
    <row r="5482" ht="22.9" hidden="1" customHeight="1"/>
    <row r="5483" ht="22.9" hidden="1" customHeight="1"/>
    <row r="5484" ht="22.9" hidden="1" customHeight="1"/>
    <row r="5485" ht="22.9" hidden="1" customHeight="1"/>
    <row r="5486" ht="22.9" hidden="1" customHeight="1"/>
    <row r="5487" ht="22.9" hidden="1" customHeight="1"/>
    <row r="5488" ht="22.9" hidden="1" customHeight="1"/>
    <row r="5489" ht="22.9" hidden="1" customHeight="1"/>
    <row r="5490" ht="22.9" hidden="1" customHeight="1"/>
    <row r="5491" ht="22.9" hidden="1" customHeight="1"/>
    <row r="5492" ht="22.9" hidden="1" customHeight="1"/>
    <row r="5493" ht="22.9" hidden="1" customHeight="1"/>
    <row r="5494" ht="22.9" hidden="1" customHeight="1"/>
    <row r="5495" ht="22.9" hidden="1" customHeight="1"/>
    <row r="5496" ht="22.9" hidden="1" customHeight="1"/>
    <row r="5497" ht="22.9" hidden="1" customHeight="1"/>
    <row r="5498" ht="22.9" hidden="1" customHeight="1"/>
    <row r="5499" ht="22.9" hidden="1" customHeight="1"/>
    <row r="5500" ht="22.9" hidden="1" customHeight="1"/>
    <row r="5501" ht="22.9" hidden="1" customHeight="1"/>
    <row r="5502" ht="22.9" hidden="1" customHeight="1"/>
    <row r="5503" ht="22.9" hidden="1" customHeight="1"/>
    <row r="5504" ht="22.9" hidden="1" customHeight="1"/>
    <row r="5505" ht="22.9" hidden="1" customHeight="1"/>
    <row r="5506" ht="22.9" hidden="1" customHeight="1"/>
    <row r="5507" ht="22.9" hidden="1" customHeight="1"/>
    <row r="5508" ht="22.9" hidden="1" customHeight="1"/>
    <row r="5509" ht="22.9" hidden="1" customHeight="1"/>
    <row r="5510" ht="22.9" hidden="1" customHeight="1"/>
    <row r="5511" ht="22.9" hidden="1" customHeight="1"/>
    <row r="5512" ht="22.9" hidden="1" customHeight="1"/>
    <row r="5513" ht="22.9" hidden="1" customHeight="1"/>
    <row r="5514" ht="22.9" hidden="1" customHeight="1"/>
    <row r="5515" ht="22.9" hidden="1" customHeight="1"/>
    <row r="5516" ht="22.9" hidden="1" customHeight="1"/>
    <row r="5517" ht="22.9" hidden="1" customHeight="1"/>
    <row r="5518" ht="22.9" hidden="1" customHeight="1"/>
    <row r="5519" ht="22.9" hidden="1" customHeight="1"/>
    <row r="5520" ht="22.9" hidden="1" customHeight="1"/>
    <row r="5521" ht="22.9" hidden="1" customHeight="1"/>
    <row r="5522" ht="22.9" hidden="1" customHeight="1"/>
    <row r="5523" ht="22.9" hidden="1" customHeight="1"/>
    <row r="5524" ht="22.9" hidden="1" customHeight="1"/>
    <row r="5525" ht="22.9" hidden="1" customHeight="1"/>
    <row r="5526" ht="22.9" hidden="1" customHeight="1"/>
    <row r="5527" ht="22.9" hidden="1" customHeight="1"/>
    <row r="5528" ht="22.9" hidden="1" customHeight="1"/>
    <row r="5529" ht="22.9" hidden="1" customHeight="1"/>
    <row r="5530" ht="22.9" hidden="1" customHeight="1"/>
    <row r="5531" ht="22.9" hidden="1" customHeight="1"/>
    <row r="5532" ht="22.9" hidden="1" customHeight="1"/>
    <row r="5533" ht="22.9" hidden="1" customHeight="1"/>
    <row r="5534" ht="22.9" hidden="1" customHeight="1"/>
    <row r="5535" ht="22.9" hidden="1" customHeight="1"/>
    <row r="5536" ht="22.9" hidden="1" customHeight="1"/>
    <row r="5537" ht="22.9" hidden="1" customHeight="1"/>
    <row r="5538" ht="22.9" hidden="1" customHeight="1"/>
    <row r="5539" ht="22.9" hidden="1" customHeight="1"/>
    <row r="5540" ht="22.9" hidden="1" customHeight="1"/>
    <row r="5541" ht="22.9" hidden="1" customHeight="1"/>
    <row r="5542" ht="22.9" hidden="1" customHeight="1"/>
    <row r="5543" ht="22.9" hidden="1" customHeight="1"/>
    <row r="5544" ht="22.9" hidden="1" customHeight="1"/>
    <row r="5545" ht="22.9" hidden="1" customHeight="1"/>
    <row r="5546" ht="22.9" hidden="1" customHeight="1"/>
    <row r="5547" ht="22.9" hidden="1" customHeight="1"/>
    <row r="5548" ht="22.9" hidden="1" customHeight="1"/>
    <row r="5549" ht="22.9" hidden="1" customHeight="1"/>
    <row r="5550" ht="22.9" hidden="1" customHeight="1"/>
    <row r="5551" ht="22.9" hidden="1" customHeight="1"/>
    <row r="5552" ht="22.9" hidden="1" customHeight="1"/>
    <row r="5553" ht="22.9" hidden="1" customHeight="1"/>
    <row r="5554" ht="22.9" hidden="1" customHeight="1"/>
    <row r="5555" ht="22.9" hidden="1" customHeight="1"/>
    <row r="5556" ht="22.9" hidden="1" customHeight="1"/>
    <row r="5557" ht="22.9" hidden="1" customHeight="1"/>
    <row r="5558" ht="22.9" hidden="1" customHeight="1"/>
    <row r="5559" ht="22.9" hidden="1" customHeight="1"/>
    <row r="5560" ht="22.9" hidden="1" customHeight="1"/>
    <row r="5561" ht="22.9" hidden="1" customHeight="1"/>
    <row r="5562" ht="22.9" hidden="1" customHeight="1"/>
    <row r="5563" ht="22.9" hidden="1" customHeight="1"/>
    <row r="5564" ht="22.9" hidden="1" customHeight="1"/>
    <row r="5565" ht="22.9" hidden="1" customHeight="1"/>
    <row r="5566" ht="22.9" hidden="1" customHeight="1"/>
    <row r="5567" ht="22.9" hidden="1" customHeight="1"/>
    <row r="5568" ht="22.9" hidden="1" customHeight="1"/>
    <row r="5569" ht="22.9" hidden="1" customHeight="1"/>
    <row r="5570" ht="22.9" hidden="1" customHeight="1"/>
    <row r="5571" ht="22.9" hidden="1" customHeight="1"/>
    <row r="5572" ht="22.9" hidden="1" customHeight="1"/>
    <row r="5573" ht="22.9" hidden="1" customHeight="1"/>
    <row r="5574" ht="22.9" hidden="1" customHeight="1"/>
    <row r="5575" ht="22.9" hidden="1" customHeight="1"/>
    <row r="5576" ht="22.9" hidden="1" customHeight="1"/>
    <row r="5577" ht="22.9" hidden="1" customHeight="1"/>
    <row r="5578" ht="22.9" hidden="1" customHeight="1"/>
    <row r="5579" ht="22.9" hidden="1" customHeight="1"/>
    <row r="5580" ht="22.9" hidden="1" customHeight="1"/>
    <row r="5581" ht="22.9" hidden="1" customHeight="1"/>
    <row r="5582" ht="22.9" hidden="1" customHeight="1"/>
    <row r="5583" ht="22.9" hidden="1" customHeight="1"/>
    <row r="5584" ht="22.9" hidden="1" customHeight="1"/>
    <row r="5585" ht="22.9" hidden="1" customHeight="1"/>
    <row r="5586" ht="22.9" hidden="1" customHeight="1"/>
    <row r="5587" ht="22.9" hidden="1" customHeight="1"/>
    <row r="5588" ht="22.9" hidden="1" customHeight="1"/>
    <row r="5589" ht="22.9" hidden="1" customHeight="1"/>
    <row r="5590" ht="22.9" hidden="1" customHeight="1"/>
    <row r="5591" ht="22.9" hidden="1" customHeight="1"/>
    <row r="5592" ht="22.9" hidden="1" customHeight="1"/>
    <row r="5593" ht="22.9" hidden="1" customHeight="1"/>
    <row r="5594" ht="22.9" hidden="1" customHeight="1"/>
    <row r="5595" ht="22.9" hidden="1" customHeight="1"/>
    <row r="5596" ht="22.9" hidden="1" customHeight="1"/>
    <row r="5597" ht="22.9" hidden="1" customHeight="1"/>
    <row r="5598" ht="22.9" hidden="1" customHeight="1"/>
    <row r="5599" ht="22.9" hidden="1" customHeight="1"/>
    <row r="5600" ht="22.9" hidden="1" customHeight="1"/>
    <row r="5601" ht="22.9" hidden="1" customHeight="1"/>
    <row r="5602" ht="22.9" hidden="1" customHeight="1"/>
    <row r="5603" ht="22.9" hidden="1" customHeight="1"/>
    <row r="5604" ht="22.9" hidden="1" customHeight="1"/>
    <row r="5605" ht="22.9" hidden="1" customHeight="1"/>
    <row r="5606" ht="22.9" hidden="1" customHeight="1"/>
    <row r="5607" ht="22.9" hidden="1" customHeight="1"/>
    <row r="5608" ht="22.9" hidden="1" customHeight="1"/>
    <row r="5609" ht="22.9" hidden="1" customHeight="1"/>
    <row r="5610" ht="22.9" hidden="1" customHeight="1"/>
    <row r="5611" ht="22.9" hidden="1" customHeight="1"/>
    <row r="5612" ht="22.9" hidden="1" customHeight="1"/>
    <row r="5613" ht="22.9" hidden="1" customHeight="1"/>
    <row r="5614" ht="22.9" hidden="1" customHeight="1"/>
    <row r="5615" ht="22.9" hidden="1" customHeight="1"/>
    <row r="5616" ht="22.9" hidden="1" customHeight="1"/>
    <row r="5617" ht="22.9" hidden="1" customHeight="1"/>
    <row r="5618" ht="22.9" hidden="1" customHeight="1"/>
    <row r="5619" ht="22.9" hidden="1" customHeight="1"/>
    <row r="5620" ht="22.9" hidden="1" customHeight="1"/>
    <row r="5621" ht="22.9" hidden="1" customHeight="1"/>
    <row r="5622" ht="22.9" hidden="1" customHeight="1"/>
    <row r="5623" ht="22.9" hidden="1" customHeight="1"/>
    <row r="5624" ht="22.9" hidden="1" customHeight="1"/>
    <row r="5625" ht="22.9" hidden="1" customHeight="1"/>
    <row r="5626" ht="22.9" hidden="1" customHeight="1"/>
    <row r="5627" ht="22.9" hidden="1" customHeight="1"/>
    <row r="5628" ht="22.9" hidden="1" customHeight="1"/>
    <row r="5629" ht="22.9" hidden="1" customHeight="1"/>
    <row r="5630" ht="22.9" hidden="1" customHeight="1"/>
    <row r="5631" ht="22.9" hidden="1" customHeight="1"/>
    <row r="5632" ht="22.9" hidden="1" customHeight="1"/>
    <row r="5633" ht="22.9" hidden="1" customHeight="1"/>
    <row r="5634" ht="22.9" hidden="1" customHeight="1"/>
    <row r="5635" ht="22.9" hidden="1" customHeight="1"/>
    <row r="5636" ht="22.9" hidden="1" customHeight="1"/>
    <row r="5637" ht="22.9" hidden="1" customHeight="1"/>
    <row r="5638" ht="22.9" hidden="1" customHeight="1"/>
    <row r="5639" ht="22.9" hidden="1" customHeight="1"/>
    <row r="5640" ht="22.9" hidden="1" customHeight="1"/>
    <row r="5641" ht="22.9" hidden="1" customHeight="1"/>
    <row r="5642" ht="22.9" hidden="1" customHeight="1"/>
    <row r="5643" ht="22.9" hidden="1" customHeight="1"/>
    <row r="5644" ht="22.9" hidden="1" customHeight="1"/>
    <row r="5645" ht="22.9" hidden="1" customHeight="1"/>
    <row r="5646" ht="22.9" hidden="1" customHeight="1"/>
    <row r="5647" ht="22.9" hidden="1" customHeight="1"/>
    <row r="5648" ht="22.9" hidden="1" customHeight="1"/>
    <row r="5649" ht="22.9" hidden="1" customHeight="1"/>
    <row r="5650" ht="22.9" hidden="1" customHeight="1"/>
    <row r="5651" ht="22.9" hidden="1" customHeight="1"/>
    <row r="5652" ht="22.9" hidden="1" customHeight="1"/>
    <row r="5653" ht="22.9" hidden="1" customHeight="1"/>
    <row r="5654" ht="22.9" hidden="1" customHeight="1"/>
    <row r="5655" ht="22.9" hidden="1" customHeight="1"/>
    <row r="5656" ht="22.9" hidden="1" customHeight="1"/>
    <row r="5657" ht="22.9" hidden="1" customHeight="1"/>
    <row r="5658" ht="22.9" hidden="1" customHeight="1"/>
    <row r="5659" ht="22.9" hidden="1" customHeight="1"/>
    <row r="5660" ht="22.9" hidden="1" customHeight="1"/>
    <row r="5661" ht="22.9" hidden="1" customHeight="1"/>
    <row r="5662" ht="22.9" hidden="1" customHeight="1"/>
    <row r="5663" ht="22.9" hidden="1" customHeight="1"/>
    <row r="5664" ht="22.9" hidden="1" customHeight="1"/>
    <row r="5665" ht="22.9" hidden="1" customHeight="1"/>
    <row r="5666" ht="22.9" hidden="1" customHeight="1"/>
    <row r="5667" ht="22.9" hidden="1" customHeight="1"/>
    <row r="5668" ht="22.9" hidden="1" customHeight="1"/>
    <row r="5669" ht="22.9" hidden="1" customHeight="1"/>
    <row r="5670" ht="22.9" hidden="1" customHeight="1"/>
    <row r="5671" ht="22.9" hidden="1" customHeight="1"/>
    <row r="5672" ht="22.9" hidden="1" customHeight="1"/>
    <row r="5673" ht="22.9" hidden="1" customHeight="1"/>
    <row r="5674" ht="22.9" hidden="1" customHeight="1"/>
    <row r="5675" ht="22.9" hidden="1" customHeight="1"/>
    <row r="5676" ht="22.9" hidden="1" customHeight="1"/>
    <row r="5677" ht="22.9" hidden="1" customHeight="1"/>
    <row r="5678" ht="22.9" hidden="1" customHeight="1"/>
    <row r="5679" ht="22.9" hidden="1" customHeight="1"/>
    <row r="5680" ht="22.9" hidden="1" customHeight="1"/>
    <row r="5681" ht="22.9" hidden="1" customHeight="1"/>
    <row r="5682" ht="22.9" hidden="1" customHeight="1"/>
    <row r="5683" ht="22.9" hidden="1" customHeight="1"/>
    <row r="5684" ht="22.9" hidden="1" customHeight="1"/>
    <row r="5685" ht="22.9" hidden="1" customHeight="1"/>
    <row r="5686" ht="22.9" hidden="1" customHeight="1"/>
    <row r="5687" ht="22.9" hidden="1" customHeight="1"/>
    <row r="5688" ht="22.9" hidden="1" customHeight="1"/>
    <row r="5689" ht="22.9" hidden="1" customHeight="1"/>
    <row r="5690" ht="22.9" hidden="1" customHeight="1"/>
    <row r="5691" ht="22.9" hidden="1" customHeight="1"/>
    <row r="5692" ht="22.9" hidden="1" customHeight="1"/>
    <row r="5693" ht="22.9" hidden="1" customHeight="1"/>
    <row r="5694" ht="22.9" hidden="1" customHeight="1"/>
    <row r="5695" ht="22.9" hidden="1" customHeight="1"/>
    <row r="5696" ht="22.9" hidden="1" customHeight="1"/>
    <row r="5697" ht="22.9" hidden="1" customHeight="1"/>
    <row r="5698" ht="22.9" hidden="1" customHeight="1"/>
    <row r="5699" ht="22.9" hidden="1" customHeight="1"/>
    <row r="5700" ht="22.9" hidden="1" customHeight="1"/>
    <row r="5701" ht="22.9" hidden="1" customHeight="1"/>
    <row r="5702" ht="22.9" hidden="1" customHeight="1"/>
    <row r="5703" ht="22.9" hidden="1" customHeight="1"/>
    <row r="5704" ht="22.9" hidden="1" customHeight="1"/>
    <row r="5705" ht="22.9" hidden="1" customHeight="1"/>
    <row r="5706" ht="22.9" hidden="1" customHeight="1"/>
    <row r="5707" ht="22.9" hidden="1" customHeight="1"/>
    <row r="5708" ht="22.9" hidden="1" customHeight="1"/>
    <row r="5709" ht="22.9" hidden="1" customHeight="1"/>
    <row r="5710" ht="22.9" hidden="1" customHeight="1"/>
    <row r="5711" ht="22.9" hidden="1" customHeight="1"/>
    <row r="5712" ht="22.9" hidden="1" customHeight="1"/>
    <row r="5713" ht="22.9" hidden="1" customHeight="1"/>
    <row r="5714" ht="22.9" hidden="1" customHeight="1"/>
    <row r="5715" ht="22.9" hidden="1" customHeight="1"/>
    <row r="5716" ht="22.9" hidden="1" customHeight="1"/>
    <row r="5717" ht="22.9" hidden="1" customHeight="1"/>
    <row r="5718" ht="22.9" hidden="1" customHeight="1"/>
    <row r="5719" ht="22.9" hidden="1" customHeight="1"/>
    <row r="5720" ht="22.9" hidden="1" customHeight="1"/>
    <row r="5721" ht="22.9" hidden="1" customHeight="1"/>
    <row r="5722" ht="22.9" hidden="1" customHeight="1"/>
    <row r="5723" ht="22.9" hidden="1" customHeight="1"/>
    <row r="5724" ht="22.9" hidden="1" customHeight="1"/>
    <row r="5725" ht="22.9" hidden="1" customHeight="1"/>
    <row r="5726" ht="22.9" hidden="1" customHeight="1"/>
    <row r="5727" ht="22.9" hidden="1" customHeight="1"/>
    <row r="5728" ht="22.9" hidden="1" customHeight="1"/>
    <row r="5729" ht="22.9" hidden="1" customHeight="1"/>
    <row r="5730" ht="22.9" hidden="1" customHeight="1"/>
    <row r="5731" ht="22.9" hidden="1" customHeight="1"/>
    <row r="5732" ht="22.9" hidden="1" customHeight="1"/>
    <row r="5733" ht="22.9" hidden="1" customHeight="1"/>
    <row r="5734" ht="22.9" hidden="1" customHeight="1"/>
    <row r="5735" ht="22.9" hidden="1" customHeight="1"/>
    <row r="5736" ht="22.9" hidden="1" customHeight="1"/>
    <row r="5737" ht="22.9" hidden="1" customHeight="1"/>
    <row r="5738" ht="22.9" hidden="1" customHeight="1"/>
    <row r="5739" ht="22.9" hidden="1" customHeight="1"/>
    <row r="5740" ht="22.9" hidden="1" customHeight="1"/>
    <row r="5741" ht="22.9" hidden="1" customHeight="1"/>
    <row r="5742" ht="22.9" hidden="1" customHeight="1"/>
    <row r="5743" ht="22.9" hidden="1" customHeight="1"/>
    <row r="5744" ht="22.9" hidden="1" customHeight="1"/>
    <row r="5745" ht="22.9" hidden="1" customHeight="1"/>
    <row r="5746" ht="22.9" hidden="1" customHeight="1"/>
    <row r="5747" ht="22.9" hidden="1" customHeight="1"/>
    <row r="5748" ht="22.9" hidden="1" customHeight="1"/>
    <row r="5749" ht="22.9" hidden="1" customHeight="1"/>
    <row r="5750" ht="22.9" hidden="1" customHeight="1"/>
    <row r="5751" ht="22.9" hidden="1" customHeight="1"/>
    <row r="5752" ht="22.9" hidden="1" customHeight="1"/>
    <row r="5753" ht="22.9" hidden="1" customHeight="1"/>
    <row r="5754" ht="22.9" hidden="1" customHeight="1"/>
    <row r="5755" ht="22.9" hidden="1" customHeight="1"/>
    <row r="5756" ht="22.9" hidden="1" customHeight="1"/>
    <row r="5757" ht="22.9" hidden="1" customHeight="1"/>
    <row r="5758" ht="22.9" hidden="1" customHeight="1"/>
    <row r="5759" ht="22.9" hidden="1" customHeight="1"/>
    <row r="5760" ht="22.9" hidden="1" customHeight="1"/>
    <row r="5761" ht="22.9" hidden="1" customHeight="1"/>
    <row r="5762" ht="22.9" hidden="1" customHeight="1"/>
    <row r="5763" ht="22.9" hidden="1" customHeight="1"/>
    <row r="5764" ht="22.9" hidden="1" customHeight="1"/>
    <row r="5765" ht="22.9" hidden="1" customHeight="1"/>
    <row r="5766" ht="22.9" hidden="1" customHeight="1"/>
    <row r="5767" ht="22.9" hidden="1" customHeight="1"/>
    <row r="5768" ht="22.9" hidden="1" customHeight="1"/>
    <row r="5769" ht="22.9" hidden="1" customHeight="1"/>
    <row r="5770" ht="22.9" hidden="1" customHeight="1"/>
    <row r="5771" ht="22.9" hidden="1" customHeight="1"/>
    <row r="5772" ht="22.9" hidden="1" customHeight="1"/>
    <row r="5773" ht="22.9" hidden="1" customHeight="1"/>
    <row r="5774" ht="22.9" hidden="1" customHeight="1"/>
    <row r="5775" ht="22.9" hidden="1" customHeight="1"/>
    <row r="5776" ht="22.9" hidden="1" customHeight="1"/>
    <row r="5777" ht="22.9" hidden="1" customHeight="1"/>
    <row r="5778" ht="22.9" hidden="1" customHeight="1"/>
    <row r="5779" ht="22.9" hidden="1" customHeight="1"/>
    <row r="5780" ht="22.9" hidden="1" customHeight="1"/>
    <row r="5781" ht="22.9" hidden="1" customHeight="1"/>
    <row r="5782" ht="22.9" hidden="1" customHeight="1"/>
    <row r="5783" ht="22.9" hidden="1" customHeight="1"/>
  </sheetData>
  <sheetProtection algorithmName="SHA-512" hashValue="y8Z+MO6RbRJultqX0Lc5HWrFj1cwDxzoFoi///Y21yKrN+eHPySwYm0LTstVPLxP5aqJDAjb03F7Ypyw7w80Dg==" saltValue="0EeNsUbfX1qemxpnX0qRLQ==" spinCount="100000" sheet="1" selectLockedCells="1" sort="0" autoFilter="0"/>
  <protectedRanges>
    <protectedRange sqref="B8:N38" name="AllowSort"/>
  </protectedRanges>
  <autoFilter ref="B8:N38" xr:uid="{B6EA0277-83C2-4F2D-907E-6BDC67080DD2}">
    <sortState xmlns:xlrd2="http://schemas.microsoft.com/office/spreadsheetml/2017/richdata2" ref="B9:N38">
      <sortCondition descending="1" ref="J8:J38"/>
    </sortState>
  </autoFilter>
  <mergeCells count="4">
    <mergeCell ref="B3:N3"/>
    <mergeCell ref="E6:J6"/>
    <mergeCell ref="K6:M6"/>
    <mergeCell ref="B2:N2"/>
  </mergeCells>
  <conditionalFormatting sqref="F9:J38">
    <cfRule type="cellIs" dxfId="5" priority="2" operator="equal">
      <formula>0</formula>
    </cfRule>
  </conditionalFormatting>
  <conditionalFormatting sqref="E9:E38">
    <cfRule type="cellIs" dxfId="4" priority="1" operator="equal">
      <formula>0</formula>
    </cfRule>
  </conditionalFormatting>
  <pageMargins left="0.7" right="0.7" top="0.75" bottom="0.75" header="0.3" footer="0.3"/>
  <pageSetup scale="52" orientation="landscape" r:id="rId1"/>
  <ignoredErrors>
    <ignoredError sqref="C40:N104857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525-401D-4BE0-A066-65C2943FAA05}">
  <sheetPr codeName="Sheet4">
    <tabColor rgb="FFFAD3BE"/>
    <pageSetUpPr fitToPage="1"/>
  </sheetPr>
  <dimension ref="A1:AB5783"/>
  <sheetViews>
    <sheetView showGridLines="0" zoomScale="55" zoomScaleNormal="55" workbookViewId="0">
      <selection activeCell="E7" sqref="E7"/>
    </sheetView>
  </sheetViews>
  <sheetFormatPr defaultColWidth="8.83984375" defaultRowHeight="14.5" customHeight="1" zeroHeight="1"/>
  <cols>
    <col min="1" max="1" width="5.15625" style="72" customWidth="1"/>
    <col min="2" max="2" width="13.83984375" style="183" customWidth="1"/>
    <col min="3" max="3" width="47.83984375" style="122" customWidth="1"/>
    <col min="4" max="4" width="23.15625" style="75" customWidth="1"/>
    <col min="5" max="5" width="18.68359375" style="71" customWidth="1"/>
    <col min="6" max="6" width="18.68359375" style="72" customWidth="1"/>
    <col min="7" max="7" width="19" style="72" customWidth="1"/>
    <col min="8" max="8" width="18.68359375" style="72" customWidth="1"/>
    <col min="9" max="9" width="18.68359375" style="73" customWidth="1"/>
    <col min="10" max="10" width="18.68359375" style="74" customWidth="1"/>
    <col min="11" max="11" width="18.68359375" style="71" customWidth="1"/>
    <col min="12" max="12" width="18.68359375" style="72" customWidth="1"/>
    <col min="13" max="13" width="18.68359375" style="74" customWidth="1"/>
    <col min="14" max="14" width="20.83984375" style="108" customWidth="1"/>
    <col min="15" max="15" width="3.578125" style="182" customWidth="1"/>
    <col min="16" max="16" width="3.578125" style="75" customWidth="1"/>
    <col min="17" max="17" width="8.83984375" style="75" customWidth="1"/>
    <col min="18" max="16384" width="8.83984375" style="75"/>
  </cols>
  <sheetData>
    <row r="1" spans="1:28" ht="16" customHeight="1" thickBot="1">
      <c r="B1" s="152"/>
      <c r="C1" s="75"/>
      <c r="E1" s="75"/>
      <c r="F1" s="75"/>
      <c r="G1" s="75"/>
      <c r="H1" s="75"/>
      <c r="I1" s="75"/>
      <c r="J1" s="75"/>
      <c r="K1" s="75"/>
      <c r="L1" s="75"/>
      <c r="M1" s="75"/>
      <c r="N1" s="75"/>
      <c r="O1" s="72"/>
      <c r="AB1" s="75" t="s">
        <v>4442</v>
      </c>
    </row>
    <row r="2" spans="1:28" s="153" customFormat="1" ht="41.65" customHeight="1" thickTop="1">
      <c r="A2" s="181"/>
      <c r="B2" s="195" t="s">
        <v>6020</v>
      </c>
      <c r="C2" s="196"/>
      <c r="D2" s="196"/>
      <c r="E2" s="196"/>
      <c r="F2" s="196"/>
      <c r="G2" s="196"/>
      <c r="H2" s="196"/>
      <c r="I2" s="196"/>
      <c r="J2" s="196"/>
      <c r="K2" s="196"/>
      <c r="L2" s="196"/>
      <c r="M2" s="196"/>
      <c r="N2" s="197"/>
      <c r="O2" s="181"/>
      <c r="Q2" s="154" t="s">
        <v>6267</v>
      </c>
      <c r="R2" s="155"/>
      <c r="S2" s="155"/>
      <c r="T2" s="155"/>
    </row>
    <row r="3" spans="1:28" ht="25.9" customHeight="1">
      <c r="B3" s="198" t="s">
        <v>5966</v>
      </c>
      <c r="C3" s="199"/>
      <c r="D3" s="199"/>
      <c r="E3" s="199"/>
      <c r="F3" s="199"/>
      <c r="G3" s="199"/>
      <c r="H3" s="199"/>
      <c r="I3" s="199"/>
      <c r="J3" s="199"/>
      <c r="K3" s="199"/>
      <c r="L3" s="199"/>
      <c r="M3" s="199"/>
      <c r="N3" s="200"/>
      <c r="O3" s="72"/>
      <c r="Q3" s="156" t="s">
        <v>6262</v>
      </c>
    </row>
    <row r="4" spans="1:28" ht="25.9" customHeight="1">
      <c r="B4" s="157"/>
      <c r="C4" s="75"/>
      <c r="E4" s="75"/>
      <c r="F4" s="158" t="s">
        <v>4438</v>
      </c>
      <c r="G4" s="159">
        <f>'FULL STOCK UNIVERSE'!$A$4</f>
        <v>46017</v>
      </c>
      <c r="H4" s="75"/>
      <c r="I4" s="75"/>
      <c r="J4" s="75"/>
      <c r="K4" s="75"/>
      <c r="L4" s="75"/>
      <c r="M4" s="160"/>
      <c r="N4" s="161"/>
      <c r="O4" s="72"/>
      <c r="Q4" s="156" t="s">
        <v>6263</v>
      </c>
    </row>
    <row r="5" spans="1:28" ht="25.9" customHeight="1" thickBot="1">
      <c r="B5" s="157"/>
      <c r="C5" s="75"/>
      <c r="D5" s="160"/>
      <c r="E5" s="160"/>
      <c r="H5" s="75"/>
      <c r="I5" s="164"/>
      <c r="J5" s="164"/>
      <c r="K5" s="164"/>
      <c r="L5" s="160"/>
      <c r="M5" s="160"/>
      <c r="N5" s="165"/>
      <c r="O5" s="72"/>
      <c r="Q5" s="156" t="s">
        <v>5856</v>
      </c>
    </row>
    <row r="6" spans="1:28" ht="25.9" customHeight="1" thickBot="1">
      <c r="B6" s="166"/>
      <c r="C6" s="167"/>
      <c r="D6" s="167"/>
      <c r="E6" s="207" t="s">
        <v>6017</v>
      </c>
      <c r="F6" s="208"/>
      <c r="G6" s="208"/>
      <c r="H6" s="208"/>
      <c r="I6" s="208"/>
      <c r="J6" s="209"/>
      <c r="K6" s="207" t="s">
        <v>6018</v>
      </c>
      <c r="L6" s="208"/>
      <c r="M6" s="209"/>
      <c r="N6" s="168"/>
      <c r="O6" s="72"/>
      <c r="Q6" s="156" t="s">
        <v>5855</v>
      </c>
    </row>
    <row r="7" spans="1:28" ht="25.9" customHeight="1" thickBot="1">
      <c r="B7" s="169"/>
      <c r="C7" s="170"/>
      <c r="D7" s="171" t="s">
        <v>4448</v>
      </c>
      <c r="E7" s="9">
        <v>0</v>
      </c>
      <c r="F7" s="7">
        <v>0</v>
      </c>
      <c r="G7" s="7">
        <v>0</v>
      </c>
      <c r="H7" s="7">
        <v>0</v>
      </c>
      <c r="I7" s="7">
        <v>0</v>
      </c>
      <c r="J7" s="8">
        <v>0</v>
      </c>
      <c r="K7" s="9">
        <v>0</v>
      </c>
      <c r="L7" s="7">
        <v>0</v>
      </c>
      <c r="M7" s="8">
        <v>0</v>
      </c>
      <c r="N7" s="168"/>
      <c r="O7" s="72"/>
      <c r="Q7" s="156" t="s">
        <v>6264</v>
      </c>
    </row>
    <row r="8" spans="1:28" ht="30" customHeight="1">
      <c r="B8" s="140" t="s">
        <v>4430</v>
      </c>
      <c r="C8" s="141" t="s">
        <v>4429</v>
      </c>
      <c r="D8" s="142" t="s">
        <v>4439</v>
      </c>
      <c r="E8" s="143" t="s">
        <v>4424</v>
      </c>
      <c r="F8" s="144" t="s">
        <v>4428</v>
      </c>
      <c r="G8" s="144" t="s">
        <v>4423</v>
      </c>
      <c r="H8" s="144" t="s">
        <v>6012</v>
      </c>
      <c r="I8" s="144" t="s">
        <v>1</v>
      </c>
      <c r="J8" s="145" t="s">
        <v>4447</v>
      </c>
      <c r="K8" s="143" t="s">
        <v>0</v>
      </c>
      <c r="L8" s="144" t="s">
        <v>4435</v>
      </c>
      <c r="M8" s="145" t="s">
        <v>4431</v>
      </c>
      <c r="N8" s="146" t="s">
        <v>6079</v>
      </c>
      <c r="O8" s="72"/>
      <c r="Q8" s="175"/>
    </row>
    <row r="9" spans="1:28" ht="22.9" customHeight="1">
      <c r="B9" s="116" t="s">
        <v>3186</v>
      </c>
      <c r="C9" s="115" t="str">
        <f>IF(INDEX('FULL STOCK UNIVERSE'!$B$4:$B$5000,MATCH($B9,'FULL STOCK UNIVERSE'!$C$4:$C$5000,0))=0,"NA",INDEX('FULL STOCK UNIVERSE'!$B$4:$B$5000,MATCH($B9,'FULL STOCK UNIVERSE'!$C$4:$C$5000,0)))</f>
        <v>PERIMETER SOLUTIONS INC</v>
      </c>
      <c r="D9" s="78">
        <f>IF(VLOOKUP($B9,'FULL STOCK UNIVERSE'!$C$4:$M$5000,2,FALSE)=0,"NA",VLOOKUP($B9,'FULL STOCK UNIVERSE'!$C$4:$M$5000,2,FALSE))</f>
        <v>4153</v>
      </c>
      <c r="E9" s="68">
        <f>VLOOKUP($B9,'FULL STOCK UNIVERSE'!$C$4:$M$5000,3,FALSE)</f>
        <v>53</v>
      </c>
      <c r="F9" s="67">
        <f>VLOOKUP($B9,'FULL STOCK UNIVERSE'!$C$4:$M$5000,4,FALSE)</f>
        <v>64</v>
      </c>
      <c r="G9" s="67">
        <f>VLOOKUP($B9,'FULL STOCK UNIVERSE'!$C$4:$M$5000,5,FALSE)</f>
        <v>71</v>
      </c>
      <c r="H9" s="68">
        <f>VLOOKUP($B9,'FULL STOCK UNIVERSE'!$C$4:$M$5000,6,FALSE)</f>
        <v>21</v>
      </c>
      <c r="I9" s="76">
        <f>VLOOKUP($B9,'FULL STOCK UNIVERSE'!$C$4:$M$5000,7,FALSE)</f>
        <v>99</v>
      </c>
      <c r="J9" s="82">
        <f>VLOOKUP($B9,'FULL STOCK UNIVERSE'!$C$4:$M$5000,8,FALSE)</f>
        <v>0</v>
      </c>
      <c r="K9" s="70">
        <f>IF(VLOOKUP($B9,'FULL STOCK UNIVERSE'!$C$4:$M$5000,9,FALSE)=0,"",VLOOKUP($B9,'FULL STOCK UNIVERSE'!$C$4:$M$5000,9,FALSE))</f>
        <v>86</v>
      </c>
      <c r="L9" s="67">
        <f>IF(VLOOKUP($B9,'FULL STOCK UNIVERSE'!$C$4:$M$5000,10,FALSE)=0,"",VLOOKUP($B9,'FULL STOCK UNIVERSE'!$C$4:$M$5000,10,FALSE))</f>
        <v>76</v>
      </c>
      <c r="M9" s="69">
        <f>IF(VLOOKUP($B9,'FULL STOCK UNIVERSE'!$C$4:$M$5000,11,FALSE)=0,"",VLOOKUP($B9,'FULL STOCK UNIVERSE'!$C$4:$M$5000,11,FALSE))</f>
        <v>46</v>
      </c>
      <c r="N9" s="106">
        <f>(IF(E9="",0,E9*E$7)+IF(F9="",0,F9*F$7)+IF(G9="",0,G9*G$7)+IF(H9="",0,H9*H$7)+IF(I9="",0,I9*I$7)+IF(K9="",0,K9*K$7)+IF(J9="",0,J9*J$7)+IF(L9="",0,L9*L$7)+IF(M9="",0,M9*M$7))</f>
        <v>0</v>
      </c>
      <c r="O9" s="72"/>
      <c r="Q9" s="176" t="s">
        <v>6094</v>
      </c>
      <c r="S9" s="177"/>
      <c r="T9" s="177"/>
      <c r="U9" s="164"/>
    </row>
    <row r="10" spans="1:28" ht="22.9" customHeight="1">
      <c r="B10" s="117" t="s">
        <v>67</v>
      </c>
      <c r="C10" s="115" t="str">
        <f>IF(INDEX('FULL STOCK UNIVERSE'!$B$4:$B$5000,MATCH($B10,'FULL STOCK UNIVERSE'!$C$4:$C$5000,0))=0,"NA",INDEX('FULL STOCK UNIVERSE'!$B$4:$B$5000,MATCH($B10,'FULL STOCK UNIVERSE'!$C$4:$C$5000,0)))</f>
        <v>ADMA BIOLOGICS INC</v>
      </c>
      <c r="D10" s="78">
        <f>IF(VLOOKUP($B10,'FULL STOCK UNIVERSE'!$C$4:$M$5000,2,FALSE)=0,"NA",VLOOKUP($B10,'FULL STOCK UNIVERSE'!$C$4:$M$5000,2,FALSE))</f>
        <v>4588</v>
      </c>
      <c r="E10" s="68">
        <f>VLOOKUP($B10,'FULL STOCK UNIVERSE'!$C$4:$M$5000,3,FALSE)</f>
        <v>75</v>
      </c>
      <c r="F10" s="67">
        <f>VLOOKUP($B10,'FULL STOCK UNIVERSE'!$C$4:$M$5000,4,FALSE)</f>
        <v>48</v>
      </c>
      <c r="G10" s="67">
        <f>VLOOKUP($B10,'FULL STOCK UNIVERSE'!$C$4:$M$5000,5,FALSE)</f>
        <v>71</v>
      </c>
      <c r="H10" s="68">
        <f>VLOOKUP($B10,'FULL STOCK UNIVERSE'!$C$4:$M$5000,6,FALSE)</f>
        <v>92</v>
      </c>
      <c r="I10" s="76">
        <f>VLOOKUP($B10,'FULL STOCK UNIVERSE'!$C$4:$M$5000,7,FALSE)</f>
        <v>98</v>
      </c>
      <c r="J10" s="82">
        <f>VLOOKUP($B10,'FULL STOCK UNIVERSE'!$C$4:$M$5000,8,FALSE)</f>
        <v>0</v>
      </c>
      <c r="K10" s="70">
        <f>IF(VLOOKUP($B10,'FULL STOCK UNIVERSE'!$C$4:$M$5000,9,FALSE)=0,"",VLOOKUP($B10,'FULL STOCK UNIVERSE'!$C$4:$M$5000,9,FALSE))</f>
        <v>46</v>
      </c>
      <c r="L10" s="67">
        <f>IF(VLOOKUP($B10,'FULL STOCK UNIVERSE'!$C$4:$M$5000,10,FALSE)=0,"",VLOOKUP($B10,'FULL STOCK UNIVERSE'!$C$4:$M$5000,10,FALSE))</f>
        <v>80</v>
      </c>
      <c r="M10" s="69">
        <f>IF(VLOOKUP($B10,'FULL STOCK UNIVERSE'!$C$4:$M$5000,11,FALSE)=0,"",VLOOKUP($B10,'FULL STOCK UNIVERSE'!$C$4:$M$5000,11,FALSE))</f>
        <v>38</v>
      </c>
      <c r="N10" s="114">
        <f>(IF(E10="",0,E10*E$7)+IF(F10="",0,F10*F$7)+IF(G10="",0,G10*G$7)+IF(H10="",0,H10*H$7)+IF(I10="",0,I10*I$7)+IF(K10="",0,K10*K$7)+IF(J10="",0,J10*J$7)+IF(L10="",0,L10*L$7)+IF(M10="",0,M10*M$7))</f>
        <v>0</v>
      </c>
      <c r="O10" s="72"/>
      <c r="Q10" s="156" t="s">
        <v>6265</v>
      </c>
      <c r="S10" s="177"/>
      <c r="T10" s="177"/>
      <c r="U10" s="164"/>
    </row>
    <row r="11" spans="1:28" ht="22.9" customHeight="1">
      <c r="B11" s="117" t="s">
        <v>6884</v>
      </c>
      <c r="C11" s="115" t="str">
        <f>IF(INDEX('FULL STOCK UNIVERSE'!$B$4:$B$5000,MATCH($B11,'FULL STOCK UNIVERSE'!$C$4:$C$5000,0))=0,"NA",INDEX('FULL STOCK UNIVERSE'!$B$4:$B$5000,MATCH($B11,'FULL STOCK UNIVERSE'!$C$4:$C$5000,0)))</f>
        <v>NIAGEN BIOSCIENCE INC</v>
      </c>
      <c r="D11" s="78">
        <f>IF(VLOOKUP($B11,'FULL STOCK UNIVERSE'!$C$4:$M$5000,2,FALSE)=0,"NA",VLOOKUP($B11,'FULL STOCK UNIVERSE'!$C$4:$M$5000,2,FALSE))</f>
        <v>529</v>
      </c>
      <c r="E11" s="68">
        <f>VLOOKUP($B11,'FULL STOCK UNIVERSE'!$C$4:$M$5000,3,FALSE)</f>
        <v>89</v>
      </c>
      <c r="F11" s="67">
        <f>VLOOKUP($B11,'FULL STOCK UNIVERSE'!$C$4:$M$5000,4,FALSE)</f>
        <v>76</v>
      </c>
      <c r="G11" s="67">
        <f>VLOOKUP($B11,'FULL STOCK UNIVERSE'!$C$4:$M$5000,5,FALSE)</f>
        <v>81</v>
      </c>
      <c r="H11" s="68">
        <f>VLOOKUP($B11,'FULL STOCK UNIVERSE'!$C$4:$M$5000,6,FALSE)</f>
        <v>69</v>
      </c>
      <c r="I11" s="76">
        <f>VLOOKUP($B11,'FULL STOCK UNIVERSE'!$C$4:$M$5000,7,FALSE)</f>
        <v>98</v>
      </c>
      <c r="J11" s="82">
        <f>VLOOKUP($B11,'FULL STOCK UNIVERSE'!$C$4:$M$5000,8,FALSE)</f>
        <v>0</v>
      </c>
      <c r="K11" s="70">
        <f>IF(VLOOKUP($B11,'FULL STOCK UNIVERSE'!$C$4:$M$5000,9,FALSE)=0,"",VLOOKUP($B11,'FULL STOCK UNIVERSE'!$C$4:$M$5000,9,FALSE))</f>
        <v>12</v>
      </c>
      <c r="L11" s="67">
        <f>IF(VLOOKUP($B11,'FULL STOCK UNIVERSE'!$C$4:$M$5000,10,FALSE)=0,"",VLOOKUP($B11,'FULL STOCK UNIVERSE'!$C$4:$M$5000,10,FALSE))</f>
        <v>88</v>
      </c>
      <c r="M11" s="69">
        <f>IF(VLOOKUP($B11,'FULL STOCK UNIVERSE'!$C$4:$M$5000,11,FALSE)=0,"",VLOOKUP($B11,'FULL STOCK UNIVERSE'!$C$4:$M$5000,11,FALSE))</f>
        <v>35</v>
      </c>
      <c r="N11" s="114">
        <f>(IF(E11="",0,E11*E$7)+IF(F11="",0,F11*F$7)+IF(G11="",0,G11*G$7)+IF(H11="",0,H11*H$7)+IF(I11="",0,I11*I$7)+IF(K11="",0,K11*K$7)+IF(J11="",0,J11*J$7)+IF(L11="",0,L11*L$7)+IF(M11="",0,M11*M$7))</f>
        <v>0</v>
      </c>
      <c r="O11" s="72"/>
      <c r="Q11" s="178" t="s">
        <v>4436</v>
      </c>
      <c r="R11" s="179" t="s">
        <v>4426</v>
      </c>
    </row>
    <row r="12" spans="1:28" ht="22.9" customHeight="1">
      <c r="B12" s="117" t="s">
        <v>4118</v>
      </c>
      <c r="C12" s="115" t="str">
        <f>IF(INDEX('FULL STOCK UNIVERSE'!$B$4:$B$5000,MATCH($B12,'FULL STOCK UNIVERSE'!$C$4:$C$5000,0))=0,"NA",INDEX('FULL STOCK UNIVERSE'!$B$4:$B$5000,MATCH($B12,'FULL STOCK UNIVERSE'!$C$4:$C$5000,0)))</f>
        <v>VERACYTE INC</v>
      </c>
      <c r="D12" s="78">
        <f>IF(VLOOKUP($B12,'FULL STOCK UNIVERSE'!$C$4:$M$5000,2,FALSE)=0,"NA",VLOOKUP($B12,'FULL STOCK UNIVERSE'!$C$4:$M$5000,2,FALSE))</f>
        <v>3358</v>
      </c>
      <c r="E12" s="68">
        <f>VLOOKUP($B12,'FULL STOCK UNIVERSE'!$C$4:$M$5000,3,FALSE)</f>
        <v>85</v>
      </c>
      <c r="F12" s="67">
        <f>VLOOKUP($B12,'FULL STOCK UNIVERSE'!$C$4:$M$5000,4,FALSE)</f>
        <v>93</v>
      </c>
      <c r="G12" s="67">
        <f>VLOOKUP($B12,'FULL STOCK UNIVERSE'!$C$4:$M$5000,5,FALSE)</f>
        <v>67</v>
      </c>
      <c r="H12" s="68">
        <f>VLOOKUP($B12,'FULL STOCK UNIVERSE'!$C$4:$M$5000,6,FALSE)</f>
        <v>94</v>
      </c>
      <c r="I12" s="76">
        <f>VLOOKUP($B12,'FULL STOCK UNIVERSE'!$C$4:$M$5000,7,FALSE)</f>
        <v>97</v>
      </c>
      <c r="J12" s="82">
        <f>VLOOKUP($B12,'FULL STOCK UNIVERSE'!$C$4:$M$5000,8,FALSE)</f>
        <v>0</v>
      </c>
      <c r="K12" s="70">
        <f>IF(VLOOKUP($B12,'FULL STOCK UNIVERSE'!$C$4:$M$5000,9,FALSE)=0,"",VLOOKUP($B12,'FULL STOCK UNIVERSE'!$C$4:$M$5000,9,FALSE))</f>
        <v>45</v>
      </c>
      <c r="L12" s="67">
        <f>IF(VLOOKUP($B12,'FULL STOCK UNIVERSE'!$C$4:$M$5000,10,FALSE)=0,"",VLOOKUP($B12,'FULL STOCK UNIVERSE'!$C$4:$M$5000,10,FALSE))</f>
        <v>85</v>
      </c>
      <c r="M12" s="69">
        <f>IF(VLOOKUP($B12,'FULL STOCK UNIVERSE'!$C$4:$M$5000,11,FALSE)=0,"",VLOOKUP($B12,'FULL STOCK UNIVERSE'!$C$4:$M$5000,11,FALSE))</f>
        <v>35</v>
      </c>
      <c r="N12" s="114">
        <f>(IF(E12="",0,E12*E$7)+IF(F12="",0,F12*F$7)+IF(G12="",0,G12*G$7)+IF(H12="",0,H12*H$7)+IF(I12="",0,I12*I$7)+IF(K12="",0,K12*K$7)+IF(J12="",0,J12*J$7)+IF(L12="",0,L12*L$7)+IF(M12="",0,M12*M$7))</f>
        <v>0</v>
      </c>
      <c r="O12" s="72"/>
      <c r="Q12" s="178" t="s">
        <v>4432</v>
      </c>
      <c r="R12" s="179" t="s">
        <v>4419</v>
      </c>
    </row>
    <row r="13" spans="1:28" ht="22.9" customHeight="1">
      <c r="B13" s="117" t="s">
        <v>375</v>
      </c>
      <c r="C13" s="115" t="str">
        <f>IF(INDEX('FULL STOCK UNIVERSE'!$B$4:$B$5000,MATCH($B13,'FULL STOCK UNIVERSE'!$C$4:$C$5000,0))=0,"NA",INDEX('FULL STOCK UNIVERSE'!$B$4:$B$5000,MATCH($B13,'FULL STOCK UNIVERSE'!$C$4:$C$5000,0)))</f>
        <v>AURINIA PHARMACEUTICALS INC</v>
      </c>
      <c r="D13" s="78">
        <f>IF(VLOOKUP($B13,'FULL STOCK UNIVERSE'!$C$4:$M$5000,2,FALSE)=0,"NA",VLOOKUP($B13,'FULL STOCK UNIVERSE'!$C$4:$M$5000,2,FALSE))</f>
        <v>2142</v>
      </c>
      <c r="E13" s="68">
        <f>VLOOKUP($B13,'FULL STOCK UNIVERSE'!$C$4:$M$5000,3,FALSE)</f>
        <v>99</v>
      </c>
      <c r="F13" s="67">
        <f>VLOOKUP($B13,'FULL STOCK UNIVERSE'!$C$4:$M$5000,4,FALSE)</f>
        <v>93</v>
      </c>
      <c r="G13" s="67">
        <f>VLOOKUP($B13,'FULL STOCK UNIVERSE'!$C$4:$M$5000,5,FALSE)</f>
        <v>75</v>
      </c>
      <c r="H13" s="68">
        <f>VLOOKUP($B13,'FULL STOCK UNIVERSE'!$C$4:$M$5000,6,FALSE)</f>
        <v>95</v>
      </c>
      <c r="I13" s="76">
        <f>VLOOKUP($B13,'FULL STOCK UNIVERSE'!$C$4:$M$5000,7,FALSE)</f>
        <v>97</v>
      </c>
      <c r="J13" s="82">
        <f>VLOOKUP($B13,'FULL STOCK UNIVERSE'!$C$4:$M$5000,8,FALSE)</f>
        <v>0</v>
      </c>
      <c r="K13" s="70">
        <f>IF(VLOOKUP($B13,'FULL STOCK UNIVERSE'!$C$4:$M$5000,9,FALSE)=0,"",VLOOKUP($B13,'FULL STOCK UNIVERSE'!$C$4:$M$5000,9,FALSE))</f>
        <v>97</v>
      </c>
      <c r="L13" s="67">
        <f>IF(VLOOKUP($B13,'FULL STOCK UNIVERSE'!$C$4:$M$5000,10,FALSE)=0,"",VLOOKUP($B13,'FULL STOCK UNIVERSE'!$C$4:$M$5000,10,FALSE))</f>
        <v>49</v>
      </c>
      <c r="M13" s="69">
        <f>IF(VLOOKUP($B13,'FULL STOCK UNIVERSE'!$C$4:$M$5000,11,FALSE)=0,"",VLOOKUP($B13,'FULL STOCK UNIVERSE'!$C$4:$M$5000,11,FALSE))</f>
        <v>70</v>
      </c>
      <c r="N13" s="114">
        <f>(IF(E13="",0,E13*E$7)+IF(F13="",0,F13*F$7)+IF(G13="",0,G13*G$7)+IF(H13="",0,H13*H$7)+IF(I13="",0,I13*I$7)+IF(K13="",0,K13*K$7)+IF(J13="",0,J13*J$7)+IF(L13="",0,L13*L$7)+IF(M13="",0,M13*M$7))</f>
        <v>0</v>
      </c>
      <c r="O13" s="72"/>
      <c r="Q13" s="178" t="s">
        <v>4423</v>
      </c>
      <c r="R13" s="179" t="s">
        <v>4425</v>
      </c>
    </row>
    <row r="14" spans="1:28" ht="22.9" customHeight="1">
      <c r="B14" s="117" t="s">
        <v>4372</v>
      </c>
      <c r="C14" s="115" t="str">
        <f>IF(INDEX('FULL STOCK UNIVERSE'!$B$4:$B$5000,MATCH($B14,'FULL STOCK UNIVERSE'!$C$4:$C$5000,0))=0,"NA",INDEX('FULL STOCK UNIVERSE'!$B$4:$B$5000,MATCH($B14,'FULL STOCK UNIVERSE'!$C$4:$C$5000,0)))</f>
        <v>YELP INC</v>
      </c>
      <c r="D14" s="78">
        <f>IF(VLOOKUP($B14,'FULL STOCK UNIVERSE'!$C$4:$M$5000,2,FALSE)=0,"NA",VLOOKUP($B14,'FULL STOCK UNIVERSE'!$C$4:$M$5000,2,FALSE))</f>
        <v>1868</v>
      </c>
      <c r="E14" s="68">
        <f>VLOOKUP($B14,'FULL STOCK UNIVERSE'!$C$4:$M$5000,3,FALSE)</f>
        <v>77</v>
      </c>
      <c r="F14" s="67">
        <f>VLOOKUP($B14,'FULL STOCK UNIVERSE'!$C$4:$M$5000,4,FALSE)</f>
        <v>73</v>
      </c>
      <c r="G14" s="67">
        <f>VLOOKUP($B14,'FULL STOCK UNIVERSE'!$C$4:$M$5000,5,FALSE)</f>
        <v>71</v>
      </c>
      <c r="H14" s="68">
        <f>VLOOKUP($B14,'FULL STOCK UNIVERSE'!$C$4:$M$5000,6,FALSE)</f>
        <v>79</v>
      </c>
      <c r="I14" s="76">
        <f>VLOOKUP($B14,'FULL STOCK UNIVERSE'!$C$4:$M$5000,7,FALSE)</f>
        <v>97</v>
      </c>
      <c r="J14" s="82">
        <f>VLOOKUP($B14,'FULL STOCK UNIVERSE'!$C$4:$M$5000,8,FALSE)</f>
        <v>0</v>
      </c>
      <c r="K14" s="70">
        <f>IF(VLOOKUP($B14,'FULL STOCK UNIVERSE'!$C$4:$M$5000,9,FALSE)=0,"",VLOOKUP($B14,'FULL STOCK UNIVERSE'!$C$4:$M$5000,9,FALSE))</f>
        <v>29</v>
      </c>
      <c r="L14" s="67">
        <f>IF(VLOOKUP($B14,'FULL STOCK UNIVERSE'!$C$4:$M$5000,10,FALSE)=0,"",VLOOKUP($B14,'FULL STOCK UNIVERSE'!$C$4:$M$5000,10,FALSE))</f>
        <v>59</v>
      </c>
      <c r="M14" s="69">
        <f>IF(VLOOKUP($B14,'FULL STOCK UNIVERSE'!$C$4:$M$5000,11,FALSE)=0,"",VLOOKUP($B14,'FULL STOCK UNIVERSE'!$C$4:$M$5000,11,FALSE))</f>
        <v>59</v>
      </c>
      <c r="N14" s="114">
        <f>(IF(E14="",0,E14*E$7)+IF(F14="",0,F14*F$7)+IF(G14="",0,G14*G$7)+IF(H14="",0,H14*H$7)+IF(I14="",0,I14*I$7)+IF(K14="",0,K14*K$7)+IF(J14="",0,J14*J$7)+IF(L14="",0,L14*L$7)+IF(M14="",0,M14*M$7))</f>
        <v>0</v>
      </c>
      <c r="O14" s="72"/>
      <c r="Q14" s="178" t="s">
        <v>4433</v>
      </c>
      <c r="R14" s="179" t="s">
        <v>4420</v>
      </c>
    </row>
    <row r="15" spans="1:28" ht="22.9" customHeight="1">
      <c r="B15" s="117" t="s">
        <v>3243</v>
      </c>
      <c r="C15" s="115" t="str">
        <f>IF(INDEX('FULL STOCK UNIVERSE'!$B$4:$B$5000,MATCH($B15,'FULL STOCK UNIVERSE'!$C$4:$C$5000,0))=0,"NA",INDEX('FULL STOCK UNIVERSE'!$B$4:$B$5000,MATCH($B15,'FULL STOCK UNIVERSE'!$C$4:$C$5000,0)))</f>
        <v>QUINSTREET INC</v>
      </c>
      <c r="D15" s="78">
        <f>IF(VLOOKUP($B15,'FULL STOCK UNIVERSE'!$C$4:$M$5000,2,FALSE)=0,"NA",VLOOKUP($B15,'FULL STOCK UNIVERSE'!$C$4:$M$5000,2,FALSE))</f>
        <v>818</v>
      </c>
      <c r="E15" s="68">
        <f>VLOOKUP($B15,'FULL STOCK UNIVERSE'!$C$4:$M$5000,3,FALSE)</f>
        <v>95</v>
      </c>
      <c r="F15" s="67">
        <f>VLOOKUP($B15,'FULL STOCK UNIVERSE'!$C$4:$M$5000,4,FALSE)</f>
        <v>91</v>
      </c>
      <c r="G15" s="67">
        <f>VLOOKUP($B15,'FULL STOCK UNIVERSE'!$C$4:$M$5000,5,FALSE)</f>
        <v>77</v>
      </c>
      <c r="H15" s="68">
        <f>VLOOKUP($B15,'FULL STOCK UNIVERSE'!$C$4:$M$5000,6,FALSE)</f>
        <v>75</v>
      </c>
      <c r="I15" s="76">
        <f>VLOOKUP($B15,'FULL STOCK UNIVERSE'!$C$4:$M$5000,7,FALSE)</f>
        <v>97</v>
      </c>
      <c r="J15" s="82">
        <f>VLOOKUP($B15,'FULL STOCK UNIVERSE'!$C$4:$M$5000,8,FALSE)</f>
        <v>0</v>
      </c>
      <c r="K15" s="70">
        <f>IF(VLOOKUP($B15,'FULL STOCK UNIVERSE'!$C$4:$M$5000,9,FALSE)=0,"",VLOOKUP($B15,'FULL STOCK UNIVERSE'!$C$4:$M$5000,9,FALSE))</f>
        <v>24</v>
      </c>
      <c r="L15" s="67">
        <f>IF(VLOOKUP($B15,'FULL STOCK UNIVERSE'!$C$4:$M$5000,10,FALSE)=0,"",VLOOKUP($B15,'FULL STOCK UNIVERSE'!$C$4:$M$5000,10,FALSE))</f>
        <v>58</v>
      </c>
      <c r="M15" s="69">
        <f>IF(VLOOKUP($B15,'FULL STOCK UNIVERSE'!$C$4:$M$5000,11,FALSE)=0,"",VLOOKUP($B15,'FULL STOCK UNIVERSE'!$C$4:$M$5000,11,FALSE))</f>
        <v>41</v>
      </c>
      <c r="N15" s="114">
        <f>(IF(E15="",0,E15*E$7)+IF(F15="",0,F15*F$7)+IF(G15="",0,G15*G$7)+IF(H15="",0,H15*H$7)+IF(I15="",0,I15*I$7)+IF(K15="",0,K15*K$7)+IF(J15="",0,J15*J$7)+IF(L15="",0,L15*L$7)+IF(M15="",0,M15*M$7))</f>
        <v>0</v>
      </c>
      <c r="O15" s="72"/>
      <c r="Q15" s="178" t="s">
        <v>1</v>
      </c>
      <c r="R15" s="179" t="s">
        <v>4422</v>
      </c>
    </row>
    <row r="16" spans="1:28" ht="22.9" customHeight="1">
      <c r="B16" s="117" t="s">
        <v>2758</v>
      </c>
      <c r="C16" s="115" t="str">
        <f>IF(INDEX('FULL STOCK UNIVERSE'!$B$4:$B$5000,MATCH($B16,'FULL STOCK UNIVERSE'!$C$4:$C$5000,0))=0,"NA",INDEX('FULL STOCK UNIVERSE'!$B$4:$B$5000,MATCH($B16,'FULL STOCK UNIVERSE'!$C$4:$C$5000,0)))</f>
        <v>NICOLET BANKSHARES INC</v>
      </c>
      <c r="D16" s="78">
        <f>IF(VLOOKUP($B16,'FULL STOCK UNIVERSE'!$C$4:$M$5000,2,FALSE)=0,"NA",VLOOKUP($B16,'FULL STOCK UNIVERSE'!$C$4:$M$5000,2,FALSE))</f>
        <v>1842</v>
      </c>
      <c r="E16" s="68">
        <f>VLOOKUP($B16,'FULL STOCK UNIVERSE'!$C$4:$M$5000,3,FALSE)</f>
        <v>68</v>
      </c>
      <c r="F16" s="67">
        <f>VLOOKUP($B16,'FULL STOCK UNIVERSE'!$C$4:$M$5000,4,FALSE)</f>
        <v>45</v>
      </c>
      <c r="G16" s="67">
        <f>VLOOKUP($B16,'FULL STOCK UNIVERSE'!$C$4:$M$5000,5,FALSE)</f>
        <v>67</v>
      </c>
      <c r="H16" s="68">
        <f>VLOOKUP($B16,'FULL STOCK UNIVERSE'!$C$4:$M$5000,6,FALSE)</f>
        <v>79</v>
      </c>
      <c r="I16" s="76">
        <f>VLOOKUP($B16,'FULL STOCK UNIVERSE'!$C$4:$M$5000,7,FALSE)</f>
        <v>96</v>
      </c>
      <c r="J16" s="82">
        <f>VLOOKUP($B16,'FULL STOCK UNIVERSE'!$C$4:$M$5000,8,FALSE)</f>
        <v>0</v>
      </c>
      <c r="K16" s="70">
        <f>IF(VLOOKUP($B16,'FULL STOCK UNIVERSE'!$C$4:$M$5000,9,FALSE)=0,"",VLOOKUP($B16,'FULL STOCK UNIVERSE'!$C$4:$M$5000,9,FALSE))</f>
        <v>17</v>
      </c>
      <c r="L16" s="67">
        <f>IF(VLOOKUP($B16,'FULL STOCK UNIVERSE'!$C$4:$M$5000,10,FALSE)=0,"",VLOOKUP($B16,'FULL STOCK UNIVERSE'!$C$4:$M$5000,10,FALSE))</f>
        <v>52</v>
      </c>
      <c r="M16" s="69">
        <f>IF(VLOOKUP($B16,'FULL STOCK UNIVERSE'!$C$4:$M$5000,11,FALSE)=0,"",VLOOKUP($B16,'FULL STOCK UNIVERSE'!$C$4:$M$5000,11,FALSE))</f>
        <v>58</v>
      </c>
      <c r="N16" s="114">
        <f>(IF(E16="",0,E16*E$7)+IF(F16="",0,F16*F$7)+IF(G16="",0,G16*G$7)+IF(H16="",0,H16*H$7)+IF(I16="",0,I16*I$7)+IF(K16="",0,K16*K$7)+IF(J16="",0,J16*J$7)+IF(L16="",0,L16*L$7)+IF(M16="",0,M16*M$7))</f>
        <v>0</v>
      </c>
      <c r="O16" s="72"/>
      <c r="Q16" s="178" t="s">
        <v>4434</v>
      </c>
      <c r="R16" s="179" t="s">
        <v>4421</v>
      </c>
    </row>
    <row r="17" spans="2:21" ht="22.9" customHeight="1">
      <c r="B17" s="117" t="s">
        <v>2462</v>
      </c>
      <c r="C17" s="115" t="str">
        <f>IF(INDEX('FULL STOCK UNIVERSE'!$B$4:$B$5000,MATCH($B17,'FULL STOCK UNIVERSE'!$C$4:$C$5000,0))=0,"NA",INDEX('FULL STOCK UNIVERSE'!$B$4:$B$5000,MATCH($B17,'FULL STOCK UNIVERSE'!$C$4:$C$5000,0)))</f>
        <v>MEDIAALPHA INC</v>
      </c>
      <c r="D17" s="78">
        <f>IF(VLOOKUP($B17,'FULL STOCK UNIVERSE'!$C$4:$M$5000,2,FALSE)=0,"NA",VLOOKUP($B17,'FULL STOCK UNIVERSE'!$C$4:$M$5000,2,FALSE))</f>
        <v>721</v>
      </c>
      <c r="E17" s="68">
        <f>VLOOKUP($B17,'FULL STOCK UNIVERSE'!$C$4:$M$5000,3,FALSE)</f>
        <v>63</v>
      </c>
      <c r="F17" s="67">
        <f>VLOOKUP($B17,'FULL STOCK UNIVERSE'!$C$4:$M$5000,4,FALSE)</f>
        <v>77</v>
      </c>
      <c r="G17" s="67">
        <f>VLOOKUP($B17,'FULL STOCK UNIVERSE'!$C$4:$M$5000,5,FALSE)</f>
        <v>69</v>
      </c>
      <c r="H17" s="68">
        <f>VLOOKUP($B17,'FULL STOCK UNIVERSE'!$C$4:$M$5000,6,FALSE)</f>
        <v>67</v>
      </c>
      <c r="I17" s="76">
        <f>VLOOKUP($B17,'FULL STOCK UNIVERSE'!$C$4:$M$5000,7,FALSE)</f>
        <v>96</v>
      </c>
      <c r="J17" s="82">
        <f>VLOOKUP($B17,'FULL STOCK UNIVERSE'!$C$4:$M$5000,8,FALSE)</f>
        <v>0</v>
      </c>
      <c r="K17" s="70">
        <f>IF(VLOOKUP($B17,'FULL STOCK UNIVERSE'!$C$4:$M$5000,9,FALSE)=0,"",VLOOKUP($B17,'FULL STOCK UNIVERSE'!$C$4:$M$5000,9,FALSE))</f>
        <v>59</v>
      </c>
      <c r="L17" s="67">
        <f>IF(VLOOKUP($B17,'FULL STOCK UNIVERSE'!$C$4:$M$5000,10,FALSE)=0,"",VLOOKUP($B17,'FULL STOCK UNIVERSE'!$C$4:$M$5000,10,FALSE))</f>
        <v>47</v>
      </c>
      <c r="M17" s="69">
        <f>IF(VLOOKUP($B17,'FULL STOCK UNIVERSE'!$C$4:$M$5000,11,FALSE)=0,"",VLOOKUP($B17,'FULL STOCK UNIVERSE'!$C$4:$M$5000,11,FALSE))</f>
        <v>44</v>
      </c>
      <c r="N17" s="114">
        <f>(IF(E17="",0,E17*E$7)+IF(F17="",0,F17*F$7)+IF(G17="",0,G17*G$7)+IF(H17="",0,H17*H$7)+IF(I17="",0,I17*I$7)+IF(K17="",0,K17*K$7)+IF(J17="",0,J17*J$7)+IF(L17="",0,L17*L$7)+IF(M17="",0,M17*M$7))</f>
        <v>0</v>
      </c>
      <c r="O17" s="72"/>
      <c r="Q17" s="178" t="s">
        <v>4447</v>
      </c>
      <c r="R17" s="179" t="s">
        <v>4449</v>
      </c>
    </row>
    <row r="18" spans="2:21" ht="22.9" customHeight="1">
      <c r="B18" s="117" t="s">
        <v>31</v>
      </c>
      <c r="C18" s="115" t="str">
        <f>IF(INDEX('FULL STOCK UNIVERSE'!$B$4:$B$5000,MATCH($B18,'FULL STOCK UNIVERSE'!$C$4:$C$5000,0))=0,"NA",INDEX('FULL STOCK UNIVERSE'!$B$4:$B$5000,MATCH($B18,'FULL STOCK UNIVERSE'!$C$4:$C$5000,0)))</f>
        <v>ACADIA PHARMACEUTICALS INC</v>
      </c>
      <c r="D18" s="78">
        <f>IF(VLOOKUP($B18,'FULL STOCK UNIVERSE'!$C$4:$M$5000,2,FALSE)=0,"NA",VLOOKUP($B18,'FULL STOCK UNIVERSE'!$C$4:$M$5000,2,FALSE))</f>
        <v>4672</v>
      </c>
      <c r="E18" s="68">
        <f>VLOOKUP($B18,'FULL STOCK UNIVERSE'!$C$4:$M$5000,3,FALSE)</f>
        <v>70</v>
      </c>
      <c r="F18" s="67">
        <f>VLOOKUP($B18,'FULL STOCK UNIVERSE'!$C$4:$M$5000,4,FALSE)</f>
        <v>93</v>
      </c>
      <c r="G18" s="67">
        <f>VLOOKUP($B18,'FULL STOCK UNIVERSE'!$C$4:$M$5000,5,FALSE)</f>
        <v>57</v>
      </c>
      <c r="H18" s="68">
        <f>VLOOKUP($B18,'FULL STOCK UNIVERSE'!$C$4:$M$5000,6,FALSE)</f>
        <v>97</v>
      </c>
      <c r="I18" s="76">
        <f>VLOOKUP($B18,'FULL STOCK UNIVERSE'!$C$4:$M$5000,7,FALSE)</f>
        <v>95</v>
      </c>
      <c r="J18" s="82">
        <f>VLOOKUP($B18,'FULL STOCK UNIVERSE'!$C$4:$M$5000,8,FALSE)</f>
        <v>0</v>
      </c>
      <c r="K18" s="70">
        <f>IF(VLOOKUP($B18,'FULL STOCK UNIVERSE'!$C$4:$M$5000,9,FALSE)=0,"",VLOOKUP($B18,'FULL STOCK UNIVERSE'!$C$4:$M$5000,9,FALSE))</f>
        <v>86</v>
      </c>
      <c r="L18" s="67">
        <f>IF(VLOOKUP($B18,'FULL STOCK UNIVERSE'!$C$4:$M$5000,10,FALSE)=0,"",VLOOKUP($B18,'FULL STOCK UNIVERSE'!$C$4:$M$5000,10,FALSE))</f>
        <v>50</v>
      </c>
      <c r="M18" s="69">
        <f>IF(VLOOKUP($B18,'FULL STOCK UNIVERSE'!$C$4:$M$5000,11,FALSE)=0,"",VLOOKUP($B18,'FULL STOCK UNIVERSE'!$C$4:$M$5000,11,FALSE))</f>
        <v>63</v>
      </c>
      <c r="N18" s="114">
        <f>(IF(E18="",0,E18*E$7)+IF(F18="",0,F18*F$7)+IF(G18="",0,G18*G$7)+IF(H18="",0,H18*H$7)+IF(I18="",0,I18*I$7)+IF(K18="",0,K18*K$7)+IF(J18="",0,J18*J$7)+IF(L18="",0,L18*L$7)+IF(M18="",0,M18*M$7))</f>
        <v>0</v>
      </c>
      <c r="O18" s="72"/>
      <c r="Q18" s="178" t="s">
        <v>4435</v>
      </c>
      <c r="R18" s="179" t="s">
        <v>4427</v>
      </c>
      <c r="S18" s="180"/>
      <c r="T18" s="177"/>
      <c r="U18" s="164"/>
    </row>
    <row r="19" spans="2:21" ht="22.9" customHeight="1">
      <c r="B19" s="117" t="s">
        <v>906</v>
      </c>
      <c r="C19" s="115" t="str">
        <f>IF(INDEX('FULL STOCK UNIVERSE'!$B$4:$B$5000,MATCH($B19,'FULL STOCK UNIVERSE'!$C$4:$C$5000,0))=0,"NA",INDEX('FULL STOCK UNIVERSE'!$B$4:$B$5000,MATCH($B19,'FULL STOCK UNIVERSE'!$C$4:$C$5000,0)))</f>
        <v>CINEMARK HOLDINGS INC</v>
      </c>
      <c r="D19" s="78">
        <f>IF(VLOOKUP($B19,'FULL STOCK UNIVERSE'!$C$4:$M$5000,2,FALSE)=0,"NA",VLOOKUP($B19,'FULL STOCK UNIVERSE'!$C$4:$M$5000,2,FALSE))</f>
        <v>2685</v>
      </c>
      <c r="E19" s="68">
        <f>VLOOKUP($B19,'FULL STOCK UNIVERSE'!$C$4:$M$5000,3,FALSE)</f>
        <v>65</v>
      </c>
      <c r="F19" s="67">
        <f>VLOOKUP($B19,'FULL STOCK UNIVERSE'!$C$4:$M$5000,4,FALSE)</f>
        <v>45</v>
      </c>
      <c r="G19" s="67">
        <f>VLOOKUP($B19,'FULL STOCK UNIVERSE'!$C$4:$M$5000,5,FALSE)</f>
        <v>55</v>
      </c>
      <c r="H19" s="68">
        <f>VLOOKUP($B19,'FULL STOCK UNIVERSE'!$C$4:$M$5000,6,FALSE)</f>
        <v>76</v>
      </c>
      <c r="I19" s="76">
        <f>VLOOKUP($B19,'FULL STOCK UNIVERSE'!$C$4:$M$5000,7,FALSE)</f>
        <v>95</v>
      </c>
      <c r="J19" s="82">
        <f>VLOOKUP($B19,'FULL STOCK UNIVERSE'!$C$4:$M$5000,8,FALSE)</f>
        <v>0</v>
      </c>
      <c r="K19" s="70">
        <f>IF(VLOOKUP($B19,'FULL STOCK UNIVERSE'!$C$4:$M$5000,9,FALSE)=0,"",VLOOKUP($B19,'FULL STOCK UNIVERSE'!$C$4:$M$5000,9,FALSE))</f>
        <v>47</v>
      </c>
      <c r="L19" s="67">
        <f>IF(VLOOKUP($B19,'FULL STOCK UNIVERSE'!$C$4:$M$5000,10,FALSE)=0,"",VLOOKUP($B19,'FULL STOCK UNIVERSE'!$C$4:$M$5000,10,FALSE))</f>
        <v>6</v>
      </c>
      <c r="M19" s="69">
        <f>IF(VLOOKUP($B19,'FULL STOCK UNIVERSE'!$C$4:$M$5000,11,FALSE)=0,"",VLOOKUP($B19,'FULL STOCK UNIVERSE'!$C$4:$M$5000,11,FALSE))</f>
        <v>64</v>
      </c>
      <c r="N19" s="114">
        <f>(IF(E19="",0,E19*E$7)+IF(F19="",0,F19*F$7)+IF(G19="",0,G19*G$7)+IF(H19="",0,H19*H$7)+IF(I19="",0,I19*I$7)+IF(K19="",0,K19*K$7)+IF(J19="",0,J19*J$7)+IF(L19="",0,L19*L$7)+IF(M19="",0,M19*M$7))</f>
        <v>0</v>
      </c>
      <c r="O19" s="72"/>
      <c r="Q19" s="178" t="s">
        <v>4431</v>
      </c>
      <c r="R19" s="179" t="s">
        <v>4441</v>
      </c>
      <c r="S19" s="180"/>
      <c r="T19" s="177"/>
      <c r="U19" s="164"/>
    </row>
    <row r="20" spans="2:21" ht="22.9" customHeight="1">
      <c r="B20" s="117" t="s">
        <v>2042</v>
      </c>
      <c r="C20" s="115" t="str">
        <f>IF(INDEX('FULL STOCK UNIVERSE'!$B$4:$B$5000,MATCH($B20,'FULL STOCK UNIVERSE'!$C$4:$C$5000,0))=0,"NA",INDEX('FULL STOCK UNIVERSE'!$B$4:$B$5000,MATCH($B20,'FULL STOCK UNIVERSE'!$C$4:$C$5000,0)))</f>
        <v>IMAX CORP</v>
      </c>
      <c r="D20" s="78">
        <f>IF(VLOOKUP($B20,'FULL STOCK UNIVERSE'!$C$4:$M$5000,2,FALSE)=0,"NA",VLOOKUP($B20,'FULL STOCK UNIVERSE'!$C$4:$M$5000,2,FALSE))</f>
        <v>2026</v>
      </c>
      <c r="E20" s="68">
        <f>VLOOKUP($B20,'FULL STOCK UNIVERSE'!$C$4:$M$5000,3,FALSE)</f>
        <v>70</v>
      </c>
      <c r="F20" s="67">
        <f>VLOOKUP($B20,'FULL STOCK UNIVERSE'!$C$4:$M$5000,4,FALSE)</f>
        <v>65</v>
      </c>
      <c r="G20" s="67">
        <f>VLOOKUP($B20,'FULL STOCK UNIVERSE'!$C$4:$M$5000,5,FALSE)</f>
        <v>71</v>
      </c>
      <c r="H20" s="68">
        <f>VLOOKUP($B20,'FULL STOCK UNIVERSE'!$C$4:$M$5000,6,FALSE)</f>
        <v>51</v>
      </c>
      <c r="I20" s="76">
        <f>VLOOKUP($B20,'FULL STOCK UNIVERSE'!$C$4:$M$5000,7,FALSE)</f>
        <v>95</v>
      </c>
      <c r="J20" s="82">
        <f>VLOOKUP($B20,'FULL STOCK UNIVERSE'!$C$4:$M$5000,8,FALSE)</f>
        <v>0</v>
      </c>
      <c r="K20" s="70">
        <f>IF(VLOOKUP($B20,'FULL STOCK UNIVERSE'!$C$4:$M$5000,9,FALSE)=0,"",VLOOKUP($B20,'FULL STOCK UNIVERSE'!$C$4:$M$5000,9,FALSE))</f>
        <v>86</v>
      </c>
      <c r="L20" s="67">
        <f>IF(VLOOKUP($B20,'FULL STOCK UNIVERSE'!$C$4:$M$5000,10,FALSE)=0,"",VLOOKUP($B20,'FULL STOCK UNIVERSE'!$C$4:$M$5000,10,FALSE))</f>
        <v>33</v>
      </c>
      <c r="M20" s="69">
        <f>IF(VLOOKUP($B20,'FULL STOCK UNIVERSE'!$C$4:$M$5000,11,FALSE)=0,"",VLOOKUP($B20,'FULL STOCK UNIVERSE'!$C$4:$M$5000,11,FALSE))</f>
        <v>63</v>
      </c>
      <c r="N20" s="114">
        <f>(IF(E20="",0,E20*E$7)+IF(F20="",0,F20*F$7)+IF(G20="",0,G20*G$7)+IF(H20="",0,H20*H$7)+IF(I20="",0,I20*I$7)+IF(K20="",0,K20*K$7)+IF(J20="",0,J20*J$7)+IF(L20="",0,L20*L$7)+IF(M20="",0,M20*M$7))</f>
        <v>0</v>
      </c>
      <c r="O20" s="72"/>
      <c r="S20" s="180"/>
      <c r="T20" s="177"/>
      <c r="U20" s="164"/>
    </row>
    <row r="21" spans="2:21" ht="22.9" customHeight="1">
      <c r="B21" s="117" t="s">
        <v>3097</v>
      </c>
      <c r="C21" s="115" t="str">
        <f>IF(INDEX('FULL STOCK UNIVERSE'!$B$4:$B$5000,MATCH($B21,'FULL STOCK UNIVERSE'!$C$4:$C$5000,0))=0,"NA",INDEX('FULL STOCK UNIVERSE'!$B$4:$B$5000,MATCH($B21,'FULL STOCK UNIVERSE'!$C$4:$C$5000,0)))</f>
        <v>PHREESIA INC</v>
      </c>
      <c r="D21" s="78">
        <f>IF(VLOOKUP($B21,'FULL STOCK UNIVERSE'!$C$4:$M$5000,2,FALSE)=0,"NA",VLOOKUP($B21,'FULL STOCK UNIVERSE'!$C$4:$M$5000,2,FALSE))</f>
        <v>1026</v>
      </c>
      <c r="E21" s="68">
        <f>VLOOKUP($B21,'FULL STOCK UNIVERSE'!$C$4:$M$5000,3,FALSE)</f>
        <v>78</v>
      </c>
      <c r="F21" s="67">
        <f>VLOOKUP($B21,'FULL STOCK UNIVERSE'!$C$4:$M$5000,4,FALSE)</f>
        <v>60</v>
      </c>
      <c r="G21" s="67">
        <f>VLOOKUP($B21,'FULL STOCK UNIVERSE'!$C$4:$M$5000,5,FALSE)</f>
        <v>66</v>
      </c>
      <c r="H21" s="68">
        <f>VLOOKUP($B21,'FULL STOCK UNIVERSE'!$C$4:$M$5000,6,FALSE)</f>
        <v>73</v>
      </c>
      <c r="I21" s="76">
        <f>VLOOKUP($B21,'FULL STOCK UNIVERSE'!$C$4:$M$5000,7,FALSE)</f>
        <v>95</v>
      </c>
      <c r="J21" s="82">
        <f>VLOOKUP($B21,'FULL STOCK UNIVERSE'!$C$4:$M$5000,8,FALSE)</f>
        <v>0</v>
      </c>
      <c r="K21" s="70">
        <f>IF(VLOOKUP($B21,'FULL STOCK UNIVERSE'!$C$4:$M$5000,9,FALSE)=0,"",VLOOKUP($B21,'FULL STOCK UNIVERSE'!$C$4:$M$5000,9,FALSE))</f>
        <v>67</v>
      </c>
      <c r="L21" s="67">
        <f>IF(VLOOKUP($B21,'FULL STOCK UNIVERSE'!$C$4:$M$5000,10,FALSE)=0,"",VLOOKUP($B21,'FULL STOCK UNIVERSE'!$C$4:$M$5000,10,FALSE))</f>
        <v>47</v>
      </c>
      <c r="M21" s="69">
        <f>IF(VLOOKUP($B21,'FULL STOCK UNIVERSE'!$C$4:$M$5000,11,FALSE)=0,"",VLOOKUP($B21,'FULL STOCK UNIVERSE'!$C$4:$M$5000,11,FALSE))</f>
        <v>34</v>
      </c>
      <c r="N21" s="114">
        <f>(IF(E21="",0,E21*E$7)+IF(F21="",0,F21*F$7)+IF(G21="",0,G21*G$7)+IF(H21="",0,H21*H$7)+IF(I21="",0,I21*I$7)+IF(K21="",0,K21*K$7)+IF(J21="",0,J21*J$7)+IF(L21="",0,L21*L$7)+IF(M21="",0,M21*M$7))</f>
        <v>0</v>
      </c>
      <c r="O21" s="72"/>
      <c r="Q21" s="176" t="s">
        <v>6268</v>
      </c>
      <c r="R21" s="175"/>
      <c r="S21" s="180"/>
      <c r="T21" s="177"/>
      <c r="U21" s="164"/>
    </row>
    <row r="22" spans="2:21" ht="22.9" customHeight="1">
      <c r="B22" s="117" t="s">
        <v>1541</v>
      </c>
      <c r="C22" s="115" t="str">
        <f>IF(INDEX('FULL STOCK UNIVERSE'!$B$4:$B$5000,MATCH($B22,'FULL STOCK UNIVERSE'!$C$4:$C$5000,0))=0,"NA",INDEX('FULL STOCK UNIVERSE'!$B$4:$B$5000,MATCH($B22,'FULL STOCK UNIVERSE'!$C$4:$C$5000,0)))</f>
        <v>FARMERS &amp; MERCHANTS BCP/OH</v>
      </c>
      <c r="D22" s="78">
        <f>IF(VLOOKUP($B22,'FULL STOCK UNIVERSE'!$C$4:$M$5000,2,FALSE)=0,"NA",VLOOKUP($B22,'FULL STOCK UNIVERSE'!$C$4:$M$5000,2,FALSE))</f>
        <v>358</v>
      </c>
      <c r="E22" s="68">
        <f>VLOOKUP($B22,'FULL STOCK UNIVERSE'!$C$4:$M$5000,3,FALSE)</f>
        <v>47</v>
      </c>
      <c r="F22" s="67">
        <f>VLOOKUP($B22,'FULL STOCK UNIVERSE'!$C$4:$M$5000,4,FALSE)</f>
        <v>42</v>
      </c>
      <c r="G22" s="67">
        <f>VLOOKUP($B22,'FULL STOCK UNIVERSE'!$C$4:$M$5000,5,FALSE)</f>
        <v>64</v>
      </c>
      <c r="H22" s="68">
        <f>VLOOKUP($B22,'FULL STOCK UNIVERSE'!$C$4:$M$5000,6,FALSE)</f>
        <v>17</v>
      </c>
      <c r="I22" s="76">
        <f>VLOOKUP($B22,'FULL STOCK UNIVERSE'!$C$4:$M$5000,7,FALSE)</f>
        <v>95</v>
      </c>
      <c r="J22" s="82">
        <f>VLOOKUP($B22,'FULL STOCK UNIVERSE'!$C$4:$M$5000,8,FALSE)</f>
        <v>0</v>
      </c>
      <c r="K22" s="70">
        <f>IF(VLOOKUP($B22,'FULL STOCK UNIVERSE'!$C$4:$M$5000,9,FALSE)=0,"",VLOOKUP($B22,'FULL STOCK UNIVERSE'!$C$4:$M$5000,9,FALSE))</f>
        <v>50</v>
      </c>
      <c r="L22" s="67">
        <f>IF(VLOOKUP($B22,'FULL STOCK UNIVERSE'!$C$4:$M$5000,10,FALSE)=0,"",VLOOKUP($B22,'FULL STOCK UNIVERSE'!$C$4:$M$5000,10,FALSE))</f>
        <v>44</v>
      </c>
      <c r="M22" s="69">
        <f>IF(VLOOKUP($B22,'FULL STOCK UNIVERSE'!$C$4:$M$5000,11,FALSE)=0,"",VLOOKUP($B22,'FULL STOCK UNIVERSE'!$C$4:$M$5000,11,FALSE))</f>
        <v>63</v>
      </c>
      <c r="N22" s="114">
        <f>(IF(E22="",0,E22*E$7)+IF(F22="",0,F22*F$7)+IF(G22="",0,G22*G$7)+IF(H22="",0,H22*H$7)+IF(I22="",0,I22*I$7)+IF(K22="",0,K22*K$7)+IF(J22="",0,J22*J$7)+IF(L22="",0,L22*L$7)+IF(M22="",0,M22*M$7))</f>
        <v>0</v>
      </c>
      <c r="O22" s="72"/>
      <c r="Q22" s="179" t="s">
        <v>5561</v>
      </c>
      <c r="R22" s="175"/>
      <c r="S22" s="180"/>
      <c r="T22" s="177"/>
      <c r="U22" s="164"/>
    </row>
    <row r="23" spans="2:21" ht="22.9" customHeight="1">
      <c r="B23" s="117" t="s">
        <v>4379</v>
      </c>
      <c r="C23" s="115" t="str">
        <f>IF(INDEX('FULL STOCK UNIVERSE'!$B$4:$B$5000,MATCH($B23,'FULL STOCK UNIVERSE'!$C$4:$C$5000,0))=0,"NA",INDEX('FULL STOCK UNIVERSE'!$B$4:$B$5000,MATCH($B23,'FULL STOCK UNIVERSE'!$C$4:$C$5000,0)))</f>
        <v>CLEAR SECURE INC</v>
      </c>
      <c r="D23" s="78">
        <f>IF(VLOOKUP($B23,'FULL STOCK UNIVERSE'!$C$4:$M$5000,2,FALSE)=0,"NA",VLOOKUP($B23,'FULL STOCK UNIVERSE'!$C$4:$M$5000,2,FALSE))</f>
        <v>3505</v>
      </c>
      <c r="E23" s="68">
        <f>VLOOKUP($B23,'FULL STOCK UNIVERSE'!$C$4:$M$5000,3,FALSE)</f>
        <v>93</v>
      </c>
      <c r="F23" s="67">
        <f>VLOOKUP($B23,'FULL STOCK UNIVERSE'!$C$4:$M$5000,4,FALSE)</f>
        <v>97</v>
      </c>
      <c r="G23" s="67">
        <f>VLOOKUP($B23,'FULL STOCK UNIVERSE'!$C$4:$M$5000,5,FALSE)</f>
        <v>81</v>
      </c>
      <c r="H23" s="68">
        <f>VLOOKUP($B23,'FULL STOCK UNIVERSE'!$C$4:$M$5000,6,FALSE)</f>
        <v>80</v>
      </c>
      <c r="I23" s="76">
        <f>VLOOKUP($B23,'FULL STOCK UNIVERSE'!$C$4:$M$5000,7,FALSE)</f>
        <v>94</v>
      </c>
      <c r="J23" s="82">
        <f>VLOOKUP($B23,'FULL STOCK UNIVERSE'!$C$4:$M$5000,8,FALSE)</f>
        <v>81</v>
      </c>
      <c r="K23" s="70">
        <f>IF(VLOOKUP($B23,'FULL STOCK UNIVERSE'!$C$4:$M$5000,9,FALSE)=0,"",VLOOKUP($B23,'FULL STOCK UNIVERSE'!$C$4:$M$5000,9,FALSE))</f>
        <v>60</v>
      </c>
      <c r="L23" s="67">
        <f>IF(VLOOKUP($B23,'FULL STOCK UNIVERSE'!$C$4:$M$5000,10,FALSE)=0,"",VLOOKUP($B23,'FULL STOCK UNIVERSE'!$C$4:$M$5000,10,FALSE))</f>
        <v>53</v>
      </c>
      <c r="M23" s="69">
        <f>IF(VLOOKUP($B23,'FULL STOCK UNIVERSE'!$C$4:$M$5000,11,FALSE)=0,"",VLOOKUP($B23,'FULL STOCK UNIVERSE'!$C$4:$M$5000,11,FALSE))</f>
        <v>72</v>
      </c>
      <c r="N23" s="114">
        <f>(IF(E23="",0,E23*E$7)+IF(F23="",0,F23*F$7)+IF(G23="",0,G23*G$7)+IF(H23="",0,H23*H$7)+IF(I23="",0,I23*I$7)+IF(K23="",0,K23*K$7)+IF(J23="",0,J23*J$7)+IF(L23="",0,L23*L$7)+IF(M23="",0,M23*M$7))</f>
        <v>0</v>
      </c>
      <c r="O23" s="72"/>
      <c r="Q23" s="175" t="s">
        <v>5560</v>
      </c>
      <c r="R23" s="175"/>
      <c r="S23" s="180"/>
      <c r="T23" s="177"/>
      <c r="U23" s="164"/>
    </row>
    <row r="24" spans="2:21" ht="22.9" customHeight="1">
      <c r="B24" s="117" t="s">
        <v>73</v>
      </c>
      <c r="C24" s="115" t="str">
        <f>IF(INDEX('FULL STOCK UNIVERSE'!$B$4:$B$5000,MATCH($B24,'FULL STOCK UNIVERSE'!$C$4:$C$5000,0))=0,"NA",INDEX('FULL STOCK UNIVERSE'!$B$4:$B$5000,MATCH($B24,'FULL STOCK UNIVERSE'!$C$4:$C$5000,0)))</f>
        <v>ADAPTIVE BIOTECH CORP</v>
      </c>
      <c r="D24" s="78">
        <f>IF(VLOOKUP($B24,'FULL STOCK UNIVERSE'!$C$4:$M$5000,2,FALSE)=0,"NA",VLOOKUP($B24,'FULL STOCK UNIVERSE'!$C$4:$M$5000,2,FALSE))</f>
        <v>2549</v>
      </c>
      <c r="E24" s="68">
        <f>VLOOKUP($B24,'FULL STOCK UNIVERSE'!$C$4:$M$5000,3,FALSE)</f>
        <v>36</v>
      </c>
      <c r="F24" s="67">
        <f>VLOOKUP($B24,'FULL STOCK UNIVERSE'!$C$4:$M$5000,4,FALSE)</f>
        <v>63</v>
      </c>
      <c r="G24" s="67">
        <f>VLOOKUP($B24,'FULL STOCK UNIVERSE'!$C$4:$M$5000,5,FALSE)</f>
        <v>51</v>
      </c>
      <c r="H24" s="68">
        <f>VLOOKUP($B24,'FULL STOCK UNIVERSE'!$C$4:$M$5000,6,FALSE)</f>
        <v>20</v>
      </c>
      <c r="I24" s="76">
        <f>VLOOKUP($B24,'FULL STOCK UNIVERSE'!$C$4:$M$5000,7,FALSE)</f>
        <v>94</v>
      </c>
      <c r="J24" s="82">
        <f>VLOOKUP($B24,'FULL STOCK UNIVERSE'!$C$4:$M$5000,8,FALSE)</f>
        <v>0</v>
      </c>
      <c r="K24" s="70">
        <f>IF(VLOOKUP($B24,'FULL STOCK UNIVERSE'!$C$4:$M$5000,9,FALSE)=0,"",VLOOKUP($B24,'FULL STOCK UNIVERSE'!$C$4:$M$5000,9,FALSE))</f>
        <v>74</v>
      </c>
      <c r="L24" s="67">
        <f>IF(VLOOKUP($B24,'FULL STOCK UNIVERSE'!$C$4:$M$5000,10,FALSE)=0,"",VLOOKUP($B24,'FULL STOCK UNIVERSE'!$C$4:$M$5000,10,FALSE))</f>
        <v>85</v>
      </c>
      <c r="M24" s="69">
        <f>IF(VLOOKUP($B24,'FULL STOCK UNIVERSE'!$C$4:$M$5000,11,FALSE)=0,"",VLOOKUP($B24,'FULL STOCK UNIVERSE'!$C$4:$M$5000,11,FALSE))</f>
        <v>36</v>
      </c>
      <c r="N24" s="114">
        <f>(IF(E24="",0,E24*E$7)+IF(F24="",0,F24*F$7)+IF(G24="",0,G24*G$7)+IF(H24="",0,H24*H$7)+IF(I24="",0,I24*I$7)+IF(K24="",0,K24*K$7)+IF(J24="",0,J24*J$7)+IF(L24="",0,L24*L$7)+IF(M24="",0,M24*M$7))</f>
        <v>0</v>
      </c>
      <c r="O24" s="72"/>
      <c r="Q24" s="175" t="s">
        <v>5562</v>
      </c>
      <c r="R24" s="175"/>
      <c r="S24" s="180"/>
      <c r="T24" s="177"/>
      <c r="U24" s="164"/>
    </row>
    <row r="25" spans="2:21" ht="22.9" customHeight="1">
      <c r="B25" s="117" t="s">
        <v>4080</v>
      </c>
      <c r="C25" s="115" t="str">
        <f>IF(INDEX('FULL STOCK UNIVERSE'!$B$4:$B$5000,MATCH($B25,'FULL STOCK UNIVERSE'!$C$4:$C$5000,0))=0,"NA",INDEX('FULL STOCK UNIVERSE'!$B$4:$B$5000,MATCH($B25,'FULL STOCK UNIVERSE'!$C$4:$C$5000,0)))</f>
        <v>USCB FINANCIAL HOLDINGS INC</v>
      </c>
      <c r="D25" s="78">
        <f>IF(VLOOKUP($B25,'FULL STOCK UNIVERSE'!$C$4:$M$5000,2,FALSE)=0,"NA",VLOOKUP($B25,'FULL STOCK UNIVERSE'!$C$4:$M$5000,2,FALSE))</f>
        <v>339</v>
      </c>
      <c r="E25" s="68">
        <f>VLOOKUP($B25,'FULL STOCK UNIVERSE'!$C$4:$M$5000,3,FALSE)</f>
        <v>97</v>
      </c>
      <c r="F25" s="67">
        <f>VLOOKUP($B25,'FULL STOCK UNIVERSE'!$C$4:$M$5000,4,FALSE)</f>
        <v>96</v>
      </c>
      <c r="G25" s="67">
        <f>VLOOKUP($B25,'FULL STOCK UNIVERSE'!$C$4:$M$5000,5,FALSE)</f>
        <v>70</v>
      </c>
      <c r="H25" s="68">
        <f>VLOOKUP($B25,'FULL STOCK UNIVERSE'!$C$4:$M$5000,6,FALSE)</f>
        <v>94</v>
      </c>
      <c r="I25" s="76">
        <f>VLOOKUP($B25,'FULL STOCK UNIVERSE'!$C$4:$M$5000,7,FALSE)</f>
        <v>94</v>
      </c>
      <c r="J25" s="82">
        <f>VLOOKUP($B25,'FULL STOCK UNIVERSE'!$C$4:$M$5000,8,FALSE)</f>
        <v>0</v>
      </c>
      <c r="K25" s="70">
        <f>IF(VLOOKUP($B25,'FULL STOCK UNIVERSE'!$C$4:$M$5000,9,FALSE)=0,"",VLOOKUP($B25,'FULL STOCK UNIVERSE'!$C$4:$M$5000,9,FALSE))</f>
        <v>98</v>
      </c>
      <c r="L25" s="67">
        <f>IF(VLOOKUP($B25,'FULL STOCK UNIVERSE'!$C$4:$M$5000,10,FALSE)=0,"",VLOOKUP($B25,'FULL STOCK UNIVERSE'!$C$4:$M$5000,10,FALSE))</f>
        <v>68</v>
      </c>
      <c r="M25" s="69">
        <f>IF(VLOOKUP($B25,'FULL STOCK UNIVERSE'!$C$4:$M$5000,11,FALSE)=0,"",VLOOKUP($B25,'FULL STOCK UNIVERSE'!$C$4:$M$5000,11,FALSE))</f>
        <v>62</v>
      </c>
      <c r="N25" s="114">
        <f>(IF(E25="",0,E25*E$7)+IF(F25="",0,F25*F$7)+IF(G25="",0,G25*G$7)+IF(H25="",0,H25*H$7)+IF(I25="",0,I25*I$7)+IF(K25="",0,K25*K$7)+IF(J25="",0,J25*J$7)+IF(L25="",0,L25*L$7)+IF(M25="",0,M25*M$7))</f>
        <v>0</v>
      </c>
      <c r="O25" s="72"/>
      <c r="Q25" s="175" t="s">
        <v>5563</v>
      </c>
      <c r="R25" s="175"/>
      <c r="S25" s="180"/>
      <c r="T25" s="177"/>
      <c r="U25" s="164"/>
    </row>
    <row r="26" spans="2:21" ht="22.9" customHeight="1">
      <c r="B26" s="117" t="s">
        <v>3535</v>
      </c>
      <c r="C26" s="115" t="str">
        <f>IF(INDEX('FULL STOCK UNIVERSE'!$B$4:$B$5000,MATCH($B26,'FULL STOCK UNIVERSE'!$C$4:$C$5000,0))=0,"NA",INDEX('FULL STOCK UNIVERSE'!$B$4:$B$5000,MATCH($B26,'FULL STOCK UNIVERSE'!$C$4:$C$5000,0)))</f>
        <v>SI-BONE INC</v>
      </c>
      <c r="D26" s="78">
        <f>IF(VLOOKUP($B26,'FULL STOCK UNIVERSE'!$C$4:$M$5000,2,FALSE)=0,"NA",VLOOKUP($B26,'FULL STOCK UNIVERSE'!$C$4:$M$5000,2,FALSE))</f>
        <v>883</v>
      </c>
      <c r="E26" s="68">
        <f>VLOOKUP($B26,'FULL STOCK UNIVERSE'!$C$4:$M$5000,3,FALSE)</f>
        <v>49</v>
      </c>
      <c r="F26" s="67">
        <f>VLOOKUP($B26,'FULL STOCK UNIVERSE'!$C$4:$M$5000,4,FALSE)</f>
        <v>57</v>
      </c>
      <c r="G26" s="67">
        <f>VLOOKUP($B26,'FULL STOCK UNIVERSE'!$C$4:$M$5000,5,FALSE)</f>
        <v>54</v>
      </c>
      <c r="H26" s="68">
        <f>VLOOKUP($B26,'FULL STOCK UNIVERSE'!$C$4:$M$5000,6,FALSE)</f>
        <v>61</v>
      </c>
      <c r="I26" s="76">
        <f>VLOOKUP($B26,'FULL STOCK UNIVERSE'!$C$4:$M$5000,7,FALSE)</f>
        <v>93</v>
      </c>
      <c r="J26" s="82">
        <f>VLOOKUP($B26,'FULL STOCK UNIVERSE'!$C$4:$M$5000,8,FALSE)</f>
        <v>0</v>
      </c>
      <c r="K26" s="70">
        <f>IF(VLOOKUP($B26,'FULL STOCK UNIVERSE'!$C$4:$M$5000,9,FALSE)=0,"",VLOOKUP($B26,'FULL STOCK UNIVERSE'!$C$4:$M$5000,9,FALSE))</f>
        <v>52</v>
      </c>
      <c r="L26" s="67">
        <f>IF(VLOOKUP($B26,'FULL STOCK UNIVERSE'!$C$4:$M$5000,10,FALSE)=0,"",VLOOKUP($B26,'FULL STOCK UNIVERSE'!$C$4:$M$5000,10,FALSE))</f>
        <v>43</v>
      </c>
      <c r="M26" s="69">
        <f>IF(VLOOKUP($B26,'FULL STOCK UNIVERSE'!$C$4:$M$5000,11,FALSE)=0,"",VLOOKUP($B26,'FULL STOCK UNIVERSE'!$C$4:$M$5000,11,FALSE))</f>
        <v>56</v>
      </c>
      <c r="N26" s="114">
        <f>(IF(E26="",0,E26*E$7)+IF(F26="",0,F26*F$7)+IF(G26="",0,G26*G$7)+IF(H26="",0,H26*H$7)+IF(I26="",0,I26*I$7)+IF(K26="",0,K26*K$7)+IF(J26="",0,J26*J$7)+IF(L26="",0,L26*L$7)+IF(M26="",0,M26*M$7))</f>
        <v>0</v>
      </c>
      <c r="O26" s="72"/>
      <c r="Q26" s="175" t="s">
        <v>5564</v>
      </c>
      <c r="R26" s="175"/>
    </row>
    <row r="27" spans="2:21" ht="22.9" customHeight="1">
      <c r="B27" s="117" t="s">
        <v>2708</v>
      </c>
      <c r="C27" s="115" t="str">
        <f>IF(INDEX('FULL STOCK UNIVERSE'!$B$4:$B$5000,MATCH($B27,'FULL STOCK UNIVERSE'!$C$4:$C$5000,0))=0,"NA",INDEX('FULL STOCK UNIVERSE'!$B$4:$B$5000,MATCH($B27,'FULL STOCK UNIVERSE'!$C$4:$C$5000,0)))</f>
        <v>NATURES SUNSHINE PRODS INC</v>
      </c>
      <c r="D27" s="78">
        <f>IF(VLOOKUP($B27,'FULL STOCK UNIVERSE'!$C$4:$M$5000,2,FALSE)=0,"NA",VLOOKUP($B27,'FULL STOCK UNIVERSE'!$C$4:$M$5000,2,FALSE))</f>
        <v>378</v>
      </c>
      <c r="E27" s="68">
        <f>VLOOKUP($B27,'FULL STOCK UNIVERSE'!$C$4:$M$5000,3,FALSE)</f>
        <v>85</v>
      </c>
      <c r="F27" s="67">
        <f>VLOOKUP($B27,'FULL STOCK UNIVERSE'!$C$4:$M$5000,4,FALSE)</f>
        <v>97</v>
      </c>
      <c r="G27" s="67">
        <f>VLOOKUP($B27,'FULL STOCK UNIVERSE'!$C$4:$M$5000,5,FALSE)</f>
        <v>78</v>
      </c>
      <c r="H27" s="68">
        <f>VLOOKUP($B27,'FULL STOCK UNIVERSE'!$C$4:$M$5000,6,FALSE)</f>
        <v>66</v>
      </c>
      <c r="I27" s="76">
        <f>VLOOKUP($B27,'FULL STOCK UNIVERSE'!$C$4:$M$5000,7,FALSE)</f>
        <v>93</v>
      </c>
      <c r="J27" s="82">
        <f>VLOOKUP($B27,'FULL STOCK UNIVERSE'!$C$4:$M$5000,8,FALSE)</f>
        <v>0</v>
      </c>
      <c r="K27" s="70">
        <f>IF(VLOOKUP($B27,'FULL STOCK UNIVERSE'!$C$4:$M$5000,9,FALSE)=0,"",VLOOKUP($B27,'FULL STOCK UNIVERSE'!$C$4:$M$5000,9,FALSE))</f>
        <v>30</v>
      </c>
      <c r="L27" s="67">
        <f>IF(VLOOKUP($B27,'FULL STOCK UNIVERSE'!$C$4:$M$5000,10,FALSE)=0,"",VLOOKUP($B27,'FULL STOCK UNIVERSE'!$C$4:$M$5000,10,FALSE))</f>
        <v>56</v>
      </c>
      <c r="M27" s="69">
        <f>IF(VLOOKUP($B27,'FULL STOCK UNIVERSE'!$C$4:$M$5000,11,FALSE)=0,"",VLOOKUP($B27,'FULL STOCK UNIVERSE'!$C$4:$M$5000,11,FALSE))</f>
        <v>65</v>
      </c>
      <c r="N27" s="114">
        <f>(IF(E27="",0,E27*E$7)+IF(F27="",0,F27*F$7)+IF(G27="",0,G27*G$7)+IF(H27="",0,H27*H$7)+IF(I27="",0,I27*I$7)+IF(K27="",0,K27*K$7)+IF(J27="",0,J27*J$7)+IF(L27="",0,L27*L$7)+IF(M27="",0,M27*M$7))</f>
        <v>0</v>
      </c>
      <c r="O27" s="72"/>
    </row>
    <row r="28" spans="2:21" ht="22.9" customHeight="1">
      <c r="B28" s="117" t="s">
        <v>2375</v>
      </c>
      <c r="C28" s="115" t="str">
        <f>IF(INDEX('FULL STOCK UNIVERSE'!$B$4:$B$5000,MATCH($B28,'FULL STOCK UNIVERSE'!$C$4:$C$5000,0))=0,"NA",INDEX('FULL STOCK UNIVERSE'!$B$4:$B$5000,MATCH($B28,'FULL STOCK UNIVERSE'!$C$4:$C$5000,0)))</f>
        <v>EL POLLO LOCO HOLDINGS INC</v>
      </c>
      <c r="D28" s="78">
        <f>IF(VLOOKUP($B28,'FULL STOCK UNIVERSE'!$C$4:$M$5000,2,FALSE)=0,"NA",VLOOKUP($B28,'FULL STOCK UNIVERSE'!$C$4:$M$5000,2,FALSE))</f>
        <v>325</v>
      </c>
      <c r="E28" s="68">
        <f>VLOOKUP($B28,'FULL STOCK UNIVERSE'!$C$4:$M$5000,3,FALSE)</f>
        <v>67</v>
      </c>
      <c r="F28" s="67">
        <f>VLOOKUP($B28,'FULL STOCK UNIVERSE'!$C$4:$M$5000,4,FALSE)</f>
        <v>89</v>
      </c>
      <c r="G28" s="67">
        <f>VLOOKUP($B28,'FULL STOCK UNIVERSE'!$C$4:$M$5000,5,FALSE)</f>
        <v>63</v>
      </c>
      <c r="H28" s="68">
        <f>VLOOKUP($B28,'FULL STOCK UNIVERSE'!$C$4:$M$5000,6,FALSE)</f>
        <v>61</v>
      </c>
      <c r="I28" s="76">
        <f>VLOOKUP($B28,'FULL STOCK UNIVERSE'!$C$4:$M$5000,7,FALSE)</f>
        <v>93</v>
      </c>
      <c r="J28" s="82">
        <f>VLOOKUP($B28,'FULL STOCK UNIVERSE'!$C$4:$M$5000,8,FALSE)</f>
        <v>0</v>
      </c>
      <c r="K28" s="70">
        <f>IF(VLOOKUP($B28,'FULL STOCK UNIVERSE'!$C$4:$M$5000,9,FALSE)=0,"",VLOOKUP($B28,'FULL STOCK UNIVERSE'!$C$4:$M$5000,9,FALSE))</f>
        <v>36</v>
      </c>
      <c r="L28" s="67">
        <f>IF(VLOOKUP($B28,'FULL STOCK UNIVERSE'!$C$4:$M$5000,10,FALSE)=0,"",VLOOKUP($B28,'FULL STOCK UNIVERSE'!$C$4:$M$5000,10,FALSE))</f>
        <v>53</v>
      </c>
      <c r="M28" s="69">
        <f>IF(VLOOKUP($B28,'FULL STOCK UNIVERSE'!$C$4:$M$5000,11,FALSE)=0,"",VLOOKUP($B28,'FULL STOCK UNIVERSE'!$C$4:$M$5000,11,FALSE))</f>
        <v>44</v>
      </c>
      <c r="N28" s="114">
        <f>(IF(E28="",0,E28*E$7)+IF(F28="",0,F28*F$7)+IF(G28="",0,G28*G$7)+IF(H28="",0,H28*H$7)+IF(I28="",0,I28*I$7)+IF(K28="",0,K28*K$7)+IF(J28="",0,J28*J$7)+IF(L28="",0,L28*L$7)+IF(M28="",0,M28*M$7))</f>
        <v>0</v>
      </c>
      <c r="O28" s="72"/>
      <c r="Q28" s="176" t="s">
        <v>6269</v>
      </c>
      <c r="R28" s="175"/>
    </row>
    <row r="29" spans="2:21" ht="22.9" customHeight="1">
      <c r="B29" s="117" t="s">
        <v>1603</v>
      </c>
      <c r="C29" s="115" t="str">
        <f>IF(INDEX('FULL STOCK UNIVERSE'!$B$4:$B$5000,MATCH($B29,'FULL STOCK UNIVERSE'!$C$4:$C$5000,0))=0,"NA",INDEX('FULL STOCK UNIVERSE'!$B$4:$B$5000,MATCH($B29,'FULL STOCK UNIVERSE'!$C$4:$C$5000,0)))</f>
        <v>FRONTDOOR INC</v>
      </c>
      <c r="D29" s="78">
        <f>IF(VLOOKUP($B29,'FULL STOCK UNIVERSE'!$C$4:$M$5000,2,FALSE)=0,"NA",VLOOKUP($B29,'FULL STOCK UNIVERSE'!$C$4:$M$5000,2,FALSE))</f>
        <v>4226</v>
      </c>
      <c r="E29" s="68">
        <f>VLOOKUP($B29,'FULL STOCK UNIVERSE'!$C$4:$M$5000,3,FALSE)</f>
        <v>61</v>
      </c>
      <c r="F29" s="67">
        <f>VLOOKUP($B29,'FULL STOCK UNIVERSE'!$C$4:$M$5000,4,FALSE)</f>
        <v>51</v>
      </c>
      <c r="G29" s="67">
        <f>VLOOKUP($B29,'FULL STOCK UNIVERSE'!$C$4:$M$5000,5,FALSE)</f>
        <v>72</v>
      </c>
      <c r="H29" s="68">
        <f>VLOOKUP($B29,'FULL STOCK UNIVERSE'!$C$4:$M$5000,6,FALSE)</f>
        <v>51</v>
      </c>
      <c r="I29" s="76">
        <f>VLOOKUP($B29,'FULL STOCK UNIVERSE'!$C$4:$M$5000,7,FALSE)</f>
        <v>92</v>
      </c>
      <c r="J29" s="82">
        <f>VLOOKUP($B29,'FULL STOCK UNIVERSE'!$C$4:$M$5000,8,FALSE)</f>
        <v>0</v>
      </c>
      <c r="K29" s="70">
        <f>IF(VLOOKUP($B29,'FULL STOCK UNIVERSE'!$C$4:$M$5000,9,FALSE)=0,"",VLOOKUP($B29,'FULL STOCK UNIVERSE'!$C$4:$M$5000,9,FALSE))</f>
        <v>68</v>
      </c>
      <c r="L29" s="67">
        <f>IF(VLOOKUP($B29,'FULL STOCK UNIVERSE'!$C$4:$M$5000,10,FALSE)=0,"",VLOOKUP($B29,'FULL STOCK UNIVERSE'!$C$4:$M$5000,10,FALSE))</f>
        <v>35</v>
      </c>
      <c r="M29" s="69">
        <f>IF(VLOOKUP($B29,'FULL STOCK UNIVERSE'!$C$4:$M$5000,11,FALSE)=0,"",VLOOKUP($B29,'FULL STOCK UNIVERSE'!$C$4:$M$5000,11,FALSE))</f>
        <v>59</v>
      </c>
      <c r="N29" s="114">
        <f>(IF(E29="",0,E29*E$7)+IF(F29="",0,F29*F$7)+IF(G29="",0,G29*G$7)+IF(H29="",0,H29*H$7)+IF(I29="",0,I29*I$7)+IF(K29="",0,K29*K$7)+IF(J29="",0,J29*J$7)+IF(L29="",0,L29*L$7)+IF(M29="",0,M29*M$7))</f>
        <v>0</v>
      </c>
      <c r="O29" s="72"/>
      <c r="Q29" s="175" t="s">
        <v>6095</v>
      </c>
      <c r="R29" s="175"/>
    </row>
    <row r="30" spans="2:21" ht="22.9" customHeight="1">
      <c r="B30" s="117" t="s">
        <v>1494</v>
      </c>
      <c r="C30" s="115" t="str">
        <f>IF(INDEX('FULL STOCK UNIVERSE'!$B$4:$B$5000,MATCH($B30,'FULL STOCK UNIVERSE'!$C$4:$C$5000,0))=0,"NA",INDEX('FULL STOCK UNIVERSE'!$B$4:$B$5000,MATCH($B30,'FULL STOCK UNIVERSE'!$C$4:$C$5000,0)))</f>
        <v>FIRST HAWAIIAN INC</v>
      </c>
      <c r="D30" s="78">
        <f>IF(VLOOKUP($B30,'FULL STOCK UNIVERSE'!$C$4:$M$5000,2,FALSE)=0,"NA",VLOOKUP($B30,'FULL STOCK UNIVERSE'!$C$4:$M$5000,2,FALSE))</f>
        <v>3224</v>
      </c>
      <c r="E30" s="68">
        <f>VLOOKUP($B30,'FULL STOCK UNIVERSE'!$C$4:$M$5000,3,FALSE)</f>
        <v>55</v>
      </c>
      <c r="F30" s="67">
        <f>VLOOKUP($B30,'FULL STOCK UNIVERSE'!$C$4:$M$5000,4,FALSE)</f>
        <v>44</v>
      </c>
      <c r="G30" s="67">
        <f>VLOOKUP($B30,'FULL STOCK UNIVERSE'!$C$4:$M$5000,5,FALSE)</f>
        <v>55</v>
      </c>
      <c r="H30" s="68">
        <f>VLOOKUP($B30,'FULL STOCK UNIVERSE'!$C$4:$M$5000,6,FALSE)</f>
        <v>73</v>
      </c>
      <c r="I30" s="76">
        <f>VLOOKUP($B30,'FULL STOCK UNIVERSE'!$C$4:$M$5000,7,FALSE)</f>
        <v>92</v>
      </c>
      <c r="J30" s="82">
        <f>VLOOKUP($B30,'FULL STOCK UNIVERSE'!$C$4:$M$5000,8,FALSE)</f>
        <v>45</v>
      </c>
      <c r="K30" s="70">
        <f>IF(VLOOKUP($B30,'FULL STOCK UNIVERSE'!$C$4:$M$5000,9,FALSE)=0,"",VLOOKUP($B30,'FULL STOCK UNIVERSE'!$C$4:$M$5000,9,FALSE))</f>
        <v>60</v>
      </c>
      <c r="L30" s="67">
        <f>IF(VLOOKUP($B30,'FULL STOCK UNIVERSE'!$C$4:$M$5000,10,FALSE)=0,"",VLOOKUP($B30,'FULL STOCK UNIVERSE'!$C$4:$M$5000,10,FALSE))</f>
        <v>56</v>
      </c>
      <c r="M30" s="69">
        <f>IF(VLOOKUP($B30,'FULL STOCK UNIVERSE'!$C$4:$M$5000,11,FALSE)=0,"",VLOOKUP($B30,'FULL STOCK UNIVERSE'!$C$4:$M$5000,11,FALSE))</f>
        <v>53</v>
      </c>
      <c r="N30" s="114">
        <f>(IF(E30="",0,E30*E$7)+IF(F30="",0,F30*F$7)+IF(G30="",0,G30*G$7)+IF(H30="",0,H30*H$7)+IF(I30="",0,I30*I$7)+IF(K30="",0,K30*K$7)+IF(J30="",0,J30*J$7)+IF(L30="",0,L30*L$7)+IF(M30="",0,M30*M$7))</f>
        <v>0</v>
      </c>
      <c r="O30" s="72"/>
      <c r="Q30" s="175" t="s">
        <v>6096</v>
      </c>
      <c r="R30" s="175"/>
    </row>
    <row r="31" spans="2:21" ht="22.9" customHeight="1">
      <c r="B31" s="117" t="s">
        <v>2702</v>
      </c>
      <c r="C31" s="115" t="str">
        <f>IF(INDEX('FULL STOCK UNIVERSE'!$B$4:$B$5000,MATCH($B31,'FULL STOCK UNIVERSE'!$C$4:$C$5000,0))=0,"NA",INDEX('FULL STOCK UNIVERSE'!$B$4:$B$5000,MATCH($B31,'FULL STOCK UNIVERSE'!$C$4:$C$5000,0)))</f>
        <v>N-ABLE INC</v>
      </c>
      <c r="D31" s="78">
        <f>IF(VLOOKUP($B31,'FULL STOCK UNIVERSE'!$C$4:$M$5000,2,FALSE)=0,"NA",VLOOKUP($B31,'FULL STOCK UNIVERSE'!$C$4:$M$5000,2,FALSE))</f>
        <v>1378</v>
      </c>
      <c r="E31" s="68">
        <f>VLOOKUP($B31,'FULL STOCK UNIVERSE'!$C$4:$M$5000,3,FALSE)</f>
        <v>58</v>
      </c>
      <c r="F31" s="67">
        <f>VLOOKUP($B31,'FULL STOCK UNIVERSE'!$C$4:$M$5000,4,FALSE)</f>
        <v>74</v>
      </c>
      <c r="G31" s="67">
        <f>VLOOKUP($B31,'FULL STOCK UNIVERSE'!$C$4:$M$5000,5,FALSE)</f>
        <v>53</v>
      </c>
      <c r="H31" s="68">
        <f>VLOOKUP($B31,'FULL STOCK UNIVERSE'!$C$4:$M$5000,6,FALSE)</f>
        <v>39</v>
      </c>
      <c r="I31" s="76">
        <f>VLOOKUP($B31,'FULL STOCK UNIVERSE'!$C$4:$M$5000,7,FALSE)</f>
        <v>92</v>
      </c>
      <c r="J31" s="82">
        <f>VLOOKUP($B31,'FULL STOCK UNIVERSE'!$C$4:$M$5000,8,FALSE)</f>
        <v>0</v>
      </c>
      <c r="K31" s="70">
        <f>IF(VLOOKUP($B31,'FULL STOCK UNIVERSE'!$C$4:$M$5000,9,FALSE)=0,"",VLOOKUP($B31,'FULL STOCK UNIVERSE'!$C$4:$M$5000,9,FALSE))</f>
        <v>51</v>
      </c>
      <c r="L31" s="67">
        <f>IF(VLOOKUP($B31,'FULL STOCK UNIVERSE'!$C$4:$M$5000,10,FALSE)=0,"",VLOOKUP($B31,'FULL STOCK UNIVERSE'!$C$4:$M$5000,10,FALSE))</f>
        <v>23</v>
      </c>
      <c r="M31" s="69">
        <f>IF(VLOOKUP($B31,'FULL STOCK UNIVERSE'!$C$4:$M$5000,11,FALSE)=0,"",VLOOKUP($B31,'FULL STOCK UNIVERSE'!$C$4:$M$5000,11,FALSE))</f>
        <v>56</v>
      </c>
      <c r="N31" s="114">
        <f>(IF(E31="",0,E31*E$7)+IF(F31="",0,F31*F$7)+IF(G31="",0,G31*G$7)+IF(H31="",0,H31*H$7)+IF(I31="",0,I31*I$7)+IF(K31="",0,K31*K$7)+IF(J31="",0,J31*J$7)+IF(L31="",0,L31*L$7)+IF(M31="",0,M31*M$7))</f>
        <v>0</v>
      </c>
      <c r="O31" s="72"/>
      <c r="Q31" s="175" t="s">
        <v>6090</v>
      </c>
      <c r="R31" s="175"/>
    </row>
    <row r="32" spans="2:21" ht="22.9" customHeight="1">
      <c r="B32" s="117" t="s">
        <v>1828</v>
      </c>
      <c r="C32" s="115" t="str">
        <f>IF(INDEX('FULL STOCK UNIVERSE'!$B$4:$B$5000,MATCH($B32,'FULL STOCK UNIVERSE'!$C$4:$C$5000,0))=0,"NA",INDEX('FULL STOCK UNIVERSE'!$B$4:$B$5000,MATCH($B32,'FULL STOCK UNIVERSE'!$C$4:$C$5000,0)))</f>
        <v>HBT FINANCIAL INC</v>
      </c>
      <c r="D32" s="78">
        <f>IF(VLOOKUP($B32,'FULL STOCK UNIVERSE'!$C$4:$M$5000,2,FALSE)=0,"NA",VLOOKUP($B32,'FULL STOCK UNIVERSE'!$C$4:$M$5000,2,FALSE))</f>
        <v>818</v>
      </c>
      <c r="E32" s="68">
        <f>VLOOKUP($B32,'FULL STOCK UNIVERSE'!$C$4:$M$5000,3,FALSE)</f>
        <v>70</v>
      </c>
      <c r="F32" s="67">
        <f>VLOOKUP($B32,'FULL STOCK UNIVERSE'!$C$4:$M$5000,4,FALSE)</f>
        <v>81</v>
      </c>
      <c r="G32" s="67">
        <f>VLOOKUP($B32,'FULL STOCK UNIVERSE'!$C$4:$M$5000,5,FALSE)</f>
        <v>65</v>
      </c>
      <c r="H32" s="68">
        <f>VLOOKUP($B32,'FULL STOCK UNIVERSE'!$C$4:$M$5000,6,FALSE)</f>
        <v>58</v>
      </c>
      <c r="I32" s="76">
        <f>VLOOKUP($B32,'FULL STOCK UNIVERSE'!$C$4:$M$5000,7,FALSE)</f>
        <v>92</v>
      </c>
      <c r="J32" s="82">
        <f>VLOOKUP($B32,'FULL STOCK UNIVERSE'!$C$4:$M$5000,8,FALSE)</f>
        <v>0</v>
      </c>
      <c r="K32" s="70">
        <f>IF(VLOOKUP($B32,'FULL STOCK UNIVERSE'!$C$4:$M$5000,9,FALSE)=0,"",VLOOKUP($B32,'FULL STOCK UNIVERSE'!$C$4:$M$5000,9,FALSE))</f>
        <v>41</v>
      </c>
      <c r="L32" s="67">
        <f>IF(VLOOKUP($B32,'FULL STOCK UNIVERSE'!$C$4:$M$5000,10,FALSE)=0,"",VLOOKUP($B32,'FULL STOCK UNIVERSE'!$C$4:$M$5000,10,FALSE))</f>
        <v>51</v>
      </c>
      <c r="M32" s="69">
        <f>IF(VLOOKUP($B32,'FULL STOCK UNIVERSE'!$C$4:$M$5000,11,FALSE)=0,"",VLOOKUP($B32,'FULL STOCK UNIVERSE'!$C$4:$M$5000,11,FALSE))</f>
        <v>62</v>
      </c>
      <c r="N32" s="114">
        <f>(IF(E32="",0,E32*E$7)+IF(F32="",0,F32*F$7)+IF(G32="",0,G32*G$7)+IF(H32="",0,H32*H$7)+IF(I32="",0,I32*I$7)+IF(K32="",0,K32*K$7)+IF(J32="",0,J32*J$7)+IF(L32="",0,L32*L$7)+IF(M32="",0,M32*M$7))</f>
        <v>0</v>
      </c>
      <c r="O32" s="72"/>
      <c r="Q32" s="175" t="s">
        <v>6093</v>
      </c>
      <c r="R32" s="175"/>
    </row>
    <row r="33" spans="2:18" ht="22.9" customHeight="1">
      <c r="B33" s="117" t="s">
        <v>1543</v>
      </c>
      <c r="C33" s="115" t="str">
        <f>IF(INDEX('FULL STOCK UNIVERSE'!$B$4:$B$5000,MATCH($B33,'FULL STOCK UNIVERSE'!$C$4:$C$5000,0))=0,"NA",INDEX('FULL STOCK UNIVERSE'!$B$4:$B$5000,MATCH($B33,'FULL STOCK UNIVERSE'!$C$4:$C$5000,0)))</f>
        <v>FIRST MID BANCSHARES INC</v>
      </c>
      <c r="D33" s="78">
        <f>IF(VLOOKUP($B33,'FULL STOCK UNIVERSE'!$C$4:$M$5000,2,FALSE)=0,"NA",VLOOKUP($B33,'FULL STOCK UNIVERSE'!$C$4:$M$5000,2,FALSE))</f>
        <v>960</v>
      </c>
      <c r="E33" s="68">
        <f>VLOOKUP($B33,'FULL STOCK UNIVERSE'!$C$4:$M$5000,3,FALSE)</f>
        <v>67</v>
      </c>
      <c r="F33" s="67">
        <f>VLOOKUP($B33,'FULL STOCK UNIVERSE'!$C$4:$M$5000,4,FALSE)</f>
        <v>54</v>
      </c>
      <c r="G33" s="67">
        <f>VLOOKUP($B33,'FULL STOCK UNIVERSE'!$C$4:$M$5000,5,FALSE)</f>
        <v>59</v>
      </c>
      <c r="H33" s="68">
        <f>VLOOKUP($B33,'FULL STOCK UNIVERSE'!$C$4:$M$5000,6,FALSE)</f>
        <v>90</v>
      </c>
      <c r="I33" s="76">
        <f>VLOOKUP($B33,'FULL STOCK UNIVERSE'!$C$4:$M$5000,7,FALSE)</f>
        <v>91</v>
      </c>
      <c r="J33" s="82">
        <f>VLOOKUP($B33,'FULL STOCK UNIVERSE'!$C$4:$M$5000,8,FALSE)</f>
        <v>52</v>
      </c>
      <c r="K33" s="70">
        <f>IF(VLOOKUP($B33,'FULL STOCK UNIVERSE'!$C$4:$M$5000,9,FALSE)=0,"",VLOOKUP($B33,'FULL STOCK UNIVERSE'!$C$4:$M$5000,9,FALSE))</f>
        <v>37</v>
      </c>
      <c r="L33" s="67">
        <f>IF(VLOOKUP($B33,'FULL STOCK UNIVERSE'!$C$4:$M$5000,10,FALSE)=0,"",VLOOKUP($B33,'FULL STOCK UNIVERSE'!$C$4:$M$5000,10,FALSE))</f>
        <v>51</v>
      </c>
      <c r="M33" s="69">
        <f>IF(VLOOKUP($B33,'FULL STOCK UNIVERSE'!$C$4:$M$5000,11,FALSE)=0,"",VLOOKUP($B33,'FULL STOCK UNIVERSE'!$C$4:$M$5000,11,FALSE))</f>
        <v>60</v>
      </c>
      <c r="N33" s="114">
        <f>(IF(E33="",0,E33*E$7)+IF(F33="",0,F33*F$7)+IF(G33="",0,G33*G$7)+IF(H33="",0,H33*H$7)+IF(I33="",0,I33*I$7)+IF(K33="",0,K33*K$7)+IF(J33="",0,J33*J$7)+IF(L33="",0,L33*L$7)+IF(M33="",0,M33*M$7))</f>
        <v>0</v>
      </c>
      <c r="O33" s="72"/>
      <c r="Q33" s="175" t="s">
        <v>6092</v>
      </c>
      <c r="R33" s="175"/>
    </row>
    <row r="34" spans="2:18" ht="22.9" customHeight="1">
      <c r="B34" s="117" t="s">
        <v>1061</v>
      </c>
      <c r="C34" s="115" t="str">
        <f>IF(INDEX('FULL STOCK UNIVERSE'!$B$4:$B$5000,MATCH($B34,'FULL STOCK UNIVERSE'!$C$4:$C$5000,0))=0,"NA",INDEX('FULL STOCK UNIVERSE'!$B$4:$B$5000,MATCH($B34,'FULL STOCK UNIVERSE'!$C$4:$C$5000,0)))</f>
        <v>CAVCO INDUSTRIES INC</v>
      </c>
      <c r="D34" s="78">
        <f>IF(VLOOKUP($B34,'FULL STOCK UNIVERSE'!$C$4:$M$5000,2,FALSE)=0,"NA",VLOOKUP($B34,'FULL STOCK UNIVERSE'!$C$4:$M$5000,2,FALSE))</f>
        <v>4686</v>
      </c>
      <c r="E34" s="68">
        <f>VLOOKUP($B34,'FULL STOCK UNIVERSE'!$C$4:$M$5000,3,FALSE)</f>
        <v>55</v>
      </c>
      <c r="F34" s="67">
        <f>VLOOKUP($B34,'FULL STOCK UNIVERSE'!$C$4:$M$5000,4,FALSE)</f>
        <v>94</v>
      </c>
      <c r="G34" s="67">
        <f>VLOOKUP($B34,'FULL STOCK UNIVERSE'!$C$4:$M$5000,5,FALSE)</f>
        <v>55</v>
      </c>
      <c r="H34" s="68">
        <f>VLOOKUP($B34,'FULL STOCK UNIVERSE'!$C$4:$M$5000,6,FALSE)</f>
        <v>16</v>
      </c>
      <c r="I34" s="76">
        <f>VLOOKUP($B34,'FULL STOCK UNIVERSE'!$C$4:$M$5000,7,FALSE)</f>
        <v>90</v>
      </c>
      <c r="J34" s="82">
        <f>VLOOKUP($B34,'FULL STOCK UNIVERSE'!$C$4:$M$5000,8,FALSE)</f>
        <v>0</v>
      </c>
      <c r="K34" s="70">
        <f>IF(VLOOKUP($B34,'FULL STOCK UNIVERSE'!$C$4:$M$5000,9,FALSE)=0,"",VLOOKUP($B34,'FULL STOCK UNIVERSE'!$C$4:$M$5000,9,FALSE))</f>
        <v>67</v>
      </c>
      <c r="L34" s="67">
        <f>IF(VLOOKUP($B34,'FULL STOCK UNIVERSE'!$C$4:$M$5000,10,FALSE)=0,"",VLOOKUP($B34,'FULL STOCK UNIVERSE'!$C$4:$M$5000,10,FALSE))</f>
        <v>52</v>
      </c>
      <c r="M34" s="69">
        <f>IF(VLOOKUP($B34,'FULL STOCK UNIVERSE'!$C$4:$M$5000,11,FALSE)=0,"",VLOOKUP($B34,'FULL STOCK UNIVERSE'!$C$4:$M$5000,11,FALSE))</f>
        <v>53</v>
      </c>
      <c r="N34" s="114">
        <f>(IF(E34="",0,E34*E$7)+IF(F34="",0,F34*F$7)+IF(G34="",0,G34*G$7)+IF(H34="",0,H34*H$7)+IF(I34="",0,I34*I$7)+IF(K34="",0,K34*K$7)+IF(J34="",0,J34*J$7)+IF(L34="",0,L34*L$7)+IF(M34="",0,M34*M$7))</f>
        <v>0</v>
      </c>
      <c r="O34" s="72"/>
    </row>
    <row r="35" spans="2:18" ht="22.9" customHeight="1">
      <c r="B35" s="117" t="s">
        <v>1928</v>
      </c>
      <c r="C35" s="115" t="str">
        <f>IF(INDEX('FULL STOCK UNIVERSE'!$B$4:$B$5000,MATCH($B35,'FULL STOCK UNIVERSE'!$C$4:$C$5000,0))=0,"NA",INDEX('FULL STOCK UNIVERSE'!$B$4:$B$5000,MATCH($B35,'FULL STOCK UNIVERSE'!$C$4:$C$5000,0)))</f>
        <v>HARMONY BIOSC HOLD INC</v>
      </c>
      <c r="D35" s="78">
        <f>IF(VLOOKUP($B35,'FULL STOCK UNIVERSE'!$C$4:$M$5000,2,FALSE)=0,"NA",VLOOKUP($B35,'FULL STOCK UNIVERSE'!$C$4:$M$5000,2,FALSE))</f>
        <v>2196</v>
      </c>
      <c r="E35" s="68">
        <f>VLOOKUP($B35,'FULL STOCK UNIVERSE'!$C$4:$M$5000,3,FALSE)</f>
        <v>89</v>
      </c>
      <c r="F35" s="67">
        <f>VLOOKUP($B35,'FULL STOCK UNIVERSE'!$C$4:$M$5000,4,FALSE)</f>
        <v>86</v>
      </c>
      <c r="G35" s="67">
        <f>VLOOKUP($B35,'FULL STOCK UNIVERSE'!$C$4:$M$5000,5,FALSE)</f>
        <v>71</v>
      </c>
      <c r="H35" s="68">
        <f>VLOOKUP($B35,'FULL STOCK UNIVERSE'!$C$4:$M$5000,6,FALSE)</f>
        <v>96</v>
      </c>
      <c r="I35" s="76">
        <f>VLOOKUP($B35,'FULL STOCK UNIVERSE'!$C$4:$M$5000,7,FALSE)</f>
        <v>90</v>
      </c>
      <c r="J35" s="82">
        <f>VLOOKUP($B35,'FULL STOCK UNIVERSE'!$C$4:$M$5000,8,FALSE)</f>
        <v>0</v>
      </c>
      <c r="K35" s="70">
        <f>IF(VLOOKUP($B35,'FULL STOCK UNIVERSE'!$C$4:$M$5000,9,FALSE)=0,"",VLOOKUP($B35,'FULL STOCK UNIVERSE'!$C$4:$M$5000,9,FALSE))</f>
        <v>39</v>
      </c>
      <c r="L35" s="67">
        <f>IF(VLOOKUP($B35,'FULL STOCK UNIVERSE'!$C$4:$M$5000,10,FALSE)=0,"",VLOOKUP($B35,'FULL STOCK UNIVERSE'!$C$4:$M$5000,10,FALSE))</f>
        <v>43</v>
      </c>
      <c r="M35" s="69">
        <f>IF(VLOOKUP($B35,'FULL STOCK UNIVERSE'!$C$4:$M$5000,11,FALSE)=0,"",VLOOKUP($B35,'FULL STOCK UNIVERSE'!$C$4:$M$5000,11,FALSE))</f>
        <v>70</v>
      </c>
      <c r="N35" s="114">
        <f>(IF(E35="",0,E35*E$7)+IF(F35="",0,F35*F$7)+IF(G35="",0,G35*G$7)+IF(H35="",0,H35*H$7)+IF(I35="",0,I35*I$7)+IF(K35="",0,K35*K$7)+IF(J35="",0,J35*J$7)+IF(L35="",0,L35*L$7)+IF(M35="",0,M35*M$7))</f>
        <v>0</v>
      </c>
      <c r="O35" s="72"/>
    </row>
    <row r="36" spans="2:18" ht="22.9" customHeight="1">
      <c r="B36" s="117" t="s">
        <v>3764</v>
      </c>
      <c r="C36" s="115" t="str">
        <f>IF(INDEX('FULL STOCK UNIVERSE'!$B$4:$B$5000,MATCH($B36,'FULL STOCK UNIVERSE'!$C$4:$C$5000,0))=0,"NA",INDEX('FULL STOCK UNIVERSE'!$B$4:$B$5000,MATCH($B36,'FULL STOCK UNIVERSE'!$C$4:$C$5000,0)))</f>
        <v>TABOOLA.COM LTD</v>
      </c>
      <c r="D36" s="78">
        <f>IF(VLOOKUP($B36,'FULL STOCK UNIVERSE'!$C$4:$M$5000,2,FALSE)=0,"NA",VLOOKUP($B36,'FULL STOCK UNIVERSE'!$C$4:$M$5000,2,FALSE))</f>
        <v>1295</v>
      </c>
      <c r="E36" s="68">
        <f>VLOOKUP($B36,'FULL STOCK UNIVERSE'!$C$4:$M$5000,3,FALSE)</f>
        <v>68</v>
      </c>
      <c r="F36" s="67">
        <f>VLOOKUP($B36,'FULL STOCK UNIVERSE'!$C$4:$M$5000,4,FALSE)</f>
        <v>58</v>
      </c>
      <c r="G36" s="67">
        <f>VLOOKUP($B36,'FULL STOCK UNIVERSE'!$C$4:$M$5000,5,FALSE)</f>
        <v>78</v>
      </c>
      <c r="H36" s="68">
        <f>VLOOKUP($B36,'FULL STOCK UNIVERSE'!$C$4:$M$5000,6,FALSE)</f>
        <v>84</v>
      </c>
      <c r="I36" s="76">
        <f>VLOOKUP($B36,'FULL STOCK UNIVERSE'!$C$4:$M$5000,7,FALSE)</f>
        <v>90</v>
      </c>
      <c r="J36" s="82">
        <f>VLOOKUP($B36,'FULL STOCK UNIVERSE'!$C$4:$M$5000,8,FALSE)</f>
        <v>0</v>
      </c>
      <c r="K36" s="70">
        <f>IF(VLOOKUP($B36,'FULL STOCK UNIVERSE'!$C$4:$M$5000,9,FALSE)=0,"",VLOOKUP($B36,'FULL STOCK UNIVERSE'!$C$4:$M$5000,9,FALSE))</f>
        <v>77</v>
      </c>
      <c r="L36" s="67">
        <f>IF(VLOOKUP($B36,'FULL STOCK UNIVERSE'!$C$4:$M$5000,10,FALSE)=0,"",VLOOKUP($B36,'FULL STOCK UNIVERSE'!$C$4:$M$5000,10,FALSE))</f>
        <v>26</v>
      </c>
      <c r="M36" s="69">
        <f>IF(VLOOKUP($B36,'FULL STOCK UNIVERSE'!$C$4:$M$5000,11,FALSE)=0,"",VLOOKUP($B36,'FULL STOCK UNIVERSE'!$C$4:$M$5000,11,FALSE))</f>
        <v>38</v>
      </c>
      <c r="N36" s="114">
        <f>(IF(E36="",0,E36*E$7)+IF(F36="",0,F36*F$7)+IF(G36="",0,G36*G$7)+IF(H36="",0,H36*H$7)+IF(I36="",0,I36*I$7)+IF(K36="",0,K36*K$7)+IF(J36="",0,J36*J$7)+IF(L36="",0,L36*L$7)+IF(M36="",0,M36*M$7))</f>
        <v>0</v>
      </c>
      <c r="O36" s="72"/>
    </row>
    <row r="37" spans="2:18" ht="22.9" customHeight="1">
      <c r="B37" s="117" t="s">
        <v>3169</v>
      </c>
      <c r="C37" s="115" t="str">
        <f>IF(INDEX('FULL STOCK UNIVERSE'!$B$4:$B$5000,MATCH($B37,'FULL STOCK UNIVERSE'!$C$4:$C$5000,0))=0,"NA",INDEX('FULL STOCK UNIVERSE'!$B$4:$B$5000,MATCH($B37,'FULL STOCK UNIVERSE'!$C$4:$C$5000,0)))</f>
        <v>PROASSURANCE CORP</v>
      </c>
      <c r="D37" s="78">
        <f>IF(VLOOKUP($B37,'FULL STOCK UNIVERSE'!$C$4:$M$5000,2,FALSE)=0,"NA",VLOOKUP($B37,'FULL STOCK UNIVERSE'!$C$4:$M$5000,2,FALSE))</f>
        <v>1237</v>
      </c>
      <c r="E37" s="68">
        <f>VLOOKUP($B37,'FULL STOCK UNIVERSE'!$C$4:$M$5000,3,FALSE)</f>
        <v>34</v>
      </c>
      <c r="F37" s="67">
        <f>VLOOKUP($B37,'FULL STOCK UNIVERSE'!$C$4:$M$5000,4,FALSE)</f>
        <v>44</v>
      </c>
      <c r="G37" s="67">
        <f>VLOOKUP($B37,'FULL STOCK UNIVERSE'!$C$4:$M$5000,5,FALSE)</f>
        <v>51</v>
      </c>
      <c r="H37" s="68">
        <f>VLOOKUP($B37,'FULL STOCK UNIVERSE'!$C$4:$M$5000,6,FALSE)</f>
        <v>31</v>
      </c>
      <c r="I37" s="76">
        <f>VLOOKUP($B37,'FULL STOCK UNIVERSE'!$C$4:$M$5000,7,FALSE)</f>
        <v>90</v>
      </c>
      <c r="J37" s="82">
        <f>VLOOKUP($B37,'FULL STOCK UNIVERSE'!$C$4:$M$5000,8,FALSE)</f>
        <v>0</v>
      </c>
      <c r="K37" s="70">
        <f>IF(VLOOKUP($B37,'FULL STOCK UNIVERSE'!$C$4:$M$5000,9,FALSE)=0,"",VLOOKUP($B37,'FULL STOCK UNIVERSE'!$C$4:$M$5000,9,FALSE))</f>
        <v>37</v>
      </c>
      <c r="L37" s="67">
        <f>IF(VLOOKUP($B37,'FULL STOCK UNIVERSE'!$C$4:$M$5000,10,FALSE)=0,"",VLOOKUP($B37,'FULL STOCK UNIVERSE'!$C$4:$M$5000,10,FALSE))</f>
        <v>34</v>
      </c>
      <c r="M37" s="69">
        <f>IF(VLOOKUP($B37,'FULL STOCK UNIVERSE'!$C$4:$M$5000,11,FALSE)=0,"",VLOOKUP($B37,'FULL STOCK UNIVERSE'!$C$4:$M$5000,11,FALSE))</f>
        <v>76</v>
      </c>
      <c r="N37" s="114">
        <f>(IF(E37="",0,E37*E$7)+IF(F37="",0,F37*F$7)+IF(G37="",0,G37*G$7)+IF(H37="",0,H37*H$7)+IF(I37="",0,I37*I$7)+IF(K37="",0,K37*K$7)+IF(J37="",0,J37*J$7)+IF(L37="",0,L37*L$7)+IF(M37="",0,M37*M$7))</f>
        <v>0</v>
      </c>
      <c r="O37" s="72"/>
    </row>
    <row r="38" spans="2:18" ht="22.9" customHeight="1" thickBot="1">
      <c r="B38" s="119" t="s">
        <v>2542</v>
      </c>
      <c r="C38" s="118" t="str">
        <f>IF(INDEX('FULL STOCK UNIVERSE'!$B$4:$B$5000,MATCH($B38,'FULL STOCK UNIVERSE'!$C$4:$C$5000,0))=0,"NA",INDEX('FULL STOCK UNIVERSE'!$B$4:$B$5000,MATCH($B38,'FULL STOCK UNIVERSE'!$C$4:$C$5000,0)))</f>
        <v>MCGRATH RENTCORP</v>
      </c>
      <c r="D38" s="109">
        <f>IF(VLOOKUP($B38,'FULL STOCK UNIVERSE'!$C$4:$M$5000,2,FALSE)=0,"NA",VLOOKUP($B38,'FULL STOCK UNIVERSE'!$C$4:$M$5000,2,FALSE))</f>
        <v>2659</v>
      </c>
      <c r="E38" s="121">
        <f>VLOOKUP($B38,'FULL STOCK UNIVERSE'!$C$4:$M$5000,3,FALSE)</f>
        <v>89</v>
      </c>
      <c r="F38" s="110">
        <f>VLOOKUP($B38,'FULL STOCK UNIVERSE'!$C$4:$M$5000,4,FALSE)</f>
        <v>95</v>
      </c>
      <c r="G38" s="110">
        <f>VLOOKUP($B38,'FULL STOCK UNIVERSE'!$C$4:$M$5000,5,FALSE)</f>
        <v>66</v>
      </c>
      <c r="H38" s="121">
        <f>VLOOKUP($B38,'FULL STOCK UNIVERSE'!$C$4:$M$5000,6,FALSE)</f>
        <v>83</v>
      </c>
      <c r="I38" s="113">
        <f>VLOOKUP($B38,'FULL STOCK UNIVERSE'!$C$4:$M$5000,7,FALSE)</f>
        <v>89</v>
      </c>
      <c r="J38" s="127">
        <f>VLOOKUP($B38,'FULL STOCK UNIVERSE'!$C$4:$M$5000,8,FALSE)</f>
        <v>80</v>
      </c>
      <c r="K38" s="128">
        <f>IF(VLOOKUP($B38,'FULL STOCK UNIVERSE'!$C$4:$M$5000,9,FALSE)=0,"",VLOOKUP($B38,'FULL STOCK UNIVERSE'!$C$4:$M$5000,9,FALSE))</f>
        <v>71</v>
      </c>
      <c r="L38" s="110">
        <f>IF(VLOOKUP($B38,'FULL STOCK UNIVERSE'!$C$4:$M$5000,10,FALSE)=0,"",VLOOKUP($B38,'FULL STOCK UNIVERSE'!$C$4:$M$5000,10,FALSE))</f>
        <v>33</v>
      </c>
      <c r="M38" s="111">
        <f>IF(VLOOKUP($B38,'FULL STOCK UNIVERSE'!$C$4:$M$5000,11,FALSE)=0,"",VLOOKUP($B38,'FULL STOCK UNIVERSE'!$C$4:$M$5000,11,FALSE))</f>
        <v>45</v>
      </c>
      <c r="N38" s="112">
        <f>(IF(E38="",0,E38*E$7)+IF(F38="",0,F38*F$7)+IF(G38="",0,G38*G$7)+IF(H38="",0,H38*H$7)+IF(I38="",0,I38*I$7)+IF(K38="",0,K38*K$7)+IF(J38="",0,J38*J$7)+IF(L38="",0,L38*L$7)+IF(M38="",0,M38*M$7))</f>
        <v>0</v>
      </c>
      <c r="O38" s="72"/>
    </row>
    <row r="39" spans="2:18" ht="14.65" customHeight="1" thickTop="1">
      <c r="B39" s="122"/>
      <c r="D39" s="107"/>
      <c r="E39" s="72"/>
      <c r="I39" s="72"/>
      <c r="J39" s="72"/>
      <c r="K39" s="72"/>
      <c r="M39" s="72"/>
      <c r="N39" s="75"/>
      <c r="O39" s="72"/>
    </row>
    <row r="40" spans="2:18" ht="22.9" hidden="1" customHeight="1">
      <c r="B40" s="122"/>
      <c r="D40" s="107"/>
      <c r="E40" s="72"/>
      <c r="I40" s="72"/>
      <c r="J40" s="72"/>
      <c r="K40" s="72"/>
      <c r="M40" s="72"/>
      <c r="N40" s="75"/>
      <c r="O40" s="72"/>
    </row>
    <row r="41" spans="2:18" ht="22.9" hidden="1" customHeight="1">
      <c r="B41" s="122"/>
      <c r="D41" s="107"/>
      <c r="E41" s="72"/>
      <c r="I41" s="72"/>
      <c r="J41" s="72"/>
      <c r="K41" s="72"/>
      <c r="M41" s="72"/>
      <c r="N41" s="75"/>
      <c r="O41" s="72"/>
    </row>
    <row r="42" spans="2:18" ht="22.9" hidden="1" customHeight="1">
      <c r="B42" s="122"/>
      <c r="D42" s="107"/>
      <c r="E42" s="72"/>
      <c r="I42" s="72"/>
      <c r="J42" s="72"/>
      <c r="K42" s="72"/>
      <c r="M42" s="72"/>
      <c r="N42" s="75"/>
      <c r="O42" s="72"/>
    </row>
    <row r="43" spans="2:18" ht="22.9" hidden="1" customHeight="1">
      <c r="B43" s="122"/>
      <c r="D43" s="107"/>
      <c r="E43" s="72"/>
      <c r="I43" s="72"/>
      <c r="J43" s="72"/>
      <c r="K43" s="72"/>
      <c r="M43" s="72"/>
      <c r="N43" s="75"/>
      <c r="O43" s="72"/>
    </row>
    <row r="44" spans="2:18" ht="22.9" hidden="1" customHeight="1">
      <c r="B44" s="122"/>
      <c r="D44" s="107"/>
      <c r="E44" s="72"/>
      <c r="I44" s="72"/>
      <c r="J44" s="72"/>
      <c r="K44" s="72"/>
      <c r="M44" s="72"/>
      <c r="N44" s="75"/>
      <c r="O44" s="72"/>
    </row>
    <row r="45" spans="2:18" ht="22.9" hidden="1" customHeight="1">
      <c r="B45" s="122"/>
      <c r="D45" s="107"/>
      <c r="E45" s="72"/>
      <c r="I45" s="72"/>
      <c r="J45" s="72"/>
      <c r="K45" s="72"/>
      <c r="M45" s="72"/>
      <c r="N45" s="75"/>
      <c r="O45" s="72"/>
    </row>
    <row r="46" spans="2:18" ht="22.9" hidden="1" customHeight="1">
      <c r="B46" s="122"/>
      <c r="D46" s="107"/>
      <c r="E46" s="72"/>
      <c r="I46" s="72"/>
      <c r="J46" s="72"/>
      <c r="K46" s="72"/>
      <c r="M46" s="72"/>
      <c r="N46" s="75"/>
      <c r="O46" s="72"/>
    </row>
    <row r="47" spans="2:18" ht="22.9" hidden="1" customHeight="1">
      <c r="B47" s="122"/>
      <c r="D47" s="107"/>
      <c r="E47" s="72"/>
      <c r="I47" s="72"/>
      <c r="J47" s="72"/>
      <c r="K47" s="72"/>
      <c r="M47" s="72"/>
      <c r="N47" s="75"/>
      <c r="O47" s="72"/>
    </row>
    <row r="48" spans="2:18" ht="22.9" hidden="1" customHeight="1">
      <c r="B48" s="122"/>
      <c r="D48" s="107"/>
      <c r="E48" s="72"/>
      <c r="I48" s="72"/>
      <c r="J48" s="72"/>
      <c r="K48" s="72"/>
      <c r="M48" s="72"/>
      <c r="N48" s="75"/>
      <c r="O48" s="72"/>
    </row>
    <row r="49" spans="2:15" ht="22.9" hidden="1" customHeight="1">
      <c r="B49" s="122"/>
      <c r="D49" s="107"/>
      <c r="E49" s="72"/>
      <c r="I49" s="72"/>
      <c r="J49" s="72"/>
      <c r="K49" s="72"/>
      <c r="M49" s="72"/>
      <c r="N49" s="75"/>
      <c r="O49" s="72"/>
    </row>
    <row r="50" spans="2:15" ht="22.9" hidden="1" customHeight="1">
      <c r="B50" s="122"/>
      <c r="D50" s="107"/>
      <c r="E50" s="72"/>
      <c r="I50" s="72"/>
      <c r="J50" s="72"/>
      <c r="K50" s="72"/>
      <c r="M50" s="72"/>
      <c r="N50" s="75"/>
      <c r="O50" s="72"/>
    </row>
    <row r="51" spans="2:15" ht="22.9" hidden="1" customHeight="1">
      <c r="B51" s="122"/>
      <c r="D51" s="107"/>
      <c r="E51" s="72"/>
      <c r="I51" s="72"/>
      <c r="J51" s="72"/>
      <c r="K51" s="72"/>
      <c r="M51" s="72"/>
      <c r="N51" s="75"/>
      <c r="O51" s="72"/>
    </row>
    <row r="52" spans="2:15" ht="22.9" hidden="1" customHeight="1">
      <c r="B52" s="122"/>
      <c r="D52" s="107"/>
      <c r="E52" s="72"/>
      <c r="I52" s="72"/>
      <c r="J52" s="72"/>
      <c r="K52" s="72"/>
      <c r="M52" s="72"/>
      <c r="N52" s="75"/>
      <c r="O52" s="72"/>
    </row>
    <row r="53" spans="2:15" ht="22.9" hidden="1" customHeight="1">
      <c r="B53" s="122"/>
      <c r="D53" s="107"/>
      <c r="E53" s="72"/>
      <c r="I53" s="72"/>
      <c r="J53" s="72"/>
      <c r="K53" s="72"/>
      <c r="M53" s="72"/>
      <c r="N53" s="75"/>
      <c r="O53" s="72"/>
    </row>
    <row r="54" spans="2:15" ht="22.9" hidden="1" customHeight="1">
      <c r="B54" s="122"/>
      <c r="D54" s="107"/>
      <c r="E54" s="72"/>
      <c r="I54" s="72"/>
      <c r="J54" s="72"/>
      <c r="K54" s="72"/>
      <c r="M54" s="72"/>
      <c r="N54" s="75"/>
      <c r="O54" s="72"/>
    </row>
    <row r="55" spans="2:15" ht="22.9" hidden="1" customHeight="1">
      <c r="B55" s="122"/>
      <c r="D55" s="107"/>
      <c r="E55" s="72"/>
      <c r="I55" s="72"/>
      <c r="J55" s="72"/>
      <c r="K55" s="72"/>
      <c r="M55" s="72"/>
      <c r="N55" s="75"/>
      <c r="O55" s="72"/>
    </row>
    <row r="56" spans="2:15" ht="22.9" hidden="1" customHeight="1">
      <c r="B56" s="122"/>
      <c r="D56" s="107"/>
      <c r="E56" s="72"/>
      <c r="I56" s="72"/>
      <c r="J56" s="72"/>
      <c r="K56" s="72"/>
      <c r="M56" s="72"/>
      <c r="N56" s="75"/>
      <c r="O56" s="72"/>
    </row>
    <row r="57" spans="2:15" ht="22.9" hidden="1" customHeight="1">
      <c r="B57" s="122"/>
      <c r="D57" s="107"/>
      <c r="E57" s="72"/>
      <c r="I57" s="72"/>
      <c r="J57" s="72"/>
      <c r="K57" s="72"/>
      <c r="M57" s="72"/>
      <c r="N57" s="75"/>
      <c r="O57" s="72"/>
    </row>
    <row r="58" spans="2:15" ht="22.9" hidden="1" customHeight="1">
      <c r="B58" s="122"/>
      <c r="D58" s="107"/>
      <c r="E58" s="72"/>
      <c r="I58" s="72"/>
      <c r="J58" s="72"/>
      <c r="K58" s="72"/>
      <c r="M58" s="72"/>
      <c r="N58" s="75"/>
      <c r="O58" s="72"/>
    </row>
    <row r="59" spans="2:15" ht="22.9" hidden="1" customHeight="1">
      <c r="B59" s="122"/>
      <c r="D59" s="107"/>
      <c r="E59" s="72"/>
      <c r="I59" s="72"/>
      <c r="J59" s="72"/>
      <c r="K59" s="72"/>
      <c r="M59" s="72"/>
      <c r="N59" s="75"/>
      <c r="O59" s="72"/>
    </row>
    <row r="60" spans="2:15" ht="22.9" hidden="1" customHeight="1">
      <c r="B60" s="122"/>
      <c r="D60" s="107"/>
      <c r="E60" s="72"/>
      <c r="I60" s="72"/>
      <c r="J60" s="72"/>
      <c r="K60" s="72"/>
      <c r="M60" s="72"/>
      <c r="N60" s="75"/>
      <c r="O60" s="72"/>
    </row>
    <row r="61" spans="2:15" ht="22.9" hidden="1" customHeight="1">
      <c r="B61" s="122"/>
      <c r="D61" s="107"/>
      <c r="E61" s="72"/>
      <c r="I61" s="72"/>
      <c r="J61" s="72"/>
      <c r="K61" s="72"/>
      <c r="M61" s="72"/>
      <c r="N61" s="75"/>
      <c r="O61" s="72"/>
    </row>
    <row r="62" spans="2:15" ht="22.9" hidden="1" customHeight="1">
      <c r="B62" s="122"/>
      <c r="D62" s="107"/>
      <c r="E62" s="72"/>
      <c r="I62" s="72"/>
      <c r="J62" s="72"/>
      <c r="K62" s="72"/>
      <c r="M62" s="72"/>
      <c r="N62" s="75"/>
      <c r="O62" s="72"/>
    </row>
    <row r="63" spans="2:15" ht="22.9" hidden="1" customHeight="1">
      <c r="B63" s="122"/>
      <c r="D63" s="107"/>
      <c r="E63" s="72"/>
      <c r="I63" s="72"/>
      <c r="J63" s="72"/>
      <c r="K63" s="72"/>
      <c r="M63" s="72"/>
      <c r="N63" s="75"/>
      <c r="O63" s="72"/>
    </row>
    <row r="64" spans="2:15" ht="22.9" hidden="1" customHeight="1">
      <c r="B64" s="122"/>
      <c r="D64" s="107"/>
      <c r="E64" s="72"/>
      <c r="I64" s="72"/>
      <c r="J64" s="72"/>
      <c r="K64" s="72"/>
      <c r="M64" s="72"/>
      <c r="N64" s="75"/>
      <c r="O64" s="72"/>
    </row>
    <row r="65" spans="2:15" ht="22.9" hidden="1" customHeight="1">
      <c r="B65" s="122"/>
      <c r="D65" s="107"/>
      <c r="E65" s="72"/>
      <c r="I65" s="72"/>
      <c r="J65" s="72"/>
      <c r="K65" s="72"/>
      <c r="M65" s="72"/>
      <c r="N65" s="75"/>
      <c r="O65" s="72"/>
    </row>
    <row r="66" spans="2:15" ht="22.9" hidden="1" customHeight="1">
      <c r="B66" s="122"/>
      <c r="D66" s="107"/>
      <c r="E66" s="72"/>
      <c r="I66" s="72"/>
      <c r="J66" s="72"/>
      <c r="K66" s="72"/>
      <c r="M66" s="72"/>
      <c r="N66" s="75"/>
      <c r="O66" s="72"/>
    </row>
    <row r="67" spans="2:15" ht="22.9" hidden="1" customHeight="1">
      <c r="B67" s="122"/>
      <c r="D67" s="107"/>
      <c r="E67" s="72"/>
      <c r="I67" s="72"/>
      <c r="J67" s="72"/>
      <c r="K67" s="72"/>
      <c r="M67" s="72"/>
      <c r="N67" s="75"/>
      <c r="O67" s="72"/>
    </row>
    <row r="68" spans="2:15" ht="22.9" hidden="1" customHeight="1">
      <c r="B68" s="122"/>
      <c r="D68" s="107"/>
      <c r="E68" s="72"/>
      <c r="I68" s="72"/>
      <c r="J68" s="72"/>
      <c r="K68" s="72"/>
      <c r="M68" s="72"/>
      <c r="N68" s="75"/>
      <c r="O68" s="72"/>
    </row>
    <row r="69" spans="2:15" ht="22.9" hidden="1" customHeight="1">
      <c r="B69" s="122"/>
      <c r="D69" s="107"/>
      <c r="E69" s="72"/>
      <c r="I69" s="72"/>
      <c r="J69" s="72"/>
      <c r="K69" s="72"/>
      <c r="M69" s="72"/>
      <c r="N69" s="75"/>
      <c r="O69" s="72"/>
    </row>
    <row r="70" spans="2:15" ht="22.9" hidden="1" customHeight="1">
      <c r="B70" s="122"/>
      <c r="D70" s="107"/>
      <c r="E70" s="72"/>
      <c r="I70" s="72"/>
      <c r="J70" s="72"/>
      <c r="K70" s="72"/>
      <c r="M70" s="72"/>
      <c r="N70" s="75"/>
      <c r="O70" s="72"/>
    </row>
    <row r="71" spans="2:15" ht="22.9" hidden="1" customHeight="1">
      <c r="B71" s="122"/>
      <c r="D71" s="107"/>
      <c r="E71" s="72"/>
      <c r="I71" s="72"/>
      <c r="J71" s="72"/>
      <c r="K71" s="72"/>
      <c r="M71" s="72"/>
      <c r="N71" s="75"/>
      <c r="O71" s="72"/>
    </row>
    <row r="72" spans="2:15" ht="22.9" hidden="1" customHeight="1">
      <c r="B72" s="122"/>
      <c r="D72" s="107"/>
      <c r="E72" s="72"/>
      <c r="I72" s="72"/>
      <c r="J72" s="72"/>
      <c r="K72" s="72"/>
      <c r="M72" s="72"/>
      <c r="N72" s="75"/>
      <c r="O72" s="72"/>
    </row>
    <row r="73" spans="2:15" ht="22.9" hidden="1" customHeight="1">
      <c r="B73" s="122"/>
      <c r="D73" s="107"/>
      <c r="E73" s="72"/>
      <c r="I73" s="72"/>
      <c r="J73" s="72"/>
      <c r="K73" s="72"/>
      <c r="M73" s="72"/>
      <c r="N73" s="75"/>
      <c r="O73" s="72"/>
    </row>
    <row r="74" spans="2:15" ht="22.9" hidden="1" customHeight="1">
      <c r="B74" s="122"/>
      <c r="D74" s="107"/>
      <c r="E74" s="72"/>
      <c r="I74" s="72"/>
      <c r="J74" s="72"/>
      <c r="K74" s="72"/>
      <c r="M74" s="72"/>
      <c r="N74" s="75"/>
      <c r="O74" s="72"/>
    </row>
    <row r="75" spans="2:15" ht="22.9" hidden="1" customHeight="1">
      <c r="B75" s="122"/>
      <c r="D75" s="107"/>
      <c r="E75" s="72"/>
      <c r="I75" s="72"/>
      <c r="J75" s="72"/>
      <c r="K75" s="72"/>
      <c r="M75" s="72"/>
      <c r="N75" s="75"/>
      <c r="O75" s="72"/>
    </row>
    <row r="76" spans="2:15" ht="22.9" hidden="1" customHeight="1">
      <c r="B76" s="122"/>
      <c r="D76" s="107"/>
      <c r="E76" s="72"/>
      <c r="I76" s="72"/>
      <c r="J76" s="72"/>
      <c r="K76" s="72"/>
      <c r="M76" s="72"/>
      <c r="N76" s="75"/>
      <c r="O76" s="72"/>
    </row>
    <row r="77" spans="2:15" ht="22.9" hidden="1" customHeight="1">
      <c r="B77" s="122"/>
      <c r="D77" s="107"/>
      <c r="E77" s="72"/>
      <c r="I77" s="72"/>
      <c r="J77" s="72"/>
      <c r="K77" s="72"/>
      <c r="M77" s="72"/>
      <c r="N77" s="75"/>
      <c r="O77" s="72"/>
    </row>
    <row r="78" spans="2:15" ht="22.9" hidden="1" customHeight="1">
      <c r="B78" s="122"/>
      <c r="D78" s="107"/>
      <c r="E78" s="72"/>
      <c r="I78" s="72"/>
      <c r="J78" s="72"/>
      <c r="K78" s="72"/>
      <c r="M78" s="72"/>
      <c r="N78" s="75"/>
      <c r="O78" s="72"/>
    </row>
    <row r="79" spans="2:15" ht="22.9" hidden="1" customHeight="1">
      <c r="B79" s="122"/>
      <c r="D79" s="107"/>
      <c r="E79" s="72"/>
      <c r="I79" s="72"/>
      <c r="J79" s="72"/>
      <c r="K79" s="72"/>
      <c r="M79" s="72"/>
      <c r="N79" s="75"/>
      <c r="O79" s="72"/>
    </row>
    <row r="80" spans="2:15" ht="22.9" hidden="1" customHeight="1">
      <c r="B80" s="122"/>
      <c r="D80" s="107"/>
      <c r="E80" s="72"/>
      <c r="I80" s="72"/>
      <c r="J80" s="72"/>
      <c r="K80" s="72"/>
      <c r="M80" s="72"/>
      <c r="N80" s="75"/>
      <c r="O80" s="72"/>
    </row>
    <row r="81" spans="2:15" ht="22.9" hidden="1" customHeight="1">
      <c r="B81" s="122"/>
      <c r="D81" s="107"/>
      <c r="E81" s="72"/>
      <c r="I81" s="72"/>
      <c r="J81" s="72"/>
      <c r="K81" s="72"/>
      <c r="M81" s="72"/>
      <c r="N81" s="75"/>
      <c r="O81" s="72"/>
    </row>
    <row r="82" spans="2:15" ht="22.9" hidden="1" customHeight="1">
      <c r="B82" s="122"/>
      <c r="D82" s="107"/>
      <c r="E82" s="72"/>
      <c r="I82" s="72"/>
      <c r="J82" s="72"/>
      <c r="K82" s="72"/>
      <c r="M82" s="72"/>
      <c r="N82" s="75"/>
      <c r="O82" s="72"/>
    </row>
    <row r="83" spans="2:15" ht="22.9" hidden="1" customHeight="1">
      <c r="B83" s="122"/>
      <c r="D83" s="107"/>
      <c r="E83" s="72"/>
      <c r="I83" s="72"/>
      <c r="J83" s="72"/>
      <c r="K83" s="72"/>
      <c r="M83" s="72"/>
      <c r="N83" s="75"/>
      <c r="O83" s="72"/>
    </row>
    <row r="84" spans="2:15" ht="22.9" hidden="1" customHeight="1">
      <c r="B84" s="122"/>
      <c r="D84" s="107"/>
      <c r="E84" s="72"/>
      <c r="I84" s="72"/>
      <c r="J84" s="72"/>
      <c r="K84" s="72"/>
      <c r="M84" s="72"/>
      <c r="N84" s="75"/>
      <c r="O84" s="72"/>
    </row>
    <row r="85" spans="2:15" ht="22.9" hidden="1" customHeight="1">
      <c r="B85" s="122"/>
      <c r="D85" s="107"/>
      <c r="E85" s="72"/>
      <c r="I85" s="72"/>
      <c r="J85" s="72"/>
      <c r="K85" s="72"/>
      <c r="M85" s="72"/>
      <c r="N85" s="75"/>
      <c r="O85" s="72"/>
    </row>
    <row r="86" spans="2:15" ht="22.9" hidden="1" customHeight="1">
      <c r="B86" s="122"/>
      <c r="D86" s="107"/>
      <c r="E86" s="72"/>
      <c r="I86" s="72"/>
      <c r="J86" s="72"/>
      <c r="K86" s="72"/>
      <c r="M86" s="72"/>
      <c r="N86" s="75"/>
      <c r="O86" s="72"/>
    </row>
    <row r="87" spans="2:15" ht="22.9" hidden="1" customHeight="1">
      <c r="B87" s="122"/>
      <c r="D87" s="107"/>
      <c r="E87" s="72"/>
      <c r="I87" s="72"/>
      <c r="J87" s="72"/>
      <c r="K87" s="72"/>
      <c r="M87" s="72"/>
      <c r="N87" s="75"/>
      <c r="O87" s="72"/>
    </row>
    <row r="88" spans="2:15" ht="22.9" hidden="1" customHeight="1">
      <c r="B88" s="122"/>
      <c r="D88" s="107"/>
      <c r="E88" s="72"/>
      <c r="I88" s="72"/>
      <c r="J88" s="72"/>
      <c r="K88" s="72"/>
      <c r="M88" s="72"/>
      <c r="N88" s="75"/>
      <c r="O88" s="72"/>
    </row>
    <row r="89" spans="2:15" ht="22.9" hidden="1" customHeight="1">
      <c r="B89" s="122"/>
      <c r="D89" s="107"/>
      <c r="E89" s="72"/>
      <c r="I89" s="72"/>
      <c r="J89" s="72"/>
      <c r="K89" s="72"/>
      <c r="M89" s="72"/>
      <c r="N89" s="75"/>
      <c r="O89" s="72"/>
    </row>
    <row r="90" spans="2:15" ht="22.9" hidden="1" customHeight="1">
      <c r="B90" s="122"/>
      <c r="D90" s="107"/>
      <c r="E90" s="72"/>
      <c r="I90" s="72"/>
      <c r="J90" s="72"/>
      <c r="K90" s="72"/>
      <c r="M90" s="72"/>
      <c r="N90" s="75"/>
      <c r="O90" s="72"/>
    </row>
    <row r="91" spans="2:15" ht="22.9" hidden="1" customHeight="1">
      <c r="B91" s="122"/>
      <c r="D91" s="107"/>
      <c r="E91" s="72"/>
      <c r="I91" s="72"/>
      <c r="J91" s="72"/>
      <c r="K91" s="72"/>
      <c r="M91" s="72"/>
      <c r="N91" s="75"/>
      <c r="O91" s="72"/>
    </row>
    <row r="92" spans="2:15" ht="22.9" hidden="1" customHeight="1">
      <c r="B92" s="122"/>
      <c r="D92" s="107"/>
      <c r="E92" s="72"/>
      <c r="I92" s="72"/>
      <c r="J92" s="72"/>
      <c r="K92" s="72"/>
      <c r="M92" s="72"/>
      <c r="N92" s="75"/>
      <c r="O92" s="72"/>
    </row>
    <row r="93" spans="2:15" ht="22.9" hidden="1" customHeight="1">
      <c r="B93" s="122"/>
      <c r="D93" s="107"/>
      <c r="E93" s="72"/>
      <c r="I93" s="72"/>
      <c r="J93" s="72"/>
      <c r="K93" s="72"/>
      <c r="M93" s="72"/>
      <c r="N93" s="75"/>
      <c r="O93" s="72"/>
    </row>
    <row r="94" spans="2:15" ht="22.9" hidden="1" customHeight="1">
      <c r="B94" s="122"/>
      <c r="D94" s="107"/>
      <c r="E94" s="72"/>
      <c r="I94" s="72"/>
      <c r="J94" s="72"/>
      <c r="K94" s="72"/>
      <c r="M94" s="72"/>
      <c r="N94" s="75"/>
      <c r="O94" s="72"/>
    </row>
    <row r="95" spans="2:15" ht="22.9" hidden="1" customHeight="1">
      <c r="B95" s="122"/>
      <c r="D95" s="107"/>
      <c r="E95" s="72"/>
      <c r="I95" s="72"/>
      <c r="J95" s="72"/>
      <c r="K95" s="72"/>
      <c r="M95" s="72"/>
      <c r="N95" s="75"/>
      <c r="O95" s="72"/>
    </row>
    <row r="96" spans="2:15" ht="22.9" hidden="1" customHeight="1">
      <c r="B96" s="122"/>
      <c r="D96" s="107"/>
      <c r="E96" s="72"/>
      <c r="I96" s="72"/>
      <c r="J96" s="72"/>
      <c r="K96" s="72"/>
      <c r="M96" s="72"/>
      <c r="N96" s="75"/>
      <c r="O96" s="72"/>
    </row>
    <row r="97" spans="2:15" ht="22.9" hidden="1" customHeight="1">
      <c r="B97" s="122"/>
      <c r="D97" s="107"/>
      <c r="E97" s="72"/>
      <c r="I97" s="72"/>
      <c r="J97" s="72"/>
      <c r="K97" s="72"/>
      <c r="M97" s="72"/>
      <c r="N97" s="75"/>
      <c r="O97" s="72"/>
    </row>
    <row r="98" spans="2:15" ht="22.9" hidden="1" customHeight="1">
      <c r="B98" s="122"/>
      <c r="D98" s="107"/>
      <c r="E98" s="72"/>
      <c r="I98" s="72"/>
      <c r="J98" s="72"/>
      <c r="K98" s="72"/>
      <c r="M98" s="72"/>
      <c r="N98" s="75"/>
      <c r="O98" s="72"/>
    </row>
    <row r="99" spans="2:15" ht="22.9" hidden="1" customHeight="1">
      <c r="B99" s="122"/>
      <c r="D99" s="107"/>
      <c r="E99" s="72"/>
      <c r="I99" s="72"/>
      <c r="J99" s="72"/>
      <c r="K99" s="72"/>
      <c r="M99" s="72"/>
      <c r="N99" s="75"/>
      <c r="O99" s="72"/>
    </row>
    <row r="100" spans="2:15" ht="22.9" hidden="1" customHeight="1">
      <c r="B100" s="122"/>
      <c r="D100" s="107"/>
      <c r="E100" s="72"/>
      <c r="I100" s="72"/>
      <c r="J100" s="72"/>
      <c r="K100" s="72"/>
      <c r="M100" s="72"/>
      <c r="N100" s="75"/>
      <c r="O100" s="72"/>
    </row>
    <row r="101" spans="2:15" ht="22.9" hidden="1" customHeight="1">
      <c r="B101" s="122"/>
      <c r="D101" s="107"/>
      <c r="E101" s="72"/>
      <c r="I101" s="72"/>
      <c r="J101" s="72"/>
      <c r="K101" s="72"/>
      <c r="M101" s="72"/>
      <c r="N101" s="75"/>
      <c r="O101" s="72"/>
    </row>
    <row r="102" spans="2:15" ht="22.9" hidden="1" customHeight="1">
      <c r="B102" s="122"/>
      <c r="D102" s="107"/>
      <c r="E102" s="72"/>
      <c r="I102" s="72"/>
      <c r="J102" s="72"/>
      <c r="K102" s="72"/>
      <c r="M102" s="72"/>
      <c r="N102" s="75"/>
      <c r="O102" s="72"/>
    </row>
    <row r="103" spans="2:15" ht="22.9" hidden="1" customHeight="1">
      <c r="B103" s="122"/>
      <c r="D103" s="107"/>
      <c r="E103" s="72"/>
      <c r="I103" s="72"/>
      <c r="J103" s="72"/>
      <c r="K103" s="72"/>
      <c r="M103" s="72"/>
      <c r="N103" s="75"/>
      <c r="O103" s="72"/>
    </row>
    <row r="104" spans="2:15" ht="22.9" hidden="1" customHeight="1">
      <c r="B104" s="122"/>
      <c r="D104" s="107"/>
      <c r="E104" s="72"/>
      <c r="I104" s="72"/>
      <c r="J104" s="72"/>
      <c r="K104" s="72"/>
      <c r="M104" s="72"/>
      <c r="N104" s="75"/>
      <c r="O104" s="72"/>
    </row>
    <row r="105" spans="2:15" ht="22.9" hidden="1" customHeight="1">
      <c r="B105" s="122"/>
      <c r="D105" s="107"/>
      <c r="E105" s="72"/>
      <c r="I105" s="72"/>
      <c r="J105" s="72"/>
      <c r="K105" s="72"/>
      <c r="M105" s="72"/>
      <c r="N105" s="75"/>
      <c r="O105" s="72"/>
    </row>
    <row r="106" spans="2:15" ht="22.9" hidden="1" customHeight="1">
      <c r="B106" s="122"/>
      <c r="D106" s="107"/>
      <c r="E106" s="72"/>
      <c r="I106" s="72"/>
      <c r="J106" s="72"/>
      <c r="K106" s="72"/>
      <c r="M106" s="72"/>
      <c r="N106" s="75"/>
      <c r="O106" s="72"/>
    </row>
    <row r="107" spans="2:15" ht="22.9" hidden="1" customHeight="1">
      <c r="B107" s="122"/>
      <c r="D107" s="107"/>
      <c r="E107" s="72"/>
      <c r="I107" s="72"/>
      <c r="J107" s="72"/>
      <c r="K107" s="72"/>
      <c r="M107" s="72"/>
      <c r="N107" s="75"/>
      <c r="O107" s="72"/>
    </row>
    <row r="108" spans="2:15" ht="22.9" hidden="1" customHeight="1">
      <c r="B108" s="122"/>
      <c r="D108" s="107"/>
      <c r="E108" s="72"/>
      <c r="I108" s="72"/>
      <c r="J108" s="72"/>
      <c r="K108" s="72"/>
      <c r="M108" s="72"/>
      <c r="N108" s="75"/>
      <c r="O108" s="72"/>
    </row>
    <row r="109" spans="2:15" ht="22.9" hidden="1" customHeight="1">
      <c r="B109" s="122"/>
      <c r="D109" s="107"/>
      <c r="E109" s="72"/>
      <c r="I109" s="72"/>
      <c r="J109" s="72"/>
      <c r="K109" s="72"/>
      <c r="M109" s="72"/>
      <c r="N109" s="75"/>
      <c r="O109" s="72"/>
    </row>
    <row r="110" spans="2:15" ht="22.9" hidden="1" customHeight="1">
      <c r="B110" s="122"/>
      <c r="D110" s="107"/>
      <c r="E110" s="72"/>
      <c r="I110" s="72"/>
      <c r="J110" s="72"/>
      <c r="K110" s="72"/>
      <c r="M110" s="72"/>
      <c r="N110" s="75"/>
      <c r="O110" s="72"/>
    </row>
    <row r="111" spans="2:15" ht="22.9" hidden="1" customHeight="1">
      <c r="B111" s="122"/>
      <c r="D111" s="107"/>
      <c r="E111" s="72"/>
      <c r="I111" s="72"/>
      <c r="J111" s="72"/>
      <c r="K111" s="72"/>
      <c r="M111" s="72"/>
      <c r="N111" s="75"/>
      <c r="O111" s="72"/>
    </row>
    <row r="112" spans="2:15" ht="22.9" hidden="1" customHeight="1">
      <c r="B112" s="122"/>
      <c r="D112" s="107"/>
      <c r="E112" s="72"/>
      <c r="I112" s="72"/>
      <c r="J112" s="72"/>
      <c r="K112" s="72"/>
      <c r="M112" s="72"/>
      <c r="N112" s="75"/>
      <c r="O112" s="72"/>
    </row>
    <row r="113" spans="2:15" ht="22.9" hidden="1" customHeight="1">
      <c r="B113" s="122"/>
      <c r="D113" s="107"/>
      <c r="E113" s="72"/>
      <c r="I113" s="72"/>
      <c r="J113" s="72"/>
      <c r="K113" s="72"/>
      <c r="M113" s="72"/>
      <c r="N113" s="75"/>
      <c r="O113" s="72"/>
    </row>
    <row r="114" spans="2:15" ht="22.9" hidden="1" customHeight="1">
      <c r="B114" s="122"/>
      <c r="D114" s="107"/>
      <c r="E114" s="72"/>
      <c r="I114" s="72"/>
      <c r="J114" s="72"/>
      <c r="K114" s="72"/>
      <c r="M114" s="72"/>
      <c r="N114" s="75"/>
      <c r="O114" s="72"/>
    </row>
    <row r="115" spans="2:15" ht="22.9" hidden="1" customHeight="1">
      <c r="B115" s="122"/>
      <c r="D115" s="107"/>
      <c r="E115" s="72"/>
      <c r="I115" s="72"/>
      <c r="J115" s="72"/>
      <c r="K115" s="72"/>
      <c r="M115" s="72"/>
      <c r="N115" s="75"/>
      <c r="O115" s="72"/>
    </row>
    <row r="116" spans="2:15" ht="22.9" hidden="1" customHeight="1">
      <c r="B116" s="122"/>
      <c r="D116" s="107"/>
      <c r="E116" s="72"/>
      <c r="I116" s="72"/>
      <c r="J116" s="72"/>
      <c r="K116" s="72"/>
      <c r="M116" s="72"/>
      <c r="N116" s="75"/>
      <c r="O116" s="72"/>
    </row>
    <row r="117" spans="2:15" ht="22.9" hidden="1" customHeight="1">
      <c r="B117" s="122"/>
      <c r="D117" s="107"/>
      <c r="E117" s="72"/>
      <c r="I117" s="72"/>
      <c r="J117" s="72"/>
      <c r="K117" s="72"/>
      <c r="M117" s="72"/>
      <c r="N117" s="75"/>
      <c r="O117" s="72"/>
    </row>
    <row r="118" spans="2:15" ht="22.9" hidden="1" customHeight="1">
      <c r="B118" s="122"/>
      <c r="D118" s="107"/>
      <c r="E118" s="72"/>
      <c r="I118" s="72"/>
      <c r="J118" s="72"/>
      <c r="K118" s="72"/>
      <c r="M118" s="72"/>
      <c r="N118" s="75"/>
      <c r="O118" s="72"/>
    </row>
    <row r="119" spans="2:15" ht="22.9" hidden="1" customHeight="1">
      <c r="B119" s="122"/>
      <c r="D119" s="107"/>
      <c r="E119" s="72"/>
      <c r="I119" s="72"/>
      <c r="J119" s="72"/>
      <c r="K119" s="72"/>
      <c r="M119" s="72"/>
      <c r="N119" s="75"/>
      <c r="O119" s="72"/>
    </row>
    <row r="120" spans="2:15" ht="22.9" hidden="1" customHeight="1">
      <c r="B120" s="122"/>
      <c r="D120" s="107"/>
      <c r="E120" s="72"/>
      <c r="I120" s="72"/>
      <c r="J120" s="72"/>
      <c r="K120" s="72"/>
      <c r="M120" s="72"/>
      <c r="N120" s="75"/>
      <c r="O120" s="72"/>
    </row>
    <row r="121" spans="2:15" ht="22.9" hidden="1" customHeight="1">
      <c r="B121" s="122"/>
      <c r="D121" s="107"/>
      <c r="E121" s="72"/>
      <c r="I121" s="72"/>
      <c r="J121" s="72"/>
      <c r="K121" s="72"/>
      <c r="M121" s="72"/>
      <c r="N121" s="75"/>
      <c r="O121" s="72"/>
    </row>
    <row r="122" spans="2:15" ht="22.9" hidden="1" customHeight="1">
      <c r="B122" s="122"/>
      <c r="D122" s="107"/>
      <c r="E122" s="72"/>
      <c r="I122" s="72"/>
      <c r="J122" s="72"/>
      <c r="K122" s="72"/>
      <c r="M122" s="72"/>
      <c r="N122" s="75"/>
      <c r="O122" s="72"/>
    </row>
    <row r="123" spans="2:15" ht="22.9" hidden="1" customHeight="1">
      <c r="B123" s="122"/>
      <c r="D123" s="107"/>
      <c r="E123" s="72"/>
      <c r="I123" s="72"/>
      <c r="J123" s="72"/>
      <c r="K123" s="72"/>
      <c r="M123" s="72"/>
      <c r="N123" s="75"/>
      <c r="O123" s="72"/>
    </row>
    <row r="124" spans="2:15" ht="22.9" hidden="1" customHeight="1">
      <c r="B124" s="122"/>
      <c r="D124" s="107"/>
      <c r="E124" s="72"/>
      <c r="I124" s="72"/>
      <c r="J124" s="72"/>
      <c r="K124" s="72"/>
      <c r="M124" s="72"/>
      <c r="N124" s="75"/>
      <c r="O124" s="72"/>
    </row>
    <row r="125" spans="2:15" ht="22.9" hidden="1" customHeight="1">
      <c r="B125" s="122"/>
      <c r="D125" s="107"/>
      <c r="E125" s="72"/>
      <c r="I125" s="72"/>
      <c r="J125" s="72"/>
      <c r="K125" s="72"/>
      <c r="M125" s="72"/>
      <c r="N125" s="75"/>
      <c r="O125" s="72"/>
    </row>
    <row r="126" spans="2:15" ht="22.9" hidden="1" customHeight="1">
      <c r="B126" s="122"/>
      <c r="D126" s="107"/>
      <c r="E126" s="72"/>
      <c r="I126" s="72"/>
      <c r="J126" s="72"/>
      <c r="K126" s="72"/>
      <c r="M126" s="72"/>
      <c r="N126" s="75"/>
      <c r="O126" s="72"/>
    </row>
    <row r="127" spans="2:15" ht="22.9" hidden="1" customHeight="1">
      <c r="B127" s="122"/>
      <c r="D127" s="107"/>
      <c r="E127" s="72"/>
      <c r="I127" s="72"/>
      <c r="J127" s="72"/>
      <c r="K127" s="72"/>
      <c r="M127" s="72"/>
      <c r="N127" s="75"/>
      <c r="O127" s="72"/>
    </row>
    <row r="128" spans="2:15" ht="22.9" hidden="1" customHeight="1">
      <c r="B128" s="122"/>
      <c r="D128" s="107"/>
      <c r="E128" s="72"/>
      <c r="I128" s="72"/>
      <c r="J128" s="72"/>
      <c r="K128" s="72"/>
      <c r="M128" s="72"/>
      <c r="N128" s="75"/>
      <c r="O128" s="72"/>
    </row>
    <row r="129" spans="2:15" ht="22.9" hidden="1" customHeight="1">
      <c r="B129" s="122"/>
      <c r="D129" s="107"/>
      <c r="E129" s="72"/>
      <c r="I129" s="72"/>
      <c r="J129" s="72"/>
      <c r="K129" s="72"/>
      <c r="M129" s="72"/>
      <c r="N129" s="75"/>
      <c r="O129" s="72"/>
    </row>
    <row r="130" spans="2:15" ht="22.9" hidden="1" customHeight="1">
      <c r="B130" s="122"/>
      <c r="D130" s="107"/>
      <c r="E130" s="72"/>
      <c r="I130" s="72"/>
      <c r="J130" s="72"/>
      <c r="K130" s="72"/>
      <c r="M130" s="72"/>
      <c r="N130" s="75"/>
      <c r="O130" s="72"/>
    </row>
    <row r="131" spans="2:15" ht="22.9" hidden="1" customHeight="1">
      <c r="B131" s="122"/>
      <c r="D131" s="107"/>
      <c r="E131" s="72"/>
      <c r="I131" s="72"/>
      <c r="J131" s="72"/>
      <c r="K131" s="72"/>
      <c r="M131" s="72"/>
      <c r="N131" s="75"/>
      <c r="O131" s="72"/>
    </row>
    <row r="132" spans="2:15" ht="22.9" hidden="1" customHeight="1">
      <c r="B132" s="122"/>
      <c r="D132" s="107"/>
      <c r="E132" s="72"/>
      <c r="I132" s="72"/>
      <c r="J132" s="72"/>
      <c r="K132" s="72"/>
      <c r="M132" s="72"/>
      <c r="N132" s="75"/>
      <c r="O132" s="72"/>
    </row>
    <row r="133" spans="2:15" ht="22.9" hidden="1" customHeight="1">
      <c r="B133" s="122"/>
      <c r="D133" s="107"/>
      <c r="E133" s="72"/>
      <c r="I133" s="72"/>
      <c r="J133" s="72"/>
      <c r="K133" s="72"/>
      <c r="M133" s="72"/>
      <c r="N133" s="75"/>
      <c r="O133" s="72"/>
    </row>
    <row r="134" spans="2:15" ht="22.9" hidden="1" customHeight="1">
      <c r="B134" s="122"/>
      <c r="D134" s="107"/>
      <c r="E134" s="72"/>
      <c r="I134" s="72"/>
      <c r="J134" s="72"/>
      <c r="K134" s="72"/>
      <c r="M134" s="72"/>
      <c r="N134" s="75"/>
      <c r="O134" s="72"/>
    </row>
    <row r="135" spans="2:15" ht="22.9" hidden="1" customHeight="1">
      <c r="B135" s="122"/>
      <c r="D135" s="107"/>
      <c r="E135" s="72"/>
      <c r="I135" s="72"/>
      <c r="J135" s="72"/>
      <c r="K135" s="72"/>
      <c r="M135" s="72"/>
      <c r="N135" s="75"/>
      <c r="O135" s="72"/>
    </row>
    <row r="136" spans="2:15" ht="22.9" hidden="1" customHeight="1">
      <c r="B136" s="122"/>
      <c r="D136" s="107"/>
      <c r="E136" s="72"/>
      <c r="I136" s="72"/>
      <c r="J136" s="72"/>
      <c r="K136" s="72"/>
      <c r="M136" s="72"/>
      <c r="N136" s="75"/>
      <c r="O136" s="72"/>
    </row>
    <row r="137" spans="2:15" ht="22.9" hidden="1" customHeight="1">
      <c r="B137" s="122"/>
      <c r="D137" s="107"/>
      <c r="E137" s="72"/>
      <c r="I137" s="72"/>
      <c r="J137" s="72"/>
      <c r="K137" s="72"/>
      <c r="M137" s="72"/>
      <c r="N137" s="75"/>
      <c r="O137" s="72"/>
    </row>
    <row r="138" spans="2:15" ht="22.9" hidden="1" customHeight="1">
      <c r="B138" s="122"/>
      <c r="D138" s="107"/>
      <c r="E138" s="72"/>
      <c r="I138" s="72"/>
      <c r="J138" s="72"/>
      <c r="K138" s="72"/>
      <c r="M138" s="72"/>
      <c r="N138" s="75"/>
      <c r="O138" s="72"/>
    </row>
    <row r="139" spans="2:15" ht="22.9" hidden="1" customHeight="1">
      <c r="B139" s="122"/>
      <c r="D139" s="107"/>
      <c r="E139" s="72"/>
      <c r="I139" s="72"/>
      <c r="J139" s="72"/>
      <c r="K139" s="72"/>
      <c r="M139" s="72"/>
      <c r="N139" s="75"/>
      <c r="O139" s="72"/>
    </row>
    <row r="140" spans="2:15" ht="22.9" hidden="1" customHeight="1">
      <c r="B140" s="122"/>
      <c r="D140" s="107"/>
      <c r="E140" s="72"/>
      <c r="I140" s="72"/>
      <c r="J140" s="72"/>
      <c r="K140" s="72"/>
      <c r="M140" s="72"/>
      <c r="N140" s="75"/>
      <c r="O140" s="72"/>
    </row>
    <row r="141" spans="2:15" ht="22.9" hidden="1" customHeight="1">
      <c r="B141" s="122"/>
      <c r="D141" s="107"/>
      <c r="E141" s="72"/>
      <c r="I141" s="72"/>
      <c r="J141" s="72"/>
      <c r="K141" s="72"/>
      <c r="M141" s="72"/>
      <c r="N141" s="75"/>
      <c r="O141" s="72"/>
    </row>
    <row r="142" spans="2:15" ht="22.9" hidden="1" customHeight="1">
      <c r="B142" s="122"/>
      <c r="D142" s="107"/>
      <c r="E142" s="72"/>
      <c r="I142" s="72"/>
      <c r="J142" s="72"/>
      <c r="K142" s="72"/>
      <c r="M142" s="72"/>
      <c r="N142" s="75"/>
      <c r="O142" s="72"/>
    </row>
    <row r="143" spans="2:15" ht="22.9" hidden="1" customHeight="1">
      <c r="B143" s="122"/>
      <c r="D143" s="107"/>
      <c r="E143" s="72"/>
      <c r="I143" s="72"/>
      <c r="J143" s="72"/>
      <c r="K143" s="72"/>
      <c r="M143" s="72"/>
      <c r="N143" s="75"/>
      <c r="O143" s="72"/>
    </row>
    <row r="144" spans="2:15" ht="22.9" hidden="1" customHeight="1">
      <c r="B144" s="122"/>
      <c r="D144" s="107"/>
      <c r="E144" s="72"/>
      <c r="I144" s="72"/>
      <c r="J144" s="72"/>
      <c r="K144" s="72"/>
      <c r="M144" s="72"/>
      <c r="N144" s="75"/>
      <c r="O144" s="72"/>
    </row>
    <row r="145" spans="2:15" ht="22.9" hidden="1" customHeight="1">
      <c r="B145" s="122"/>
      <c r="D145" s="107"/>
      <c r="E145" s="72"/>
      <c r="I145" s="72"/>
      <c r="J145" s="72"/>
      <c r="K145" s="72"/>
      <c r="M145" s="72"/>
      <c r="N145" s="75"/>
      <c r="O145" s="72"/>
    </row>
    <row r="146" spans="2:15" ht="22.9" hidden="1" customHeight="1">
      <c r="B146" s="122"/>
      <c r="D146" s="107"/>
      <c r="E146" s="72"/>
      <c r="I146" s="72"/>
      <c r="J146" s="72"/>
      <c r="K146" s="72"/>
      <c r="M146" s="72"/>
      <c r="N146" s="75"/>
      <c r="O146" s="72"/>
    </row>
    <row r="147" spans="2:15" ht="22.9" hidden="1" customHeight="1">
      <c r="B147" s="122"/>
      <c r="D147" s="107"/>
      <c r="E147" s="72"/>
      <c r="I147" s="72"/>
      <c r="J147" s="72"/>
      <c r="K147" s="72"/>
      <c r="M147" s="72"/>
      <c r="N147" s="75"/>
      <c r="O147" s="72"/>
    </row>
    <row r="148" spans="2:15" ht="22.9" hidden="1" customHeight="1">
      <c r="B148" s="122"/>
      <c r="D148" s="107"/>
      <c r="E148" s="72"/>
      <c r="I148" s="72"/>
      <c r="J148" s="72"/>
      <c r="K148" s="72"/>
      <c r="M148" s="72"/>
      <c r="N148" s="75"/>
      <c r="O148" s="72"/>
    </row>
    <row r="149" spans="2:15" ht="22.9" hidden="1" customHeight="1">
      <c r="B149" s="122"/>
      <c r="D149" s="107"/>
      <c r="E149" s="72"/>
      <c r="I149" s="72"/>
      <c r="J149" s="72"/>
      <c r="K149" s="72"/>
      <c r="M149" s="72"/>
      <c r="N149" s="75"/>
      <c r="O149" s="72"/>
    </row>
    <row r="150" spans="2:15" ht="22.9" hidden="1" customHeight="1">
      <c r="B150" s="122"/>
      <c r="D150" s="107"/>
      <c r="E150" s="72"/>
      <c r="I150" s="72"/>
      <c r="J150" s="72"/>
      <c r="K150" s="72"/>
      <c r="M150" s="72"/>
      <c r="N150" s="75"/>
      <c r="O150" s="72"/>
    </row>
    <row r="151" spans="2:15" ht="22.9" hidden="1" customHeight="1">
      <c r="B151" s="122"/>
      <c r="D151" s="107"/>
      <c r="E151" s="72"/>
      <c r="I151" s="72"/>
      <c r="J151" s="72"/>
      <c r="K151" s="72"/>
      <c r="M151" s="72"/>
      <c r="N151" s="75"/>
      <c r="O151" s="72"/>
    </row>
    <row r="152" spans="2:15" ht="22.9" hidden="1" customHeight="1">
      <c r="B152" s="122"/>
      <c r="D152" s="107"/>
      <c r="E152" s="72"/>
      <c r="I152" s="72"/>
      <c r="J152" s="72"/>
      <c r="K152" s="72"/>
      <c r="M152" s="72"/>
      <c r="N152" s="75"/>
      <c r="O152" s="72"/>
    </row>
    <row r="153" spans="2:15" ht="22.9" hidden="1" customHeight="1">
      <c r="B153" s="122"/>
      <c r="D153" s="107"/>
      <c r="E153" s="72"/>
      <c r="I153" s="72"/>
      <c r="J153" s="72"/>
      <c r="K153" s="72"/>
      <c r="M153" s="72"/>
      <c r="N153" s="75"/>
      <c r="O153" s="72"/>
    </row>
    <row r="154" spans="2:15" ht="22.9" hidden="1" customHeight="1">
      <c r="B154" s="122"/>
      <c r="D154" s="107"/>
      <c r="E154" s="72"/>
      <c r="I154" s="72"/>
      <c r="J154" s="72"/>
      <c r="K154" s="72"/>
      <c r="M154" s="72"/>
      <c r="N154" s="75"/>
      <c r="O154" s="72"/>
    </row>
    <row r="155" spans="2:15" ht="22.9" hidden="1" customHeight="1">
      <c r="B155" s="122"/>
      <c r="D155" s="107"/>
      <c r="E155" s="72"/>
      <c r="I155" s="72"/>
      <c r="J155" s="72"/>
      <c r="K155" s="72"/>
      <c r="M155" s="72"/>
      <c r="N155" s="75"/>
      <c r="O155" s="72"/>
    </row>
    <row r="156" spans="2:15" ht="22.9" hidden="1" customHeight="1">
      <c r="B156" s="122"/>
      <c r="D156" s="107"/>
      <c r="E156" s="72"/>
      <c r="I156" s="72"/>
      <c r="J156" s="72"/>
      <c r="K156" s="72"/>
      <c r="M156" s="72"/>
      <c r="N156" s="75"/>
      <c r="O156" s="72"/>
    </row>
    <row r="157" spans="2:15" ht="22.9" hidden="1" customHeight="1">
      <c r="B157" s="122"/>
      <c r="D157" s="107"/>
      <c r="E157" s="72"/>
      <c r="I157" s="72"/>
      <c r="J157" s="72"/>
      <c r="K157" s="72"/>
      <c r="M157" s="72"/>
      <c r="N157" s="75"/>
      <c r="O157" s="72"/>
    </row>
    <row r="158" spans="2:15" ht="22.9" hidden="1" customHeight="1">
      <c r="B158" s="122"/>
      <c r="D158" s="107"/>
      <c r="E158" s="72"/>
      <c r="I158" s="72"/>
      <c r="J158" s="72"/>
      <c r="K158" s="72"/>
      <c r="M158" s="72"/>
      <c r="N158" s="75"/>
      <c r="O158" s="72"/>
    </row>
    <row r="159" spans="2:15" ht="22.9" hidden="1" customHeight="1">
      <c r="B159" s="122"/>
      <c r="D159" s="107"/>
      <c r="E159" s="72"/>
      <c r="I159" s="72"/>
      <c r="J159" s="72"/>
      <c r="K159" s="72"/>
      <c r="M159" s="72"/>
      <c r="N159" s="75"/>
      <c r="O159" s="72"/>
    </row>
    <row r="160" spans="2:15" ht="22.9" hidden="1" customHeight="1">
      <c r="B160" s="122"/>
      <c r="D160" s="107"/>
      <c r="E160" s="72"/>
      <c r="I160" s="72"/>
      <c r="J160" s="72"/>
      <c r="K160" s="72"/>
      <c r="M160" s="72"/>
      <c r="N160" s="75"/>
      <c r="O160" s="72"/>
    </row>
    <row r="161" spans="2:15" ht="22.9" hidden="1" customHeight="1">
      <c r="B161" s="122"/>
      <c r="D161" s="107"/>
      <c r="E161" s="72"/>
      <c r="I161" s="72"/>
      <c r="J161" s="72"/>
      <c r="K161" s="72"/>
      <c r="M161" s="72"/>
      <c r="N161" s="75"/>
      <c r="O161" s="72"/>
    </row>
    <row r="162" spans="2:15" ht="22.9" hidden="1" customHeight="1">
      <c r="B162" s="122"/>
      <c r="D162" s="107"/>
      <c r="E162" s="72"/>
      <c r="I162" s="72"/>
      <c r="J162" s="72"/>
      <c r="K162" s="72"/>
      <c r="M162" s="72"/>
      <c r="N162" s="75"/>
      <c r="O162" s="72"/>
    </row>
    <row r="163" spans="2:15" ht="22.9" hidden="1" customHeight="1">
      <c r="B163" s="122"/>
      <c r="D163" s="107"/>
      <c r="E163" s="72"/>
      <c r="I163" s="72"/>
      <c r="J163" s="72"/>
      <c r="K163" s="72"/>
      <c r="M163" s="72"/>
      <c r="N163" s="75"/>
      <c r="O163" s="72"/>
    </row>
    <row r="164" spans="2:15" ht="22.9" hidden="1" customHeight="1">
      <c r="B164" s="122"/>
      <c r="D164" s="107"/>
      <c r="E164" s="72"/>
      <c r="I164" s="72"/>
      <c r="J164" s="72"/>
      <c r="K164" s="72"/>
      <c r="M164" s="72"/>
      <c r="N164" s="75"/>
      <c r="O164" s="72"/>
    </row>
    <row r="165" spans="2:15" ht="22.9" hidden="1" customHeight="1">
      <c r="B165" s="122"/>
      <c r="D165" s="107"/>
      <c r="E165" s="72"/>
      <c r="I165" s="72"/>
      <c r="J165" s="72"/>
      <c r="K165" s="72"/>
      <c r="M165" s="72"/>
      <c r="N165" s="75"/>
      <c r="O165" s="72"/>
    </row>
    <row r="166" spans="2:15" ht="22.9" hidden="1" customHeight="1">
      <c r="B166" s="122"/>
      <c r="D166" s="107"/>
      <c r="E166" s="72"/>
      <c r="I166" s="72"/>
      <c r="J166" s="72"/>
      <c r="K166" s="72"/>
      <c r="M166" s="72"/>
      <c r="N166" s="75"/>
      <c r="O166" s="72"/>
    </row>
    <row r="167" spans="2:15" ht="22.9" hidden="1" customHeight="1">
      <c r="B167" s="122"/>
      <c r="D167" s="107"/>
      <c r="E167" s="72"/>
      <c r="I167" s="72"/>
      <c r="J167" s="72"/>
      <c r="K167" s="72"/>
      <c r="M167" s="72"/>
      <c r="N167" s="75"/>
      <c r="O167" s="72"/>
    </row>
    <row r="168" spans="2:15" ht="22.9" hidden="1" customHeight="1">
      <c r="B168" s="122"/>
      <c r="D168" s="107"/>
      <c r="E168" s="72"/>
      <c r="I168" s="72"/>
      <c r="J168" s="72"/>
      <c r="K168" s="72"/>
      <c r="M168" s="72"/>
      <c r="N168" s="75"/>
      <c r="O168" s="72"/>
    </row>
    <row r="169" spans="2:15" ht="22.9" hidden="1" customHeight="1">
      <c r="B169" s="122"/>
      <c r="D169" s="107"/>
      <c r="E169" s="72"/>
      <c r="I169" s="72"/>
      <c r="J169" s="72"/>
      <c r="K169" s="72"/>
      <c r="M169" s="72"/>
      <c r="N169" s="75"/>
      <c r="O169" s="72"/>
    </row>
    <row r="170" spans="2:15" ht="22.9" hidden="1" customHeight="1">
      <c r="B170" s="122"/>
      <c r="D170" s="107"/>
      <c r="E170" s="72"/>
      <c r="I170" s="72"/>
      <c r="J170" s="72"/>
      <c r="K170" s="72"/>
      <c r="M170" s="72"/>
      <c r="N170" s="75"/>
      <c r="O170" s="72"/>
    </row>
    <row r="171" spans="2:15" ht="22.9" hidden="1" customHeight="1">
      <c r="B171" s="122"/>
      <c r="D171" s="107"/>
      <c r="E171" s="72"/>
      <c r="I171" s="72"/>
      <c r="J171" s="72"/>
      <c r="K171" s="72"/>
      <c r="M171" s="72"/>
      <c r="N171" s="75"/>
      <c r="O171" s="72"/>
    </row>
    <row r="172" spans="2:15" ht="22.9" hidden="1" customHeight="1">
      <c r="B172" s="122"/>
      <c r="D172" s="107"/>
      <c r="E172" s="72"/>
      <c r="I172" s="72"/>
      <c r="J172" s="72"/>
      <c r="K172" s="72"/>
      <c r="M172" s="72"/>
      <c r="N172" s="75"/>
      <c r="O172" s="72"/>
    </row>
    <row r="173" spans="2:15" ht="22.9" hidden="1" customHeight="1">
      <c r="B173" s="122"/>
      <c r="D173" s="107"/>
      <c r="E173" s="72"/>
      <c r="I173" s="72"/>
      <c r="J173" s="72"/>
      <c r="K173" s="72"/>
      <c r="M173" s="72"/>
      <c r="N173" s="75"/>
      <c r="O173" s="72"/>
    </row>
    <row r="174" spans="2:15" ht="22.9" hidden="1" customHeight="1">
      <c r="B174" s="122"/>
      <c r="D174" s="107"/>
      <c r="E174" s="72"/>
      <c r="I174" s="72"/>
      <c r="J174" s="72"/>
      <c r="K174" s="72"/>
      <c r="M174" s="72"/>
      <c r="N174" s="75"/>
      <c r="O174" s="72"/>
    </row>
    <row r="175" spans="2:15" ht="22.9" hidden="1" customHeight="1">
      <c r="B175" s="122"/>
      <c r="D175" s="107"/>
      <c r="E175" s="72"/>
      <c r="I175" s="72"/>
      <c r="J175" s="72"/>
      <c r="K175" s="72"/>
      <c r="M175" s="72"/>
      <c r="N175" s="75"/>
      <c r="O175" s="72"/>
    </row>
    <row r="176" spans="2:15" ht="22.9" hidden="1" customHeight="1">
      <c r="B176" s="122"/>
      <c r="D176" s="107"/>
      <c r="E176" s="72"/>
      <c r="I176" s="72"/>
      <c r="J176" s="72"/>
      <c r="K176" s="72"/>
      <c r="M176" s="72"/>
      <c r="N176" s="75"/>
      <c r="O176" s="72"/>
    </row>
    <row r="177" spans="2:15" ht="22.9" hidden="1" customHeight="1">
      <c r="B177" s="122"/>
      <c r="D177" s="107"/>
      <c r="E177" s="72"/>
      <c r="I177" s="72"/>
      <c r="J177" s="72"/>
      <c r="K177" s="72"/>
      <c r="M177" s="72"/>
      <c r="N177" s="75"/>
      <c r="O177" s="72"/>
    </row>
    <row r="178" spans="2:15" ht="22.9" hidden="1" customHeight="1">
      <c r="B178" s="122"/>
      <c r="D178" s="107"/>
      <c r="E178" s="72"/>
      <c r="I178" s="72"/>
      <c r="J178" s="72"/>
      <c r="K178" s="72"/>
      <c r="M178" s="72"/>
      <c r="N178" s="75"/>
      <c r="O178" s="72"/>
    </row>
    <row r="179" spans="2:15" ht="22.9" hidden="1" customHeight="1">
      <c r="B179" s="122"/>
      <c r="D179" s="107"/>
      <c r="E179" s="72"/>
      <c r="I179" s="72"/>
      <c r="J179" s="72"/>
      <c r="K179" s="72"/>
      <c r="M179" s="72"/>
      <c r="N179" s="75"/>
      <c r="O179" s="72"/>
    </row>
    <row r="180" spans="2:15" ht="22.9" hidden="1" customHeight="1">
      <c r="B180" s="122"/>
      <c r="D180" s="107"/>
      <c r="E180" s="72"/>
      <c r="I180" s="72"/>
      <c r="J180" s="72"/>
      <c r="K180" s="72"/>
      <c r="M180" s="72"/>
      <c r="N180" s="75"/>
      <c r="O180" s="72"/>
    </row>
    <row r="181" spans="2:15" ht="22.9" hidden="1" customHeight="1">
      <c r="B181" s="122"/>
      <c r="D181" s="107"/>
      <c r="E181" s="72"/>
      <c r="I181" s="72"/>
      <c r="J181" s="72"/>
      <c r="K181" s="72"/>
      <c r="M181" s="72"/>
      <c r="N181" s="75"/>
      <c r="O181" s="72"/>
    </row>
    <row r="182" spans="2:15" ht="22.9" hidden="1" customHeight="1">
      <c r="B182" s="122"/>
      <c r="D182" s="107"/>
      <c r="E182" s="72"/>
      <c r="I182" s="72"/>
      <c r="J182" s="72"/>
      <c r="K182" s="72"/>
      <c r="M182" s="72"/>
      <c r="N182" s="75"/>
      <c r="O182" s="72"/>
    </row>
    <row r="183" spans="2:15" ht="22.9" hidden="1" customHeight="1">
      <c r="B183" s="122"/>
      <c r="D183" s="107"/>
      <c r="E183" s="72"/>
      <c r="I183" s="72"/>
      <c r="J183" s="72"/>
      <c r="K183" s="72"/>
      <c r="M183" s="72"/>
      <c r="N183" s="75"/>
      <c r="O183" s="72"/>
    </row>
    <row r="184" spans="2:15" ht="22.9" hidden="1" customHeight="1">
      <c r="B184" s="122"/>
      <c r="D184" s="107"/>
      <c r="E184" s="72"/>
      <c r="I184" s="72"/>
      <c r="J184" s="72"/>
      <c r="K184" s="72"/>
      <c r="M184" s="72"/>
      <c r="N184" s="75"/>
      <c r="O184" s="72"/>
    </row>
    <row r="185" spans="2:15" ht="22.9" hidden="1" customHeight="1">
      <c r="B185" s="122"/>
      <c r="D185" s="107"/>
      <c r="E185" s="72"/>
      <c r="I185" s="72"/>
      <c r="J185" s="72"/>
      <c r="K185" s="72"/>
      <c r="M185" s="72"/>
      <c r="N185" s="75"/>
      <c r="O185" s="72"/>
    </row>
    <row r="186" spans="2:15" ht="22.9" hidden="1" customHeight="1">
      <c r="B186" s="122"/>
      <c r="D186" s="107"/>
      <c r="E186" s="72"/>
      <c r="I186" s="72"/>
      <c r="J186" s="72"/>
      <c r="K186" s="72"/>
      <c r="M186" s="72"/>
      <c r="N186" s="75"/>
      <c r="O186" s="72"/>
    </row>
    <row r="187" spans="2:15" ht="22.9" hidden="1" customHeight="1">
      <c r="B187" s="122"/>
      <c r="D187" s="107"/>
      <c r="E187" s="72"/>
      <c r="I187" s="72"/>
      <c r="J187" s="72"/>
      <c r="K187" s="72"/>
      <c r="M187" s="72"/>
      <c r="N187" s="75"/>
      <c r="O187" s="72"/>
    </row>
    <row r="188" spans="2:15" ht="22.9" hidden="1" customHeight="1">
      <c r="B188" s="122"/>
      <c r="D188" s="107"/>
      <c r="E188" s="72"/>
      <c r="I188" s="72"/>
      <c r="J188" s="72"/>
      <c r="K188" s="72"/>
      <c r="M188" s="72"/>
      <c r="N188" s="75"/>
      <c r="O188" s="72"/>
    </row>
    <row r="189" spans="2:15" ht="22.9" hidden="1" customHeight="1">
      <c r="B189" s="122"/>
      <c r="D189" s="107"/>
      <c r="E189" s="72"/>
      <c r="I189" s="72"/>
      <c r="J189" s="72"/>
      <c r="K189" s="72"/>
      <c r="M189" s="72"/>
      <c r="N189" s="75"/>
      <c r="O189" s="72"/>
    </row>
    <row r="190" spans="2:15" ht="22.9" hidden="1" customHeight="1">
      <c r="B190" s="122"/>
      <c r="D190" s="107"/>
      <c r="E190" s="72"/>
      <c r="I190" s="72"/>
      <c r="J190" s="72"/>
      <c r="K190" s="72"/>
      <c r="M190" s="72"/>
      <c r="N190" s="75"/>
      <c r="O190" s="72"/>
    </row>
    <row r="191" spans="2:15" ht="22.9" hidden="1" customHeight="1">
      <c r="B191" s="122"/>
      <c r="D191" s="107"/>
      <c r="E191" s="72"/>
      <c r="I191" s="72"/>
      <c r="J191" s="72"/>
      <c r="K191" s="72"/>
      <c r="M191" s="72"/>
      <c r="N191" s="75"/>
      <c r="O191" s="72"/>
    </row>
    <row r="192" spans="2:15" ht="22.9" hidden="1" customHeight="1">
      <c r="B192" s="122"/>
      <c r="D192" s="107"/>
      <c r="E192" s="72"/>
      <c r="I192" s="72"/>
      <c r="J192" s="72"/>
      <c r="K192" s="72"/>
      <c r="M192" s="72"/>
      <c r="N192" s="75"/>
      <c r="O192" s="72"/>
    </row>
    <row r="193" spans="2:15" ht="22.9" hidden="1" customHeight="1">
      <c r="B193" s="122"/>
      <c r="D193" s="107"/>
      <c r="E193" s="72"/>
      <c r="I193" s="72"/>
      <c r="J193" s="72"/>
      <c r="K193" s="72"/>
      <c r="M193" s="72"/>
      <c r="N193" s="75"/>
      <c r="O193" s="72"/>
    </row>
    <row r="194" spans="2:15" ht="22.9" hidden="1" customHeight="1">
      <c r="B194" s="122"/>
      <c r="D194" s="107"/>
      <c r="E194" s="72"/>
      <c r="I194" s="72"/>
      <c r="J194" s="72"/>
      <c r="K194" s="72"/>
      <c r="M194" s="72"/>
      <c r="N194" s="75"/>
      <c r="O194" s="72"/>
    </row>
    <row r="195" spans="2:15" ht="22.9" hidden="1" customHeight="1">
      <c r="B195" s="122"/>
      <c r="D195" s="107"/>
      <c r="E195" s="72"/>
      <c r="I195" s="72"/>
      <c r="J195" s="72"/>
      <c r="K195" s="72"/>
      <c r="M195" s="72"/>
      <c r="N195" s="75"/>
      <c r="O195" s="72"/>
    </row>
    <row r="196" spans="2:15" ht="22.9" hidden="1" customHeight="1">
      <c r="B196" s="122"/>
      <c r="D196" s="107"/>
      <c r="E196" s="72"/>
      <c r="I196" s="72"/>
      <c r="J196" s="72"/>
      <c r="K196" s="72"/>
      <c r="M196" s="72"/>
      <c r="N196" s="75"/>
      <c r="O196" s="72"/>
    </row>
    <row r="197" spans="2:15" ht="22.9" hidden="1" customHeight="1">
      <c r="B197" s="122"/>
      <c r="D197" s="107"/>
      <c r="E197" s="72"/>
      <c r="I197" s="72"/>
      <c r="J197" s="72"/>
      <c r="K197" s="72"/>
      <c r="M197" s="72"/>
      <c r="N197" s="75"/>
      <c r="O197" s="72"/>
    </row>
    <row r="198" spans="2:15" ht="22.9" hidden="1" customHeight="1">
      <c r="B198" s="122"/>
      <c r="D198" s="107"/>
      <c r="E198" s="72"/>
      <c r="I198" s="72"/>
      <c r="J198" s="72"/>
      <c r="K198" s="72"/>
      <c r="M198" s="72"/>
      <c r="N198" s="75"/>
      <c r="O198" s="72"/>
    </row>
    <row r="199" spans="2:15" ht="22.9" hidden="1" customHeight="1">
      <c r="B199" s="122"/>
      <c r="D199" s="107"/>
      <c r="E199" s="72"/>
      <c r="I199" s="72"/>
      <c r="J199" s="72"/>
      <c r="K199" s="72"/>
      <c r="M199" s="72"/>
      <c r="N199" s="75"/>
      <c r="O199" s="72"/>
    </row>
    <row r="200" spans="2:15" ht="22.9" hidden="1" customHeight="1">
      <c r="B200" s="122"/>
      <c r="D200" s="107"/>
      <c r="E200" s="72"/>
      <c r="I200" s="72"/>
      <c r="J200" s="72"/>
      <c r="K200" s="72"/>
      <c r="M200" s="72"/>
      <c r="N200" s="75"/>
      <c r="O200" s="72"/>
    </row>
    <row r="201" spans="2:15" ht="22.9" hidden="1" customHeight="1">
      <c r="B201" s="122"/>
      <c r="D201" s="107"/>
      <c r="E201" s="72"/>
      <c r="I201" s="72"/>
      <c r="J201" s="72"/>
      <c r="K201" s="72"/>
      <c r="M201" s="72"/>
      <c r="N201" s="75"/>
      <c r="O201" s="72"/>
    </row>
    <row r="202" spans="2:15" ht="22.9" hidden="1" customHeight="1">
      <c r="B202" s="122"/>
      <c r="D202" s="107"/>
      <c r="E202" s="72"/>
      <c r="I202" s="72"/>
      <c r="J202" s="72"/>
      <c r="K202" s="72"/>
      <c r="M202" s="72"/>
      <c r="N202" s="75"/>
      <c r="O202" s="72"/>
    </row>
    <row r="203" spans="2:15" ht="22.9" hidden="1" customHeight="1">
      <c r="B203" s="122"/>
      <c r="D203" s="107"/>
      <c r="E203" s="72"/>
      <c r="I203" s="72"/>
      <c r="J203" s="72"/>
      <c r="K203" s="72"/>
      <c r="M203" s="72"/>
      <c r="N203" s="75"/>
      <c r="O203" s="72"/>
    </row>
    <row r="204" spans="2:15" ht="22.9" hidden="1" customHeight="1">
      <c r="B204" s="122"/>
      <c r="D204" s="107"/>
      <c r="E204" s="72"/>
      <c r="I204" s="72"/>
      <c r="J204" s="72"/>
      <c r="K204" s="72"/>
      <c r="M204" s="72"/>
      <c r="N204" s="75"/>
      <c r="O204" s="72"/>
    </row>
    <row r="205" spans="2:15" ht="22.9" hidden="1" customHeight="1">
      <c r="B205" s="122"/>
      <c r="D205" s="107"/>
      <c r="E205" s="72"/>
      <c r="I205" s="72"/>
      <c r="J205" s="72"/>
      <c r="K205" s="72"/>
      <c r="M205" s="72"/>
      <c r="N205" s="75"/>
      <c r="O205" s="72"/>
    </row>
    <row r="206" spans="2:15" ht="22.9" hidden="1" customHeight="1">
      <c r="B206" s="122"/>
      <c r="D206" s="107"/>
      <c r="E206" s="72"/>
      <c r="I206" s="72"/>
      <c r="J206" s="72"/>
      <c r="K206" s="72"/>
      <c r="M206" s="72"/>
      <c r="N206" s="75"/>
      <c r="O206" s="72"/>
    </row>
    <row r="207" spans="2:15" ht="22.9" hidden="1" customHeight="1">
      <c r="B207" s="122"/>
      <c r="D207" s="107"/>
      <c r="E207" s="72"/>
      <c r="I207" s="72"/>
      <c r="J207" s="72"/>
      <c r="K207" s="72"/>
      <c r="M207" s="72"/>
      <c r="N207" s="75"/>
      <c r="O207" s="72"/>
    </row>
    <row r="208" spans="2:15" ht="22.9" hidden="1" customHeight="1">
      <c r="B208" s="122"/>
      <c r="D208" s="107"/>
      <c r="E208" s="72"/>
      <c r="I208" s="72"/>
      <c r="J208" s="72"/>
      <c r="K208" s="72"/>
      <c r="M208" s="72"/>
      <c r="N208" s="75"/>
      <c r="O208" s="72"/>
    </row>
    <row r="209" spans="2:15" ht="22.9" hidden="1" customHeight="1">
      <c r="B209" s="122"/>
      <c r="D209" s="107"/>
      <c r="E209" s="72"/>
      <c r="I209" s="72"/>
      <c r="J209" s="72"/>
      <c r="K209" s="72"/>
      <c r="M209" s="72"/>
      <c r="N209" s="75"/>
      <c r="O209" s="72"/>
    </row>
    <row r="210" spans="2:15" ht="22.9" hidden="1" customHeight="1">
      <c r="B210" s="122"/>
      <c r="D210" s="107"/>
      <c r="E210" s="72"/>
      <c r="I210" s="72"/>
      <c r="J210" s="72"/>
      <c r="K210" s="72"/>
      <c r="M210" s="72"/>
      <c r="N210" s="75"/>
      <c r="O210" s="72"/>
    </row>
    <row r="211" spans="2:15" ht="22.9" hidden="1" customHeight="1">
      <c r="B211" s="122"/>
      <c r="D211" s="107"/>
      <c r="E211" s="72"/>
      <c r="I211" s="72"/>
      <c r="J211" s="72"/>
      <c r="K211" s="72"/>
      <c r="M211" s="72"/>
      <c r="N211" s="75"/>
      <c r="O211" s="72"/>
    </row>
    <row r="212" spans="2:15" ht="22.9" hidden="1" customHeight="1">
      <c r="B212" s="122"/>
      <c r="D212" s="107"/>
      <c r="E212" s="72"/>
      <c r="I212" s="72"/>
      <c r="J212" s="72"/>
      <c r="K212" s="72"/>
      <c r="M212" s="72"/>
      <c r="N212" s="75"/>
      <c r="O212" s="72"/>
    </row>
    <row r="213" spans="2:15" ht="22.9" hidden="1" customHeight="1">
      <c r="B213" s="122"/>
      <c r="D213" s="107"/>
      <c r="E213" s="72"/>
      <c r="I213" s="72"/>
      <c r="J213" s="72"/>
      <c r="K213" s="72"/>
      <c r="M213" s="72"/>
      <c r="N213" s="75"/>
      <c r="O213" s="72"/>
    </row>
    <row r="214" spans="2:15" ht="22.9" hidden="1" customHeight="1">
      <c r="B214" s="122"/>
      <c r="D214" s="107"/>
      <c r="E214" s="72"/>
      <c r="I214" s="72"/>
      <c r="J214" s="72"/>
      <c r="K214" s="72"/>
      <c r="M214" s="72"/>
      <c r="N214" s="75"/>
      <c r="O214" s="72"/>
    </row>
    <row r="215" spans="2:15" ht="22.9" hidden="1" customHeight="1">
      <c r="B215" s="122"/>
      <c r="D215" s="107"/>
      <c r="E215" s="72"/>
      <c r="I215" s="72"/>
      <c r="J215" s="72"/>
      <c r="K215" s="72"/>
      <c r="M215" s="72"/>
      <c r="N215" s="75"/>
      <c r="O215" s="72"/>
    </row>
    <row r="216" spans="2:15" ht="22.9" hidden="1" customHeight="1">
      <c r="B216" s="122"/>
      <c r="D216" s="107"/>
      <c r="E216" s="72"/>
      <c r="I216" s="72"/>
      <c r="J216" s="72"/>
      <c r="K216" s="72"/>
      <c r="M216" s="72"/>
      <c r="N216" s="75"/>
      <c r="O216" s="72"/>
    </row>
    <row r="217" spans="2:15" ht="22.9" hidden="1" customHeight="1">
      <c r="B217" s="122"/>
      <c r="D217" s="107"/>
      <c r="E217" s="72"/>
      <c r="I217" s="72"/>
      <c r="J217" s="72"/>
      <c r="K217" s="72"/>
      <c r="M217" s="72"/>
      <c r="N217" s="75"/>
      <c r="O217" s="72"/>
    </row>
    <row r="218" spans="2:15" ht="22.9" hidden="1" customHeight="1">
      <c r="B218" s="122"/>
      <c r="D218" s="107"/>
      <c r="E218" s="72"/>
      <c r="I218" s="72"/>
      <c r="J218" s="72"/>
      <c r="K218" s="72"/>
      <c r="M218" s="72"/>
      <c r="N218" s="75"/>
      <c r="O218" s="72"/>
    </row>
    <row r="219" spans="2:15" ht="22.9" hidden="1" customHeight="1">
      <c r="B219" s="122"/>
      <c r="D219" s="107"/>
      <c r="E219" s="72"/>
      <c r="I219" s="72"/>
      <c r="J219" s="72"/>
      <c r="K219" s="72"/>
      <c r="M219" s="72"/>
      <c r="N219" s="75"/>
      <c r="O219" s="72"/>
    </row>
    <row r="220" spans="2:15" ht="22.9" hidden="1" customHeight="1">
      <c r="B220" s="122"/>
      <c r="D220" s="107"/>
      <c r="E220" s="72"/>
      <c r="I220" s="72"/>
      <c r="J220" s="72"/>
      <c r="K220" s="72"/>
      <c r="M220" s="72"/>
      <c r="N220" s="75"/>
      <c r="O220" s="72"/>
    </row>
    <row r="221" spans="2:15" ht="22.9" hidden="1" customHeight="1">
      <c r="B221" s="122"/>
      <c r="D221" s="107"/>
      <c r="E221" s="72"/>
      <c r="I221" s="72"/>
      <c r="J221" s="72"/>
      <c r="K221" s="72"/>
      <c r="M221" s="72"/>
      <c r="N221" s="75"/>
      <c r="O221" s="72"/>
    </row>
    <row r="222" spans="2:15" ht="22.9" hidden="1" customHeight="1">
      <c r="B222" s="122"/>
      <c r="D222" s="107"/>
      <c r="E222" s="72"/>
      <c r="I222" s="72"/>
      <c r="J222" s="72"/>
      <c r="K222" s="72"/>
      <c r="M222" s="72"/>
      <c r="N222" s="75"/>
      <c r="O222" s="72"/>
    </row>
    <row r="223" spans="2:15" ht="22.9" hidden="1" customHeight="1">
      <c r="B223" s="122"/>
      <c r="D223" s="107"/>
      <c r="E223" s="72"/>
      <c r="I223" s="72"/>
      <c r="J223" s="72"/>
      <c r="K223" s="72"/>
      <c r="M223" s="72"/>
      <c r="N223" s="75"/>
      <c r="O223" s="72"/>
    </row>
    <row r="224" spans="2:15" ht="22.9" hidden="1" customHeight="1">
      <c r="B224" s="122"/>
      <c r="D224" s="107"/>
      <c r="E224" s="72"/>
      <c r="I224" s="72"/>
      <c r="J224" s="72"/>
      <c r="K224" s="72"/>
      <c r="M224" s="72"/>
      <c r="N224" s="75"/>
      <c r="O224" s="72"/>
    </row>
    <row r="225" spans="2:15" ht="22.9" hidden="1" customHeight="1">
      <c r="B225" s="122"/>
      <c r="D225" s="107"/>
      <c r="E225" s="72"/>
      <c r="I225" s="72"/>
      <c r="J225" s="72"/>
      <c r="K225" s="72"/>
      <c r="M225" s="72"/>
      <c r="N225" s="75"/>
      <c r="O225" s="72"/>
    </row>
    <row r="226" spans="2:15" ht="22.9" hidden="1" customHeight="1">
      <c r="B226" s="122"/>
      <c r="D226" s="107"/>
      <c r="E226" s="72"/>
      <c r="I226" s="72"/>
      <c r="J226" s="72"/>
      <c r="K226" s="72"/>
      <c r="M226" s="72"/>
      <c r="N226" s="75"/>
      <c r="O226" s="72"/>
    </row>
    <row r="227" spans="2:15" ht="22.9" hidden="1" customHeight="1">
      <c r="B227" s="122"/>
      <c r="D227" s="107"/>
      <c r="E227" s="72"/>
      <c r="I227" s="72"/>
      <c r="J227" s="72"/>
      <c r="K227" s="72"/>
      <c r="M227" s="72"/>
      <c r="N227" s="75"/>
      <c r="O227" s="72"/>
    </row>
    <row r="228" spans="2:15" ht="22.9" hidden="1" customHeight="1">
      <c r="B228" s="122"/>
      <c r="D228" s="107"/>
      <c r="E228" s="72"/>
      <c r="I228" s="72"/>
      <c r="J228" s="72"/>
      <c r="K228" s="72"/>
      <c r="M228" s="72"/>
      <c r="N228" s="75"/>
      <c r="O228" s="72"/>
    </row>
    <row r="229" spans="2:15" ht="22.9" hidden="1" customHeight="1">
      <c r="B229" s="122"/>
      <c r="D229" s="107"/>
      <c r="E229" s="72"/>
      <c r="I229" s="72"/>
      <c r="J229" s="72"/>
      <c r="K229" s="72"/>
      <c r="M229" s="72"/>
      <c r="N229" s="75"/>
      <c r="O229" s="72"/>
    </row>
    <row r="230" spans="2:15" ht="22.9" hidden="1" customHeight="1">
      <c r="B230" s="122"/>
      <c r="D230" s="107"/>
      <c r="E230" s="72"/>
      <c r="I230" s="72"/>
      <c r="J230" s="72"/>
      <c r="K230" s="72"/>
      <c r="M230" s="72"/>
      <c r="N230" s="75"/>
      <c r="O230" s="72"/>
    </row>
    <row r="231" spans="2:15" ht="22.9" hidden="1" customHeight="1">
      <c r="B231" s="122"/>
      <c r="D231" s="107"/>
      <c r="E231" s="72"/>
      <c r="I231" s="72"/>
      <c r="J231" s="72"/>
      <c r="K231" s="72"/>
      <c r="M231" s="72"/>
      <c r="N231" s="75"/>
      <c r="O231" s="72"/>
    </row>
    <row r="232" spans="2:15" ht="22.9" hidden="1" customHeight="1">
      <c r="B232" s="122"/>
      <c r="D232" s="107"/>
      <c r="E232" s="72"/>
      <c r="I232" s="72"/>
      <c r="J232" s="72"/>
      <c r="K232" s="72"/>
      <c r="M232" s="72"/>
      <c r="N232" s="75"/>
      <c r="O232" s="72"/>
    </row>
    <row r="233" spans="2:15" ht="22.9" hidden="1" customHeight="1">
      <c r="B233" s="122"/>
      <c r="D233" s="107"/>
      <c r="E233" s="72"/>
      <c r="I233" s="72"/>
      <c r="J233" s="72"/>
      <c r="K233" s="72"/>
      <c r="M233" s="72"/>
      <c r="N233" s="75"/>
      <c r="O233" s="72"/>
    </row>
    <row r="234" spans="2:15" ht="22.9" hidden="1" customHeight="1">
      <c r="B234" s="122"/>
      <c r="D234" s="107"/>
      <c r="E234" s="72"/>
      <c r="I234" s="72"/>
      <c r="J234" s="72"/>
      <c r="K234" s="72"/>
      <c r="M234" s="72"/>
      <c r="N234" s="75"/>
      <c r="O234" s="72"/>
    </row>
    <row r="235" spans="2:15" ht="22.9" hidden="1" customHeight="1">
      <c r="B235" s="122"/>
      <c r="D235" s="107"/>
      <c r="E235" s="72"/>
      <c r="I235" s="72"/>
      <c r="J235" s="72"/>
      <c r="K235" s="72"/>
      <c r="M235" s="72"/>
      <c r="N235" s="75"/>
      <c r="O235" s="72"/>
    </row>
    <row r="236" spans="2:15" ht="22.9" hidden="1" customHeight="1">
      <c r="B236" s="122"/>
      <c r="D236" s="107"/>
      <c r="E236" s="72"/>
      <c r="I236" s="72"/>
      <c r="J236" s="72"/>
      <c r="K236" s="72"/>
      <c r="M236" s="72"/>
      <c r="N236" s="75"/>
      <c r="O236" s="72"/>
    </row>
    <row r="237" spans="2:15" ht="22.9" hidden="1" customHeight="1">
      <c r="B237" s="122"/>
      <c r="D237" s="107"/>
      <c r="E237" s="72"/>
      <c r="I237" s="72"/>
      <c r="J237" s="72"/>
      <c r="K237" s="72"/>
      <c r="M237" s="72"/>
      <c r="N237" s="75"/>
      <c r="O237" s="72"/>
    </row>
    <row r="238" spans="2:15" ht="22.9" hidden="1" customHeight="1">
      <c r="B238" s="122"/>
      <c r="D238" s="107"/>
      <c r="E238" s="72"/>
      <c r="I238" s="72"/>
      <c r="J238" s="72"/>
      <c r="K238" s="72"/>
      <c r="M238" s="72"/>
      <c r="N238" s="75"/>
      <c r="O238" s="72"/>
    </row>
    <row r="239" spans="2:15" ht="22.9" hidden="1" customHeight="1">
      <c r="B239" s="122"/>
      <c r="D239" s="107"/>
      <c r="E239" s="72"/>
      <c r="I239" s="72"/>
      <c r="J239" s="72"/>
      <c r="K239" s="72"/>
      <c r="M239" s="72"/>
      <c r="N239" s="75"/>
      <c r="O239" s="72"/>
    </row>
    <row r="240" spans="2:15" ht="22.9" hidden="1" customHeight="1">
      <c r="B240" s="122"/>
      <c r="D240" s="107"/>
      <c r="E240" s="72"/>
      <c r="I240" s="72"/>
      <c r="J240" s="72"/>
      <c r="K240" s="72"/>
      <c r="M240" s="72"/>
      <c r="N240" s="75"/>
      <c r="O240" s="72"/>
    </row>
    <row r="241" spans="2:15" ht="22.9" hidden="1" customHeight="1">
      <c r="B241" s="122"/>
      <c r="D241" s="107"/>
      <c r="E241" s="72"/>
      <c r="I241" s="72"/>
      <c r="J241" s="72"/>
      <c r="K241" s="72"/>
      <c r="M241" s="72"/>
      <c r="N241" s="75"/>
      <c r="O241" s="72"/>
    </row>
    <row r="242" spans="2:15" ht="22.9" hidden="1" customHeight="1">
      <c r="B242" s="122"/>
      <c r="D242" s="107"/>
      <c r="E242" s="72"/>
      <c r="I242" s="72"/>
      <c r="J242" s="72"/>
      <c r="K242" s="72"/>
      <c r="M242" s="72"/>
      <c r="N242" s="75"/>
      <c r="O242" s="72"/>
    </row>
    <row r="243" spans="2:15" ht="22.9" hidden="1" customHeight="1">
      <c r="B243" s="122"/>
      <c r="D243" s="107"/>
      <c r="E243" s="72"/>
      <c r="I243" s="72"/>
      <c r="J243" s="72"/>
      <c r="K243" s="72"/>
      <c r="M243" s="72"/>
      <c r="N243" s="75"/>
      <c r="O243" s="72"/>
    </row>
    <row r="244" spans="2:15" ht="22.9" hidden="1" customHeight="1">
      <c r="B244" s="122"/>
      <c r="D244" s="107"/>
      <c r="E244" s="72"/>
      <c r="I244" s="72"/>
      <c r="J244" s="72"/>
      <c r="K244" s="72"/>
      <c r="M244" s="72"/>
      <c r="N244" s="75"/>
      <c r="O244" s="72"/>
    </row>
    <row r="245" spans="2:15" ht="22.9" hidden="1" customHeight="1">
      <c r="B245" s="122"/>
      <c r="D245" s="107"/>
      <c r="E245" s="72"/>
      <c r="I245" s="72"/>
      <c r="J245" s="72"/>
      <c r="K245" s="72"/>
      <c r="M245" s="72"/>
      <c r="N245" s="75"/>
      <c r="O245" s="72"/>
    </row>
    <row r="246" spans="2:15" ht="22.9" hidden="1" customHeight="1">
      <c r="B246" s="122"/>
      <c r="D246" s="107"/>
      <c r="E246" s="72"/>
      <c r="I246" s="72"/>
      <c r="J246" s="72"/>
      <c r="K246" s="72"/>
      <c r="M246" s="72"/>
      <c r="N246" s="75"/>
      <c r="O246" s="72"/>
    </row>
    <row r="247" spans="2:15" ht="22.9" hidden="1" customHeight="1">
      <c r="B247" s="122"/>
      <c r="D247" s="107"/>
      <c r="E247" s="72"/>
      <c r="I247" s="72"/>
      <c r="J247" s="72"/>
      <c r="K247" s="72"/>
      <c r="M247" s="72"/>
      <c r="N247" s="75"/>
      <c r="O247" s="72"/>
    </row>
    <row r="248" spans="2:15" ht="22.9" hidden="1" customHeight="1">
      <c r="B248" s="122"/>
      <c r="D248" s="107"/>
      <c r="E248" s="72"/>
      <c r="I248" s="72"/>
      <c r="J248" s="72"/>
      <c r="K248" s="72"/>
      <c r="M248" s="72"/>
      <c r="N248" s="75"/>
      <c r="O248" s="72"/>
    </row>
    <row r="249" spans="2:15" ht="22.9" hidden="1" customHeight="1">
      <c r="B249" s="122"/>
      <c r="D249" s="107"/>
      <c r="E249" s="72"/>
      <c r="I249" s="72"/>
      <c r="J249" s="72"/>
      <c r="K249" s="72"/>
      <c r="M249" s="72"/>
      <c r="N249" s="75"/>
      <c r="O249" s="72"/>
    </row>
    <row r="250" spans="2:15" ht="22.9" hidden="1" customHeight="1">
      <c r="B250" s="122"/>
      <c r="D250" s="107"/>
      <c r="E250" s="72"/>
      <c r="I250" s="72"/>
      <c r="J250" s="72"/>
      <c r="K250" s="72"/>
      <c r="M250" s="72"/>
      <c r="N250" s="75"/>
      <c r="O250" s="72"/>
    </row>
    <row r="251" spans="2:15" ht="22.9" hidden="1" customHeight="1">
      <c r="B251" s="122"/>
      <c r="D251" s="107"/>
      <c r="E251" s="72"/>
      <c r="I251" s="72"/>
      <c r="J251" s="72"/>
      <c r="K251" s="72"/>
      <c r="M251" s="72"/>
      <c r="N251" s="75"/>
      <c r="O251" s="72"/>
    </row>
    <row r="252" spans="2:15" ht="22.9" hidden="1" customHeight="1">
      <c r="B252" s="122"/>
      <c r="D252" s="107"/>
      <c r="E252" s="72"/>
      <c r="I252" s="72"/>
      <c r="J252" s="72"/>
      <c r="K252" s="72"/>
      <c r="M252" s="72"/>
      <c r="N252" s="75"/>
      <c r="O252" s="72"/>
    </row>
    <row r="253" spans="2:15" ht="22.9" hidden="1" customHeight="1">
      <c r="B253" s="122"/>
      <c r="D253" s="107"/>
      <c r="E253" s="72"/>
      <c r="I253" s="72"/>
      <c r="J253" s="72"/>
      <c r="K253" s="72"/>
      <c r="M253" s="72"/>
      <c r="N253" s="75"/>
      <c r="O253" s="72"/>
    </row>
    <row r="254" spans="2:15" ht="22.9" hidden="1" customHeight="1">
      <c r="B254" s="122"/>
      <c r="D254" s="107"/>
      <c r="E254" s="72"/>
      <c r="I254" s="72"/>
      <c r="J254" s="72"/>
      <c r="K254" s="72"/>
      <c r="M254" s="72"/>
      <c r="N254" s="75"/>
      <c r="O254" s="72"/>
    </row>
    <row r="255" spans="2:15" ht="22.9" hidden="1" customHeight="1">
      <c r="B255" s="122"/>
      <c r="D255" s="107"/>
      <c r="E255" s="72"/>
      <c r="I255" s="72"/>
      <c r="J255" s="72"/>
      <c r="K255" s="72"/>
      <c r="M255" s="72"/>
      <c r="N255" s="75"/>
      <c r="O255" s="72"/>
    </row>
    <row r="256" spans="2:15" ht="22.9" hidden="1" customHeight="1">
      <c r="B256" s="122"/>
      <c r="D256" s="107"/>
      <c r="E256" s="72"/>
      <c r="I256" s="72"/>
      <c r="J256" s="72"/>
      <c r="K256" s="72"/>
      <c r="M256" s="72"/>
      <c r="N256" s="75"/>
      <c r="O256" s="72"/>
    </row>
    <row r="257" spans="2:15" ht="22.9" hidden="1" customHeight="1">
      <c r="B257" s="122"/>
      <c r="D257" s="107"/>
      <c r="E257" s="72"/>
      <c r="I257" s="72"/>
      <c r="J257" s="72"/>
      <c r="K257" s="72"/>
      <c r="M257" s="72"/>
      <c r="N257" s="75"/>
      <c r="O257" s="72"/>
    </row>
    <row r="258" spans="2:15" ht="22.9" hidden="1" customHeight="1">
      <c r="B258" s="122"/>
      <c r="D258" s="107"/>
      <c r="E258" s="72"/>
      <c r="I258" s="72"/>
      <c r="J258" s="72"/>
      <c r="K258" s="72"/>
      <c r="M258" s="72"/>
      <c r="N258" s="75"/>
      <c r="O258" s="72"/>
    </row>
    <row r="259" spans="2:15" ht="22.9" hidden="1" customHeight="1">
      <c r="B259" s="122"/>
      <c r="D259" s="107"/>
      <c r="E259" s="72"/>
      <c r="I259" s="72"/>
      <c r="J259" s="72"/>
      <c r="K259" s="72"/>
      <c r="M259" s="72"/>
      <c r="N259" s="75"/>
      <c r="O259" s="72"/>
    </row>
    <row r="260" spans="2:15" ht="22.9" hidden="1" customHeight="1">
      <c r="B260" s="122"/>
      <c r="D260" s="107"/>
      <c r="E260" s="72"/>
      <c r="I260" s="72"/>
      <c r="J260" s="72"/>
      <c r="K260" s="72"/>
      <c r="M260" s="72"/>
      <c r="N260" s="75"/>
      <c r="O260" s="72"/>
    </row>
    <row r="261" spans="2:15" ht="22.9" hidden="1" customHeight="1">
      <c r="B261" s="122"/>
      <c r="D261" s="107"/>
      <c r="E261" s="72"/>
      <c r="I261" s="72"/>
      <c r="J261" s="72"/>
      <c r="K261" s="72"/>
      <c r="M261" s="72"/>
      <c r="N261" s="75"/>
      <c r="O261" s="72"/>
    </row>
    <row r="262" spans="2:15" ht="22.9" hidden="1" customHeight="1">
      <c r="B262" s="122"/>
      <c r="D262" s="107"/>
      <c r="E262" s="72"/>
      <c r="I262" s="72"/>
      <c r="J262" s="72"/>
      <c r="K262" s="72"/>
      <c r="M262" s="72"/>
      <c r="N262" s="75"/>
      <c r="O262" s="72"/>
    </row>
    <row r="263" spans="2:15" ht="22.9" hidden="1" customHeight="1">
      <c r="B263" s="122"/>
      <c r="D263" s="107"/>
      <c r="E263" s="72"/>
      <c r="I263" s="72"/>
      <c r="J263" s="72"/>
      <c r="K263" s="72"/>
      <c r="M263" s="72"/>
      <c r="N263" s="75"/>
      <c r="O263" s="72"/>
    </row>
    <row r="264" spans="2:15" ht="22.9" hidden="1" customHeight="1">
      <c r="B264" s="122"/>
      <c r="D264" s="107"/>
      <c r="E264" s="72"/>
      <c r="I264" s="72"/>
      <c r="J264" s="72"/>
      <c r="K264" s="72"/>
      <c r="M264" s="72"/>
      <c r="N264" s="75"/>
      <c r="O264" s="72"/>
    </row>
    <row r="265" spans="2:15" ht="22.9" hidden="1" customHeight="1">
      <c r="B265" s="122"/>
      <c r="D265" s="107"/>
      <c r="E265" s="72"/>
      <c r="I265" s="72"/>
      <c r="J265" s="72"/>
      <c r="K265" s="72"/>
      <c r="M265" s="72"/>
      <c r="N265" s="75"/>
      <c r="O265" s="72"/>
    </row>
    <row r="266" spans="2:15" ht="22.9" hidden="1" customHeight="1">
      <c r="B266" s="122"/>
      <c r="D266" s="107"/>
      <c r="E266" s="72"/>
      <c r="I266" s="72"/>
      <c r="J266" s="72"/>
      <c r="K266" s="72"/>
      <c r="M266" s="72"/>
      <c r="N266" s="75"/>
      <c r="O266" s="72"/>
    </row>
    <row r="267" spans="2:15" ht="22.9" hidden="1" customHeight="1">
      <c r="B267" s="122"/>
      <c r="D267" s="107"/>
      <c r="E267" s="72"/>
      <c r="I267" s="72"/>
      <c r="J267" s="72"/>
      <c r="K267" s="72"/>
      <c r="M267" s="72"/>
      <c r="N267" s="75"/>
      <c r="O267" s="72"/>
    </row>
    <row r="268" spans="2:15" ht="22.9" hidden="1" customHeight="1">
      <c r="B268" s="122"/>
      <c r="D268" s="107"/>
      <c r="E268" s="72"/>
      <c r="I268" s="72"/>
      <c r="J268" s="72"/>
      <c r="K268" s="72"/>
      <c r="M268" s="72"/>
      <c r="N268" s="75"/>
      <c r="O268" s="72"/>
    </row>
    <row r="269" spans="2:15" ht="22.9" hidden="1" customHeight="1">
      <c r="B269" s="122"/>
      <c r="D269" s="107"/>
      <c r="E269" s="72"/>
      <c r="I269" s="72"/>
      <c r="J269" s="72"/>
      <c r="K269" s="72"/>
      <c r="M269" s="72"/>
      <c r="N269" s="75"/>
      <c r="O269" s="72"/>
    </row>
    <row r="270" spans="2:15" ht="22.9" hidden="1" customHeight="1">
      <c r="B270" s="122"/>
      <c r="D270" s="107"/>
      <c r="E270" s="72"/>
      <c r="I270" s="72"/>
      <c r="J270" s="72"/>
      <c r="K270" s="72"/>
      <c r="M270" s="72"/>
      <c r="N270" s="75"/>
      <c r="O270" s="72"/>
    </row>
    <row r="271" spans="2:15" ht="22.9" hidden="1" customHeight="1">
      <c r="B271" s="122"/>
      <c r="D271" s="107"/>
      <c r="E271" s="72"/>
      <c r="I271" s="72"/>
      <c r="J271" s="72"/>
      <c r="K271" s="72"/>
      <c r="M271" s="72"/>
      <c r="N271" s="75"/>
      <c r="O271" s="72"/>
    </row>
    <row r="272" spans="2:15" ht="22.9" hidden="1" customHeight="1">
      <c r="B272" s="122"/>
      <c r="D272" s="107"/>
      <c r="E272" s="72"/>
      <c r="I272" s="72"/>
      <c r="J272" s="72"/>
      <c r="K272" s="72"/>
      <c r="M272" s="72"/>
      <c r="N272" s="75"/>
      <c r="O272" s="72"/>
    </row>
    <row r="273" spans="2:15" ht="22.9" hidden="1" customHeight="1">
      <c r="B273" s="122"/>
      <c r="D273" s="107"/>
      <c r="E273" s="72"/>
      <c r="I273" s="72"/>
      <c r="J273" s="72"/>
      <c r="K273" s="72"/>
      <c r="M273" s="72"/>
      <c r="N273" s="75"/>
      <c r="O273" s="72"/>
    </row>
    <row r="274" spans="2:15" ht="22.9" hidden="1" customHeight="1">
      <c r="B274" s="122"/>
      <c r="D274" s="107"/>
      <c r="E274" s="72"/>
      <c r="I274" s="72"/>
      <c r="J274" s="72"/>
      <c r="K274" s="72"/>
      <c r="M274" s="72"/>
      <c r="N274" s="75"/>
      <c r="O274" s="72"/>
    </row>
    <row r="275" spans="2:15" ht="22.9" hidden="1" customHeight="1">
      <c r="B275" s="122"/>
      <c r="D275" s="107"/>
      <c r="E275" s="72"/>
      <c r="I275" s="72"/>
      <c r="J275" s="72"/>
      <c r="K275" s="72"/>
      <c r="M275" s="72"/>
      <c r="N275" s="75"/>
      <c r="O275" s="72"/>
    </row>
    <row r="276" spans="2:15" ht="22.9" hidden="1" customHeight="1">
      <c r="B276" s="122"/>
      <c r="D276" s="107"/>
      <c r="E276" s="72"/>
      <c r="I276" s="72"/>
      <c r="J276" s="72"/>
      <c r="K276" s="72"/>
      <c r="M276" s="72"/>
      <c r="N276" s="75"/>
      <c r="O276" s="72"/>
    </row>
    <row r="277" spans="2:15" ht="22.9" hidden="1" customHeight="1">
      <c r="B277" s="122"/>
      <c r="D277" s="107"/>
      <c r="E277" s="72"/>
      <c r="I277" s="72"/>
      <c r="J277" s="72"/>
      <c r="K277" s="72"/>
      <c r="M277" s="72"/>
      <c r="N277" s="75"/>
      <c r="O277" s="72"/>
    </row>
    <row r="278" spans="2:15" ht="22.9" hidden="1" customHeight="1">
      <c r="B278" s="122"/>
      <c r="D278" s="107"/>
      <c r="E278" s="72"/>
      <c r="I278" s="72"/>
      <c r="J278" s="72"/>
      <c r="K278" s="72"/>
      <c r="M278" s="72"/>
      <c r="N278" s="75"/>
      <c r="O278" s="72"/>
    </row>
    <row r="279" spans="2:15" ht="22.9" hidden="1" customHeight="1">
      <c r="B279" s="122"/>
      <c r="D279" s="107"/>
      <c r="E279" s="72"/>
      <c r="I279" s="72"/>
      <c r="J279" s="72"/>
      <c r="K279" s="72"/>
      <c r="M279" s="72"/>
      <c r="N279" s="75"/>
      <c r="O279" s="72"/>
    </row>
    <row r="280" spans="2:15" ht="22.9" hidden="1" customHeight="1">
      <c r="B280" s="122"/>
      <c r="D280" s="107"/>
      <c r="E280" s="72"/>
      <c r="I280" s="72"/>
      <c r="J280" s="72"/>
      <c r="K280" s="72"/>
      <c r="M280" s="72"/>
      <c r="N280" s="75"/>
      <c r="O280" s="72"/>
    </row>
    <row r="281" spans="2:15" ht="22.9" hidden="1" customHeight="1">
      <c r="B281" s="122"/>
      <c r="D281" s="107"/>
      <c r="E281" s="72"/>
      <c r="I281" s="72"/>
      <c r="J281" s="72"/>
      <c r="K281" s="72"/>
      <c r="M281" s="72"/>
      <c r="N281" s="75"/>
      <c r="O281" s="72"/>
    </row>
    <row r="282" spans="2:15" ht="22.9" hidden="1" customHeight="1">
      <c r="B282" s="122"/>
      <c r="D282" s="107"/>
      <c r="E282" s="72"/>
      <c r="I282" s="72"/>
      <c r="J282" s="72"/>
      <c r="K282" s="72"/>
      <c r="M282" s="72"/>
      <c r="N282" s="75"/>
      <c r="O282" s="72"/>
    </row>
    <row r="283" spans="2:15" ht="22.9" hidden="1" customHeight="1">
      <c r="B283" s="122"/>
      <c r="D283" s="107"/>
      <c r="E283" s="72"/>
      <c r="I283" s="72"/>
      <c r="J283" s="72"/>
      <c r="K283" s="72"/>
      <c r="M283" s="72"/>
      <c r="N283" s="75"/>
      <c r="O283" s="72"/>
    </row>
    <row r="284" spans="2:15" ht="22.9" hidden="1" customHeight="1">
      <c r="B284" s="122"/>
      <c r="D284" s="107"/>
      <c r="E284" s="72"/>
      <c r="I284" s="72"/>
      <c r="J284" s="72"/>
      <c r="K284" s="72"/>
      <c r="M284" s="72"/>
      <c r="N284" s="75"/>
      <c r="O284" s="72"/>
    </row>
    <row r="285" spans="2:15" ht="22.9" hidden="1" customHeight="1">
      <c r="B285" s="122"/>
      <c r="D285" s="107"/>
      <c r="E285" s="72"/>
      <c r="I285" s="72"/>
      <c r="J285" s="72"/>
      <c r="K285" s="72"/>
      <c r="M285" s="72"/>
      <c r="N285" s="75"/>
      <c r="O285" s="72"/>
    </row>
    <row r="286" spans="2:15" ht="22.9" hidden="1" customHeight="1">
      <c r="B286" s="122"/>
      <c r="D286" s="107"/>
      <c r="E286" s="72"/>
      <c r="I286" s="72"/>
      <c r="J286" s="72"/>
      <c r="K286" s="72"/>
      <c r="M286" s="72"/>
      <c r="N286" s="75"/>
      <c r="O286" s="72"/>
    </row>
    <row r="287" spans="2:15" ht="22.9" hidden="1" customHeight="1">
      <c r="B287" s="122"/>
      <c r="D287" s="107"/>
      <c r="E287" s="72"/>
      <c r="I287" s="72"/>
      <c r="J287" s="72"/>
      <c r="K287" s="72"/>
      <c r="M287" s="72"/>
      <c r="N287" s="75"/>
      <c r="O287" s="72"/>
    </row>
    <row r="288" spans="2:15" ht="22.9" hidden="1" customHeight="1">
      <c r="B288" s="122"/>
      <c r="D288" s="107"/>
      <c r="E288" s="72"/>
      <c r="I288" s="72"/>
      <c r="J288" s="72"/>
      <c r="K288" s="72"/>
      <c r="M288" s="72"/>
      <c r="N288" s="75"/>
      <c r="O288" s="72"/>
    </row>
    <row r="289" spans="2:15" ht="22.9" hidden="1" customHeight="1">
      <c r="B289" s="122"/>
      <c r="D289" s="107"/>
      <c r="E289" s="72"/>
      <c r="I289" s="72"/>
      <c r="J289" s="72"/>
      <c r="K289" s="72"/>
      <c r="M289" s="72"/>
      <c r="N289" s="75"/>
      <c r="O289" s="72"/>
    </row>
    <row r="290" spans="2:15" ht="22.9" hidden="1" customHeight="1">
      <c r="B290" s="122"/>
      <c r="D290" s="107"/>
      <c r="E290" s="72"/>
      <c r="I290" s="72"/>
      <c r="J290" s="72"/>
      <c r="K290" s="72"/>
      <c r="M290" s="72"/>
      <c r="N290" s="75"/>
      <c r="O290" s="72"/>
    </row>
    <row r="291" spans="2:15" ht="22.9" hidden="1" customHeight="1">
      <c r="B291" s="122"/>
      <c r="D291" s="107"/>
      <c r="E291" s="72"/>
      <c r="I291" s="72"/>
      <c r="J291" s="72"/>
      <c r="K291" s="72"/>
      <c r="M291" s="72"/>
      <c r="N291" s="75"/>
      <c r="O291" s="72"/>
    </row>
    <row r="292" spans="2:15" ht="22.9" hidden="1" customHeight="1">
      <c r="B292" s="122"/>
      <c r="D292" s="107"/>
      <c r="E292" s="72"/>
      <c r="I292" s="72"/>
      <c r="J292" s="72"/>
      <c r="K292" s="72"/>
      <c r="M292" s="72"/>
      <c r="N292" s="75"/>
      <c r="O292" s="72"/>
    </row>
    <row r="293" spans="2:15" ht="22.9" hidden="1" customHeight="1">
      <c r="B293" s="122"/>
      <c r="D293" s="107"/>
      <c r="E293" s="72"/>
      <c r="I293" s="72"/>
      <c r="J293" s="72"/>
      <c r="K293" s="72"/>
      <c r="M293" s="72"/>
      <c r="N293" s="75"/>
      <c r="O293" s="72"/>
    </row>
    <row r="294" spans="2:15" ht="22.9" hidden="1" customHeight="1">
      <c r="B294" s="122"/>
      <c r="D294" s="107"/>
      <c r="E294" s="72"/>
      <c r="I294" s="72"/>
      <c r="J294" s="72"/>
      <c r="K294" s="72"/>
      <c r="M294" s="72"/>
      <c r="N294" s="75"/>
      <c r="O294" s="72"/>
    </row>
    <row r="295" spans="2:15" ht="22.9" hidden="1" customHeight="1">
      <c r="B295" s="122"/>
      <c r="D295" s="107"/>
      <c r="E295" s="72"/>
      <c r="I295" s="72"/>
      <c r="J295" s="72"/>
      <c r="K295" s="72"/>
      <c r="M295" s="72"/>
      <c r="N295" s="75"/>
      <c r="O295" s="72"/>
    </row>
    <row r="296" spans="2:15" ht="22.9" hidden="1" customHeight="1">
      <c r="B296" s="122"/>
      <c r="D296" s="107"/>
      <c r="E296" s="72"/>
      <c r="I296" s="72"/>
      <c r="J296" s="72"/>
      <c r="K296" s="72"/>
      <c r="M296" s="72"/>
      <c r="N296" s="75"/>
      <c r="O296" s="72"/>
    </row>
    <row r="297" spans="2:15" ht="22.9" hidden="1" customHeight="1">
      <c r="B297" s="122"/>
      <c r="D297" s="107"/>
      <c r="E297" s="72"/>
      <c r="I297" s="72"/>
      <c r="J297" s="72"/>
      <c r="K297" s="72"/>
      <c r="M297" s="72"/>
      <c r="N297" s="75"/>
      <c r="O297" s="72"/>
    </row>
    <row r="298" spans="2:15" ht="22.9" hidden="1" customHeight="1">
      <c r="B298" s="122"/>
      <c r="D298" s="107"/>
      <c r="E298" s="72"/>
      <c r="I298" s="72"/>
      <c r="J298" s="72"/>
      <c r="K298" s="72"/>
      <c r="M298" s="72"/>
      <c r="N298" s="75"/>
      <c r="O298" s="72"/>
    </row>
    <row r="299" spans="2:15" ht="22.9" hidden="1" customHeight="1">
      <c r="B299" s="122"/>
      <c r="D299" s="107"/>
      <c r="E299" s="72"/>
      <c r="I299" s="72"/>
      <c r="J299" s="72"/>
      <c r="K299" s="72"/>
      <c r="M299" s="72"/>
      <c r="N299" s="75"/>
      <c r="O299" s="72"/>
    </row>
    <row r="300" spans="2:15" ht="22.9" hidden="1" customHeight="1">
      <c r="B300" s="122"/>
      <c r="D300" s="107"/>
      <c r="E300" s="72"/>
      <c r="I300" s="72"/>
      <c r="J300" s="72"/>
      <c r="K300" s="72"/>
      <c r="M300" s="72"/>
      <c r="N300" s="75"/>
      <c r="O300" s="72"/>
    </row>
    <row r="301" spans="2:15" ht="22.9" hidden="1" customHeight="1">
      <c r="B301" s="122"/>
      <c r="D301" s="107"/>
      <c r="E301" s="72"/>
      <c r="I301" s="72"/>
      <c r="J301" s="72"/>
      <c r="K301" s="72"/>
      <c r="M301" s="72"/>
      <c r="N301" s="75"/>
      <c r="O301" s="72"/>
    </row>
    <row r="302" spans="2:15" ht="22.9" hidden="1" customHeight="1">
      <c r="B302" s="122"/>
      <c r="D302" s="107"/>
      <c r="E302" s="72"/>
      <c r="I302" s="72"/>
      <c r="J302" s="72"/>
      <c r="K302" s="72"/>
      <c r="M302" s="72"/>
      <c r="N302" s="75"/>
      <c r="O302" s="72"/>
    </row>
    <row r="303" spans="2:15" ht="22.9" hidden="1" customHeight="1">
      <c r="B303" s="122"/>
      <c r="D303" s="107"/>
      <c r="E303" s="72"/>
      <c r="I303" s="72"/>
      <c r="J303" s="72"/>
      <c r="K303" s="72"/>
      <c r="M303" s="72"/>
      <c r="N303" s="75"/>
      <c r="O303" s="72"/>
    </row>
    <row r="304" spans="2:15" ht="22.9" hidden="1" customHeight="1">
      <c r="B304" s="122"/>
      <c r="D304" s="107"/>
      <c r="E304" s="72"/>
      <c r="I304" s="72"/>
      <c r="J304" s="72"/>
      <c r="K304" s="72"/>
      <c r="M304" s="72"/>
      <c r="N304" s="75"/>
      <c r="O304" s="72"/>
    </row>
    <row r="305" spans="2:15" ht="22.9" hidden="1" customHeight="1">
      <c r="B305" s="122"/>
      <c r="D305" s="107"/>
      <c r="E305" s="72"/>
      <c r="I305" s="72"/>
      <c r="J305" s="72"/>
      <c r="K305" s="72"/>
      <c r="M305" s="72"/>
      <c r="N305" s="75"/>
      <c r="O305" s="72"/>
    </row>
    <row r="306" spans="2:15" ht="22.9" hidden="1" customHeight="1">
      <c r="B306" s="122"/>
      <c r="D306" s="107"/>
      <c r="E306" s="72"/>
      <c r="I306" s="72"/>
      <c r="J306" s="72"/>
      <c r="K306" s="72"/>
      <c r="M306" s="72"/>
      <c r="N306" s="75"/>
      <c r="O306" s="72"/>
    </row>
    <row r="307" spans="2:15" ht="22.9" hidden="1" customHeight="1">
      <c r="B307" s="122"/>
      <c r="D307" s="107"/>
      <c r="E307" s="72"/>
      <c r="I307" s="72"/>
      <c r="J307" s="72"/>
      <c r="K307" s="72"/>
      <c r="M307" s="72"/>
      <c r="N307" s="75"/>
      <c r="O307" s="72"/>
    </row>
    <row r="308" spans="2:15" ht="22.9" hidden="1" customHeight="1">
      <c r="B308" s="122"/>
      <c r="D308" s="107"/>
      <c r="E308" s="72"/>
      <c r="I308" s="72"/>
      <c r="J308" s="72"/>
      <c r="K308" s="72"/>
      <c r="M308" s="72"/>
      <c r="N308" s="75"/>
      <c r="O308" s="72"/>
    </row>
    <row r="309" spans="2:15" ht="22.9" hidden="1" customHeight="1">
      <c r="B309" s="122"/>
      <c r="D309" s="107"/>
      <c r="E309" s="72"/>
      <c r="I309" s="72"/>
      <c r="J309" s="72"/>
      <c r="K309" s="72"/>
      <c r="M309" s="72"/>
      <c r="N309" s="75"/>
      <c r="O309" s="72"/>
    </row>
    <row r="310" spans="2:15" ht="22.9" hidden="1" customHeight="1">
      <c r="B310" s="122"/>
      <c r="D310" s="107"/>
      <c r="E310" s="72"/>
      <c r="I310" s="72"/>
      <c r="J310" s="72"/>
      <c r="K310" s="72"/>
      <c r="M310" s="72"/>
      <c r="N310" s="75"/>
      <c r="O310" s="72"/>
    </row>
    <row r="311" spans="2:15" ht="22.9" hidden="1" customHeight="1">
      <c r="B311" s="122"/>
      <c r="D311" s="107"/>
      <c r="E311" s="72"/>
      <c r="I311" s="72"/>
      <c r="J311" s="72"/>
      <c r="K311" s="72"/>
      <c r="M311" s="72"/>
      <c r="N311" s="75"/>
      <c r="O311" s="72"/>
    </row>
    <row r="312" spans="2:15" ht="22.9" hidden="1" customHeight="1">
      <c r="B312" s="122"/>
      <c r="D312" s="107"/>
      <c r="E312" s="72"/>
      <c r="I312" s="72"/>
      <c r="J312" s="72"/>
      <c r="K312" s="72"/>
      <c r="M312" s="72"/>
      <c r="N312" s="75"/>
      <c r="O312" s="72"/>
    </row>
    <row r="313" spans="2:15" ht="22.9" hidden="1" customHeight="1">
      <c r="B313" s="122"/>
      <c r="D313" s="107"/>
      <c r="E313" s="72"/>
      <c r="I313" s="72"/>
      <c r="J313" s="72"/>
      <c r="K313" s="72"/>
      <c r="M313" s="72"/>
      <c r="N313" s="75"/>
      <c r="O313" s="72"/>
    </row>
    <row r="314" spans="2:15" ht="22.9" hidden="1" customHeight="1">
      <c r="B314" s="122"/>
      <c r="D314" s="107"/>
      <c r="E314" s="72"/>
      <c r="I314" s="72"/>
      <c r="J314" s="72"/>
      <c r="K314" s="72"/>
      <c r="M314" s="72"/>
      <c r="N314" s="75"/>
      <c r="O314" s="72"/>
    </row>
    <row r="315" spans="2:15" ht="22.9" hidden="1" customHeight="1">
      <c r="B315" s="122"/>
      <c r="D315" s="107"/>
      <c r="E315" s="72"/>
      <c r="I315" s="72"/>
      <c r="J315" s="72"/>
      <c r="K315" s="72"/>
      <c r="M315" s="72"/>
      <c r="N315" s="75"/>
      <c r="O315" s="72"/>
    </row>
    <row r="316" spans="2:15" ht="22.9" hidden="1" customHeight="1">
      <c r="B316" s="122"/>
      <c r="D316" s="107"/>
      <c r="E316" s="72"/>
      <c r="I316" s="72"/>
      <c r="J316" s="72"/>
      <c r="K316" s="72"/>
      <c r="M316" s="72"/>
      <c r="N316" s="75"/>
      <c r="O316" s="72"/>
    </row>
    <row r="317" spans="2:15" ht="22.9" hidden="1" customHeight="1">
      <c r="B317" s="122"/>
      <c r="D317" s="107"/>
      <c r="E317" s="72"/>
      <c r="I317" s="72"/>
      <c r="J317" s="72"/>
      <c r="K317" s="72"/>
      <c r="M317" s="72"/>
      <c r="N317" s="75"/>
      <c r="O317" s="72"/>
    </row>
    <row r="318" spans="2:15" ht="22.9" hidden="1" customHeight="1">
      <c r="B318" s="122"/>
      <c r="D318" s="107"/>
      <c r="E318" s="72"/>
      <c r="I318" s="72"/>
      <c r="J318" s="72"/>
      <c r="K318" s="72"/>
      <c r="M318" s="72"/>
      <c r="N318" s="75"/>
      <c r="O318" s="72"/>
    </row>
    <row r="319" spans="2:15" ht="22.9" hidden="1" customHeight="1">
      <c r="B319" s="122"/>
      <c r="D319" s="107"/>
      <c r="E319" s="72"/>
      <c r="I319" s="72"/>
      <c r="J319" s="72"/>
      <c r="K319" s="72"/>
      <c r="M319" s="72"/>
      <c r="N319" s="75"/>
      <c r="O319" s="72"/>
    </row>
    <row r="320" spans="2:15" ht="22.9" hidden="1" customHeight="1">
      <c r="B320" s="122"/>
      <c r="D320" s="107"/>
      <c r="E320" s="72"/>
      <c r="I320" s="72"/>
      <c r="J320" s="72"/>
      <c r="K320" s="72"/>
      <c r="M320" s="72"/>
      <c r="N320" s="75"/>
      <c r="O320" s="72"/>
    </row>
    <row r="321" spans="2:15" ht="22.9" hidden="1" customHeight="1">
      <c r="B321" s="122"/>
      <c r="D321" s="107"/>
      <c r="E321" s="72"/>
      <c r="I321" s="72"/>
      <c r="J321" s="72"/>
      <c r="K321" s="72"/>
      <c r="M321" s="72"/>
      <c r="N321" s="75"/>
      <c r="O321" s="72"/>
    </row>
    <row r="322" spans="2:15" ht="22.9" hidden="1" customHeight="1">
      <c r="B322" s="122"/>
      <c r="D322" s="107"/>
      <c r="E322" s="72"/>
      <c r="I322" s="72"/>
      <c r="J322" s="72"/>
      <c r="K322" s="72"/>
      <c r="M322" s="72"/>
      <c r="N322" s="75"/>
      <c r="O322" s="72"/>
    </row>
    <row r="323" spans="2:15" ht="22.9" hidden="1" customHeight="1">
      <c r="B323" s="122"/>
      <c r="D323" s="107"/>
      <c r="E323" s="72"/>
      <c r="I323" s="72"/>
      <c r="J323" s="72"/>
      <c r="K323" s="72"/>
      <c r="M323" s="72"/>
      <c r="N323" s="75"/>
      <c r="O323" s="72"/>
    </row>
    <row r="324" spans="2:15" ht="22.9" hidden="1" customHeight="1">
      <c r="B324" s="122"/>
      <c r="D324" s="107"/>
      <c r="E324" s="72"/>
      <c r="I324" s="72"/>
      <c r="J324" s="72"/>
      <c r="K324" s="72"/>
      <c r="M324" s="72"/>
      <c r="N324" s="75"/>
      <c r="O324" s="72"/>
    </row>
    <row r="325" spans="2:15" ht="22.9" hidden="1" customHeight="1">
      <c r="B325" s="122"/>
      <c r="D325" s="107"/>
      <c r="E325" s="72"/>
      <c r="I325" s="72"/>
      <c r="J325" s="72"/>
      <c r="K325" s="72"/>
      <c r="M325" s="72"/>
      <c r="N325" s="75"/>
      <c r="O325" s="72"/>
    </row>
    <row r="326" spans="2:15" ht="22.9" hidden="1" customHeight="1">
      <c r="B326" s="122"/>
      <c r="D326" s="107"/>
      <c r="E326" s="72"/>
      <c r="I326" s="72"/>
      <c r="J326" s="72"/>
      <c r="K326" s="72"/>
      <c r="M326" s="72"/>
      <c r="N326" s="75"/>
      <c r="O326" s="72"/>
    </row>
    <row r="327" spans="2:15" ht="22.9" hidden="1" customHeight="1">
      <c r="B327" s="122"/>
      <c r="D327" s="107"/>
      <c r="E327" s="72"/>
      <c r="I327" s="72"/>
      <c r="J327" s="72"/>
      <c r="K327" s="72"/>
      <c r="M327" s="72"/>
      <c r="N327" s="75"/>
      <c r="O327" s="72"/>
    </row>
    <row r="328" spans="2:15" ht="22.9" hidden="1" customHeight="1">
      <c r="B328" s="122"/>
      <c r="D328" s="107"/>
      <c r="E328" s="72"/>
      <c r="I328" s="72"/>
      <c r="J328" s="72"/>
      <c r="K328" s="72"/>
      <c r="M328" s="72"/>
      <c r="N328" s="75"/>
      <c r="O328" s="72"/>
    </row>
    <row r="329" spans="2:15" ht="22.9" hidden="1" customHeight="1">
      <c r="B329" s="122"/>
      <c r="D329" s="107"/>
      <c r="E329" s="72"/>
      <c r="I329" s="72"/>
      <c r="J329" s="72"/>
      <c r="K329" s="72"/>
      <c r="M329" s="72"/>
      <c r="N329" s="75"/>
      <c r="O329" s="72"/>
    </row>
    <row r="330" spans="2:15" ht="22.9" hidden="1" customHeight="1">
      <c r="B330" s="122"/>
      <c r="D330" s="107"/>
      <c r="E330" s="72"/>
      <c r="I330" s="72"/>
      <c r="J330" s="72"/>
      <c r="K330" s="72"/>
      <c r="M330" s="72"/>
      <c r="N330" s="75"/>
      <c r="O330" s="72"/>
    </row>
    <row r="331" spans="2:15" ht="22.9" hidden="1" customHeight="1">
      <c r="B331" s="122"/>
      <c r="D331" s="107"/>
      <c r="E331" s="72"/>
      <c r="I331" s="72"/>
      <c r="J331" s="72"/>
      <c r="K331" s="72"/>
      <c r="M331" s="72"/>
      <c r="N331" s="75"/>
      <c r="O331" s="72"/>
    </row>
    <row r="332" spans="2:15" ht="22.9" hidden="1" customHeight="1">
      <c r="B332" s="122"/>
      <c r="D332" s="107"/>
      <c r="E332" s="72"/>
      <c r="I332" s="72"/>
      <c r="J332" s="72"/>
      <c r="K332" s="72"/>
      <c r="M332" s="72"/>
      <c r="N332" s="75"/>
      <c r="O332" s="72"/>
    </row>
    <row r="333" spans="2:15" ht="22.9" hidden="1" customHeight="1">
      <c r="B333" s="122"/>
      <c r="D333" s="107"/>
      <c r="E333" s="72"/>
      <c r="I333" s="72"/>
      <c r="J333" s="72"/>
      <c r="K333" s="72"/>
      <c r="M333" s="72"/>
      <c r="N333" s="75"/>
      <c r="O333" s="72"/>
    </row>
    <row r="334" spans="2:15" ht="22.9" hidden="1" customHeight="1">
      <c r="B334" s="122"/>
      <c r="D334" s="107"/>
      <c r="E334" s="72"/>
      <c r="I334" s="72"/>
      <c r="J334" s="72"/>
      <c r="K334" s="72"/>
      <c r="M334" s="72"/>
      <c r="N334" s="75"/>
      <c r="O334" s="72"/>
    </row>
    <row r="335" spans="2:15" ht="22.9" hidden="1" customHeight="1">
      <c r="B335" s="122"/>
      <c r="D335" s="107"/>
      <c r="E335" s="72"/>
      <c r="I335" s="72"/>
      <c r="J335" s="72"/>
      <c r="K335" s="72"/>
      <c r="M335" s="72"/>
      <c r="N335" s="75"/>
      <c r="O335" s="72"/>
    </row>
    <row r="336" spans="2:15" ht="22.9" hidden="1" customHeight="1">
      <c r="B336" s="122"/>
      <c r="D336" s="107"/>
      <c r="E336" s="72"/>
      <c r="I336" s="72"/>
      <c r="J336" s="72"/>
      <c r="K336" s="72"/>
      <c r="M336" s="72"/>
      <c r="N336" s="75"/>
      <c r="O336" s="72"/>
    </row>
    <row r="337" spans="2:15" ht="22.9" hidden="1" customHeight="1">
      <c r="B337" s="122"/>
      <c r="D337" s="107"/>
      <c r="E337" s="72"/>
      <c r="I337" s="72"/>
      <c r="J337" s="72"/>
      <c r="K337" s="72"/>
      <c r="M337" s="72"/>
      <c r="N337" s="75"/>
      <c r="O337" s="72"/>
    </row>
    <row r="338" spans="2:15" ht="22.9" hidden="1" customHeight="1">
      <c r="B338" s="122"/>
      <c r="D338" s="107"/>
      <c r="E338" s="72"/>
      <c r="I338" s="72"/>
      <c r="J338" s="72"/>
      <c r="K338" s="72"/>
      <c r="M338" s="72"/>
      <c r="N338" s="75"/>
      <c r="O338" s="72"/>
    </row>
    <row r="339" spans="2:15" ht="22.9" hidden="1" customHeight="1">
      <c r="B339" s="122"/>
      <c r="D339" s="107"/>
      <c r="E339" s="72"/>
      <c r="I339" s="72"/>
      <c r="J339" s="72"/>
      <c r="K339" s="72"/>
      <c r="M339" s="72"/>
      <c r="N339" s="75"/>
      <c r="O339" s="72"/>
    </row>
    <row r="340" spans="2:15" ht="22.9" hidden="1" customHeight="1">
      <c r="B340" s="122"/>
      <c r="D340" s="107"/>
      <c r="E340" s="72"/>
      <c r="I340" s="72"/>
      <c r="J340" s="72"/>
      <c r="K340" s="72"/>
      <c r="M340" s="72"/>
      <c r="N340" s="75"/>
      <c r="O340" s="72"/>
    </row>
    <row r="341" spans="2:15" ht="22.9" hidden="1" customHeight="1">
      <c r="B341" s="122"/>
      <c r="D341" s="107"/>
      <c r="E341" s="72"/>
      <c r="I341" s="72"/>
      <c r="J341" s="72"/>
      <c r="K341" s="72"/>
      <c r="M341" s="72"/>
      <c r="N341" s="75"/>
      <c r="O341" s="72"/>
    </row>
    <row r="342" spans="2:15" ht="22.9" hidden="1" customHeight="1">
      <c r="B342" s="122"/>
      <c r="D342" s="107"/>
      <c r="E342" s="72"/>
      <c r="I342" s="72"/>
      <c r="J342" s="72"/>
      <c r="K342" s="72"/>
      <c r="M342" s="72"/>
      <c r="N342" s="75"/>
      <c r="O342" s="72"/>
    </row>
    <row r="343" spans="2:15" ht="22.9" hidden="1" customHeight="1">
      <c r="B343" s="122"/>
      <c r="D343" s="107"/>
      <c r="E343" s="72"/>
      <c r="I343" s="72"/>
      <c r="J343" s="72"/>
      <c r="K343" s="72"/>
      <c r="M343" s="72"/>
      <c r="N343" s="75"/>
      <c r="O343" s="72"/>
    </row>
    <row r="344" spans="2:15" ht="22.9" hidden="1" customHeight="1">
      <c r="D344" s="107"/>
      <c r="I344" s="72"/>
      <c r="J344" s="72"/>
      <c r="K344" s="72"/>
      <c r="M344" s="72"/>
      <c r="N344" s="75"/>
      <c r="O344" s="72"/>
    </row>
    <row r="345" spans="2:15" ht="22.9" hidden="1" customHeight="1">
      <c r="D345" s="107"/>
      <c r="I345" s="72"/>
      <c r="J345" s="72"/>
      <c r="K345" s="72"/>
      <c r="M345" s="72"/>
      <c r="N345" s="75"/>
      <c r="O345" s="72"/>
    </row>
    <row r="346" spans="2:15" ht="22.9" hidden="1" customHeight="1">
      <c r="D346" s="107"/>
      <c r="I346" s="72"/>
      <c r="J346" s="72"/>
      <c r="K346" s="72"/>
      <c r="M346" s="72"/>
      <c r="N346" s="75"/>
      <c r="O346" s="72"/>
    </row>
    <row r="347" spans="2:15" ht="22.9" hidden="1" customHeight="1">
      <c r="D347" s="107"/>
      <c r="I347" s="72"/>
      <c r="J347" s="72"/>
      <c r="K347" s="72"/>
      <c r="M347" s="72"/>
      <c r="N347" s="75"/>
      <c r="O347" s="72"/>
    </row>
    <row r="348" spans="2:15" ht="22.9" hidden="1" customHeight="1">
      <c r="D348" s="107"/>
      <c r="I348" s="72"/>
      <c r="J348" s="72"/>
      <c r="K348" s="72"/>
      <c r="M348" s="72"/>
      <c r="N348" s="75"/>
      <c r="O348" s="72"/>
    </row>
    <row r="349" spans="2:15" ht="22.9" hidden="1" customHeight="1">
      <c r="D349" s="107"/>
      <c r="I349" s="72"/>
      <c r="J349" s="72"/>
      <c r="K349" s="72"/>
      <c r="M349" s="72"/>
      <c r="N349" s="75"/>
      <c r="O349" s="72"/>
    </row>
    <row r="350" spans="2:15" ht="22.9" hidden="1" customHeight="1">
      <c r="D350" s="107"/>
      <c r="I350" s="72"/>
      <c r="J350" s="72"/>
      <c r="K350" s="72"/>
      <c r="M350" s="72"/>
      <c r="N350" s="75"/>
      <c r="O350" s="72"/>
    </row>
    <row r="351" spans="2:15" ht="22.9" hidden="1" customHeight="1">
      <c r="D351" s="107"/>
      <c r="I351" s="72"/>
      <c r="J351" s="72"/>
      <c r="K351" s="72"/>
      <c r="M351" s="72"/>
      <c r="N351" s="75"/>
      <c r="O351" s="72"/>
    </row>
    <row r="352" spans="2:15" ht="22.9" hidden="1" customHeight="1">
      <c r="D352" s="107"/>
      <c r="I352" s="72"/>
      <c r="J352" s="72"/>
      <c r="K352" s="72"/>
      <c r="M352" s="72"/>
      <c r="N352" s="75"/>
      <c r="O352" s="72"/>
    </row>
    <row r="353" spans="4:15" ht="22.9" hidden="1" customHeight="1">
      <c r="D353" s="107"/>
      <c r="I353" s="72"/>
      <c r="J353" s="72"/>
      <c r="K353" s="72"/>
      <c r="M353" s="72"/>
      <c r="N353" s="75"/>
      <c r="O353" s="72"/>
    </row>
    <row r="354" spans="4:15" ht="22.9" hidden="1" customHeight="1">
      <c r="D354" s="107"/>
      <c r="I354" s="72"/>
      <c r="J354" s="72"/>
      <c r="K354" s="72"/>
      <c r="M354" s="72"/>
      <c r="N354" s="75"/>
      <c r="O354" s="72"/>
    </row>
    <row r="355" spans="4:15" ht="22.9" hidden="1" customHeight="1">
      <c r="D355" s="107"/>
      <c r="I355" s="72"/>
      <c r="J355" s="72"/>
      <c r="K355" s="72"/>
      <c r="M355" s="72"/>
      <c r="N355" s="75"/>
      <c r="O355" s="72"/>
    </row>
    <row r="356" spans="4:15" ht="22.9" hidden="1" customHeight="1">
      <c r="D356" s="107"/>
      <c r="I356" s="72"/>
      <c r="J356" s="72"/>
      <c r="K356" s="72"/>
      <c r="M356" s="72"/>
      <c r="N356" s="75"/>
      <c r="O356" s="72"/>
    </row>
    <row r="357" spans="4:15" ht="22.9" hidden="1" customHeight="1">
      <c r="D357" s="107"/>
      <c r="I357" s="72"/>
      <c r="J357" s="72"/>
      <c r="K357" s="72"/>
      <c r="M357" s="72"/>
      <c r="N357" s="75"/>
      <c r="O357" s="72"/>
    </row>
    <row r="358" spans="4:15" ht="22.9" hidden="1" customHeight="1">
      <c r="D358" s="107"/>
      <c r="I358" s="72"/>
      <c r="J358" s="72"/>
      <c r="K358" s="72"/>
      <c r="M358" s="72"/>
      <c r="N358" s="75"/>
      <c r="O358" s="72"/>
    </row>
    <row r="359" spans="4:15" ht="22.9" hidden="1" customHeight="1">
      <c r="D359" s="107"/>
      <c r="I359" s="72"/>
      <c r="J359" s="72"/>
      <c r="K359" s="72"/>
      <c r="M359" s="72"/>
      <c r="N359" s="75"/>
      <c r="O359" s="72"/>
    </row>
    <row r="360" spans="4:15" ht="22.9" hidden="1" customHeight="1">
      <c r="D360" s="107"/>
      <c r="I360" s="72"/>
      <c r="J360" s="72"/>
      <c r="K360" s="72"/>
      <c r="M360" s="72"/>
      <c r="N360" s="75"/>
      <c r="O360" s="72"/>
    </row>
    <row r="361" spans="4:15" ht="22.9" hidden="1" customHeight="1">
      <c r="D361" s="107"/>
      <c r="I361" s="72"/>
      <c r="J361" s="72"/>
      <c r="K361" s="72"/>
      <c r="M361" s="72"/>
      <c r="N361" s="75"/>
      <c r="O361" s="72"/>
    </row>
    <row r="362" spans="4:15" ht="22.9" hidden="1" customHeight="1">
      <c r="D362" s="107"/>
      <c r="I362" s="72"/>
      <c r="J362" s="72"/>
      <c r="K362" s="72"/>
      <c r="M362" s="72"/>
      <c r="N362" s="75"/>
      <c r="O362" s="72"/>
    </row>
    <row r="363" spans="4:15" ht="22.9" hidden="1" customHeight="1">
      <c r="D363" s="107"/>
      <c r="I363" s="72"/>
      <c r="J363" s="72"/>
      <c r="K363" s="72"/>
      <c r="M363" s="72"/>
      <c r="N363" s="75"/>
      <c r="O363" s="72"/>
    </row>
    <row r="364" spans="4:15" ht="22.9" hidden="1" customHeight="1">
      <c r="D364" s="107"/>
      <c r="I364" s="72"/>
      <c r="J364" s="72"/>
      <c r="K364" s="72"/>
      <c r="M364" s="72"/>
      <c r="N364" s="75"/>
      <c r="O364" s="72"/>
    </row>
    <row r="365" spans="4:15" ht="22.9" hidden="1" customHeight="1">
      <c r="D365" s="107"/>
      <c r="I365" s="72"/>
      <c r="J365" s="72"/>
      <c r="K365" s="72"/>
      <c r="M365" s="72"/>
      <c r="N365" s="75"/>
      <c r="O365" s="72"/>
    </row>
    <row r="366" spans="4:15" ht="22.9" hidden="1" customHeight="1">
      <c r="D366" s="107"/>
      <c r="I366" s="72"/>
      <c r="J366" s="72"/>
      <c r="K366" s="72"/>
      <c r="M366" s="72"/>
      <c r="N366" s="75"/>
      <c r="O366" s="72"/>
    </row>
    <row r="367" spans="4:15" ht="22.9" hidden="1" customHeight="1">
      <c r="D367" s="107"/>
      <c r="I367" s="72"/>
      <c r="J367" s="72"/>
      <c r="K367" s="72"/>
      <c r="M367" s="72"/>
      <c r="N367" s="75"/>
      <c r="O367" s="72"/>
    </row>
    <row r="368" spans="4:15" ht="22.9" hidden="1" customHeight="1">
      <c r="D368" s="107"/>
      <c r="I368" s="72"/>
      <c r="J368" s="72"/>
      <c r="K368" s="72"/>
      <c r="M368" s="72"/>
      <c r="N368" s="75"/>
      <c r="O368" s="72"/>
    </row>
    <row r="369" spans="4:15" ht="22.9" hidden="1" customHeight="1">
      <c r="D369" s="107"/>
      <c r="I369" s="72"/>
      <c r="J369" s="72"/>
      <c r="K369" s="72"/>
      <c r="M369" s="72"/>
      <c r="N369" s="75"/>
      <c r="O369" s="72"/>
    </row>
    <row r="370" spans="4:15" ht="22.9" hidden="1" customHeight="1">
      <c r="D370" s="107"/>
      <c r="I370" s="72"/>
      <c r="J370" s="72"/>
      <c r="K370" s="72"/>
      <c r="M370" s="72"/>
      <c r="N370" s="75"/>
      <c r="O370" s="72"/>
    </row>
    <row r="371" spans="4:15" ht="22.9" hidden="1" customHeight="1">
      <c r="D371" s="107"/>
      <c r="I371" s="72"/>
      <c r="J371" s="72"/>
      <c r="K371" s="72"/>
      <c r="M371" s="72"/>
      <c r="N371" s="75"/>
      <c r="O371" s="72"/>
    </row>
    <row r="372" spans="4:15" ht="22.9" hidden="1" customHeight="1">
      <c r="D372" s="107"/>
      <c r="I372" s="72"/>
      <c r="J372" s="72"/>
      <c r="K372" s="72"/>
      <c r="M372" s="72"/>
      <c r="N372" s="75"/>
      <c r="O372" s="72"/>
    </row>
    <row r="373" spans="4:15" ht="22.9" hidden="1" customHeight="1">
      <c r="D373" s="107"/>
      <c r="I373" s="72"/>
      <c r="J373" s="72"/>
      <c r="K373" s="72"/>
      <c r="M373" s="72"/>
      <c r="N373" s="75"/>
      <c r="O373" s="72"/>
    </row>
    <row r="374" spans="4:15" ht="22.9" hidden="1" customHeight="1">
      <c r="D374" s="107"/>
      <c r="I374" s="72"/>
      <c r="J374" s="72"/>
      <c r="K374" s="72"/>
      <c r="M374" s="72"/>
      <c r="N374" s="75"/>
      <c r="O374" s="72"/>
    </row>
    <row r="375" spans="4:15" ht="22.9" hidden="1" customHeight="1">
      <c r="D375" s="107"/>
      <c r="I375" s="72"/>
      <c r="J375" s="72"/>
      <c r="K375" s="72"/>
      <c r="M375" s="72"/>
      <c r="N375" s="75"/>
      <c r="O375" s="72"/>
    </row>
    <row r="376" spans="4:15" ht="22.9" hidden="1" customHeight="1">
      <c r="D376" s="107"/>
      <c r="I376" s="72"/>
      <c r="J376" s="72"/>
      <c r="K376" s="72"/>
      <c r="M376" s="72"/>
      <c r="N376" s="75"/>
      <c r="O376" s="72"/>
    </row>
    <row r="377" spans="4:15" ht="22.9" hidden="1" customHeight="1">
      <c r="D377" s="107"/>
      <c r="I377" s="72"/>
      <c r="J377" s="72"/>
      <c r="K377" s="72"/>
      <c r="M377" s="72"/>
      <c r="N377" s="75"/>
      <c r="O377" s="72"/>
    </row>
    <row r="378" spans="4:15" ht="22.9" hidden="1" customHeight="1">
      <c r="D378" s="107"/>
      <c r="I378" s="72"/>
      <c r="J378" s="72"/>
      <c r="K378" s="72"/>
      <c r="M378" s="72"/>
      <c r="N378" s="75"/>
      <c r="O378" s="72"/>
    </row>
    <row r="379" spans="4:15" ht="22.9" hidden="1" customHeight="1">
      <c r="D379" s="107"/>
      <c r="I379" s="72"/>
      <c r="J379" s="72"/>
      <c r="K379" s="72"/>
      <c r="M379" s="72"/>
      <c r="N379" s="75"/>
      <c r="O379" s="72"/>
    </row>
    <row r="380" spans="4:15" ht="22.9" hidden="1" customHeight="1">
      <c r="D380" s="107"/>
      <c r="I380" s="72"/>
      <c r="J380" s="72"/>
      <c r="K380" s="72"/>
      <c r="M380" s="72"/>
      <c r="N380" s="75"/>
      <c r="O380" s="72"/>
    </row>
    <row r="381" spans="4:15" ht="22.9" hidden="1" customHeight="1">
      <c r="D381" s="107"/>
      <c r="I381" s="72"/>
      <c r="J381" s="72"/>
      <c r="K381" s="72"/>
      <c r="M381" s="72"/>
      <c r="N381" s="75"/>
      <c r="O381" s="72"/>
    </row>
    <row r="382" spans="4:15" ht="22.9" hidden="1" customHeight="1">
      <c r="D382" s="107"/>
      <c r="I382" s="72"/>
      <c r="J382" s="72"/>
      <c r="K382" s="72"/>
      <c r="M382" s="72"/>
      <c r="N382" s="75"/>
      <c r="O382" s="72"/>
    </row>
    <row r="383" spans="4:15" ht="22.9" hidden="1" customHeight="1">
      <c r="D383" s="107"/>
      <c r="I383" s="72"/>
      <c r="J383" s="72"/>
      <c r="K383" s="72"/>
      <c r="M383" s="72"/>
      <c r="N383" s="75"/>
      <c r="O383" s="72"/>
    </row>
    <row r="384" spans="4:15" ht="22.9" hidden="1" customHeight="1">
      <c r="D384" s="107"/>
      <c r="I384" s="72"/>
      <c r="J384" s="72"/>
      <c r="K384" s="72"/>
      <c r="M384" s="72"/>
      <c r="N384" s="75"/>
      <c r="O384" s="72"/>
    </row>
    <row r="385" spans="4:15" ht="22.9" hidden="1" customHeight="1">
      <c r="D385" s="107"/>
      <c r="I385" s="72"/>
      <c r="J385" s="72"/>
      <c r="K385" s="72"/>
      <c r="M385" s="72"/>
      <c r="N385" s="75"/>
      <c r="O385" s="72"/>
    </row>
    <row r="386" spans="4:15" ht="22.9" hidden="1" customHeight="1">
      <c r="D386" s="107"/>
      <c r="I386" s="72"/>
      <c r="J386" s="72"/>
      <c r="K386" s="72"/>
      <c r="M386" s="72"/>
      <c r="N386" s="75"/>
      <c r="O386" s="72"/>
    </row>
    <row r="387" spans="4:15" ht="22.9" hidden="1" customHeight="1">
      <c r="D387" s="107"/>
      <c r="I387" s="72"/>
      <c r="J387" s="72"/>
      <c r="K387" s="72"/>
      <c r="M387" s="72"/>
      <c r="N387" s="75"/>
      <c r="O387" s="72"/>
    </row>
    <row r="388" spans="4:15" ht="22.9" hidden="1" customHeight="1">
      <c r="D388" s="107"/>
      <c r="I388" s="72"/>
      <c r="J388" s="72"/>
      <c r="K388" s="72"/>
      <c r="M388" s="72"/>
      <c r="N388" s="75"/>
      <c r="O388" s="72"/>
    </row>
    <row r="389" spans="4:15" ht="22.9" hidden="1" customHeight="1">
      <c r="D389" s="107"/>
      <c r="I389" s="72"/>
      <c r="J389" s="72"/>
      <c r="K389" s="72"/>
      <c r="M389" s="72"/>
      <c r="N389" s="75"/>
      <c r="O389" s="72"/>
    </row>
    <row r="390" spans="4:15" ht="22.9" hidden="1" customHeight="1">
      <c r="D390" s="107"/>
      <c r="I390" s="72"/>
      <c r="J390" s="72"/>
      <c r="K390" s="72"/>
      <c r="M390" s="72"/>
      <c r="N390" s="75"/>
      <c r="O390" s="72"/>
    </row>
    <row r="391" spans="4:15" ht="22.9" hidden="1" customHeight="1">
      <c r="D391" s="107"/>
      <c r="I391" s="72"/>
      <c r="J391" s="72"/>
      <c r="K391" s="72"/>
      <c r="M391" s="72"/>
      <c r="N391" s="75"/>
      <c r="O391" s="72"/>
    </row>
    <row r="392" spans="4:15" ht="22.9" hidden="1" customHeight="1">
      <c r="D392" s="107"/>
      <c r="I392" s="72"/>
      <c r="J392" s="72"/>
      <c r="K392" s="72"/>
      <c r="M392" s="72"/>
      <c r="N392" s="75"/>
      <c r="O392" s="72"/>
    </row>
    <row r="393" spans="4:15" ht="22.9" hidden="1" customHeight="1">
      <c r="D393" s="107"/>
      <c r="I393" s="72"/>
      <c r="J393" s="72"/>
      <c r="K393" s="72"/>
      <c r="M393" s="72"/>
      <c r="N393" s="75"/>
      <c r="O393" s="72"/>
    </row>
    <row r="394" spans="4:15" ht="22.9" hidden="1" customHeight="1">
      <c r="D394" s="107"/>
      <c r="I394" s="72"/>
      <c r="J394" s="72"/>
      <c r="K394" s="72"/>
      <c r="M394" s="72"/>
      <c r="N394" s="75"/>
      <c r="O394" s="72"/>
    </row>
    <row r="395" spans="4:15" ht="22.9" hidden="1" customHeight="1">
      <c r="D395" s="107"/>
      <c r="I395" s="72"/>
      <c r="J395" s="72"/>
      <c r="K395" s="72"/>
      <c r="M395" s="72"/>
      <c r="N395" s="75"/>
      <c r="O395" s="72"/>
    </row>
    <row r="396" spans="4:15" ht="22.9" hidden="1" customHeight="1">
      <c r="D396" s="107"/>
      <c r="I396" s="72"/>
      <c r="J396" s="72"/>
      <c r="K396" s="72"/>
      <c r="M396" s="72"/>
      <c r="N396" s="75"/>
      <c r="O396" s="72"/>
    </row>
    <row r="397" spans="4:15" ht="22.9" hidden="1" customHeight="1">
      <c r="D397" s="107"/>
      <c r="I397" s="72"/>
      <c r="J397" s="72"/>
      <c r="K397" s="72"/>
      <c r="M397" s="72"/>
      <c r="N397" s="75"/>
      <c r="O397" s="72"/>
    </row>
    <row r="398" spans="4:15" ht="22.9" hidden="1" customHeight="1">
      <c r="D398" s="107"/>
      <c r="I398" s="72"/>
      <c r="J398" s="72"/>
      <c r="K398" s="72"/>
      <c r="M398" s="72"/>
      <c r="N398" s="75"/>
      <c r="O398" s="72"/>
    </row>
    <row r="399" spans="4:15" ht="22.9" hidden="1" customHeight="1">
      <c r="D399" s="107"/>
      <c r="I399" s="72"/>
      <c r="J399" s="72"/>
      <c r="K399" s="72"/>
      <c r="M399" s="72"/>
      <c r="N399" s="75"/>
      <c r="O399" s="72"/>
    </row>
    <row r="400" spans="4:15" ht="22.9" hidden="1" customHeight="1">
      <c r="D400" s="107"/>
      <c r="I400" s="72"/>
      <c r="J400" s="72"/>
      <c r="K400" s="72"/>
      <c r="M400" s="72"/>
      <c r="N400" s="75"/>
      <c r="O400" s="72"/>
    </row>
    <row r="401" spans="4:15" ht="22.9" hidden="1" customHeight="1">
      <c r="D401" s="107"/>
      <c r="I401" s="72"/>
      <c r="J401" s="72"/>
      <c r="K401" s="72"/>
      <c r="M401" s="72"/>
      <c r="N401" s="75"/>
      <c r="O401" s="72"/>
    </row>
    <row r="402" spans="4:15" ht="22.9" hidden="1" customHeight="1">
      <c r="D402" s="107"/>
      <c r="I402" s="72"/>
      <c r="J402" s="72"/>
      <c r="K402" s="72"/>
      <c r="M402" s="72"/>
      <c r="N402" s="75"/>
      <c r="O402" s="72"/>
    </row>
    <row r="403" spans="4:15" ht="22.9" hidden="1" customHeight="1">
      <c r="D403" s="107"/>
      <c r="I403" s="72"/>
      <c r="J403" s="72"/>
      <c r="K403" s="72"/>
      <c r="M403" s="72"/>
      <c r="N403" s="75"/>
      <c r="O403" s="72"/>
    </row>
    <row r="404" spans="4:15" ht="22.9" hidden="1" customHeight="1">
      <c r="D404" s="107"/>
      <c r="I404" s="72"/>
      <c r="J404" s="72"/>
      <c r="K404" s="72"/>
      <c r="M404" s="72"/>
      <c r="N404" s="75"/>
      <c r="O404" s="72"/>
    </row>
    <row r="405" spans="4:15" ht="22.9" hidden="1" customHeight="1">
      <c r="D405" s="107"/>
      <c r="I405" s="72"/>
      <c r="J405" s="72"/>
      <c r="K405" s="72"/>
      <c r="M405" s="72"/>
      <c r="N405" s="75"/>
      <c r="O405" s="72"/>
    </row>
    <row r="406" spans="4:15" ht="22.9" hidden="1" customHeight="1">
      <c r="D406" s="107"/>
      <c r="I406" s="72"/>
      <c r="J406" s="72"/>
      <c r="K406" s="72"/>
      <c r="M406" s="72"/>
      <c r="N406" s="75"/>
      <c r="O406" s="72"/>
    </row>
    <row r="407" spans="4:15" ht="22.9" hidden="1" customHeight="1">
      <c r="D407" s="107"/>
      <c r="I407" s="72"/>
      <c r="J407" s="72"/>
      <c r="K407" s="72"/>
      <c r="M407" s="72"/>
      <c r="N407" s="75"/>
      <c r="O407" s="72"/>
    </row>
    <row r="408" spans="4:15" ht="22.9" hidden="1" customHeight="1">
      <c r="D408" s="107"/>
      <c r="I408" s="72"/>
      <c r="J408" s="72"/>
      <c r="K408" s="72"/>
      <c r="M408" s="72"/>
      <c r="N408" s="75"/>
      <c r="O408" s="72"/>
    </row>
    <row r="409" spans="4:15" ht="22.9" hidden="1" customHeight="1">
      <c r="D409" s="107"/>
      <c r="I409" s="72"/>
      <c r="J409" s="72"/>
      <c r="K409" s="72"/>
      <c r="M409" s="72"/>
      <c r="N409" s="75"/>
      <c r="O409" s="72"/>
    </row>
    <row r="410" spans="4:15" ht="22.9" hidden="1" customHeight="1">
      <c r="D410" s="107"/>
      <c r="I410" s="72"/>
      <c r="J410" s="72"/>
      <c r="K410" s="72"/>
      <c r="M410" s="72"/>
      <c r="N410" s="75"/>
      <c r="O410" s="72"/>
    </row>
    <row r="411" spans="4:15" ht="22.9" hidden="1" customHeight="1">
      <c r="D411" s="107"/>
      <c r="I411" s="72"/>
      <c r="J411" s="72"/>
      <c r="K411" s="72"/>
      <c r="M411" s="72"/>
      <c r="N411" s="75"/>
      <c r="O411" s="72"/>
    </row>
    <row r="412" spans="4:15" ht="22.9" hidden="1" customHeight="1">
      <c r="D412" s="107"/>
      <c r="I412" s="72"/>
      <c r="J412" s="72"/>
      <c r="K412" s="72"/>
      <c r="M412" s="72"/>
      <c r="N412" s="75"/>
      <c r="O412" s="72"/>
    </row>
    <row r="413" spans="4:15" ht="22.9" hidden="1" customHeight="1">
      <c r="D413" s="107"/>
      <c r="I413" s="72"/>
      <c r="J413" s="72"/>
      <c r="K413" s="72"/>
      <c r="M413" s="72"/>
      <c r="N413" s="75"/>
      <c r="O413" s="72"/>
    </row>
    <row r="414" spans="4:15" ht="22.9" hidden="1" customHeight="1">
      <c r="D414" s="107"/>
      <c r="I414" s="72"/>
      <c r="J414" s="72"/>
      <c r="K414" s="72"/>
      <c r="M414" s="72"/>
      <c r="N414" s="75"/>
      <c r="O414" s="72"/>
    </row>
    <row r="415" spans="4:15" ht="22.9" hidden="1" customHeight="1">
      <c r="D415" s="107"/>
      <c r="I415" s="72"/>
      <c r="J415" s="72"/>
      <c r="K415" s="72"/>
      <c r="M415" s="72"/>
      <c r="N415" s="75"/>
      <c r="O415" s="72"/>
    </row>
    <row r="416" spans="4:15" ht="22.9" hidden="1" customHeight="1">
      <c r="D416" s="107"/>
      <c r="I416" s="72"/>
      <c r="J416" s="72"/>
      <c r="K416" s="72"/>
      <c r="M416" s="72"/>
      <c r="N416" s="75"/>
      <c r="O416" s="72"/>
    </row>
    <row r="417" spans="4:15" ht="22.9" hidden="1" customHeight="1">
      <c r="D417" s="107"/>
      <c r="I417" s="72"/>
      <c r="J417" s="72"/>
      <c r="K417" s="72"/>
      <c r="M417" s="72"/>
      <c r="N417" s="75"/>
      <c r="O417" s="72"/>
    </row>
    <row r="418" spans="4:15" ht="22.9" hidden="1" customHeight="1">
      <c r="D418" s="107"/>
      <c r="I418" s="72"/>
      <c r="J418" s="72"/>
      <c r="K418" s="72"/>
      <c r="M418" s="72"/>
      <c r="N418" s="75"/>
      <c r="O418" s="72"/>
    </row>
    <row r="419" spans="4:15" ht="22.9" hidden="1" customHeight="1">
      <c r="D419" s="107"/>
      <c r="I419" s="72"/>
      <c r="J419" s="72"/>
      <c r="K419" s="72"/>
      <c r="M419" s="72"/>
      <c r="N419" s="75"/>
      <c r="O419" s="72"/>
    </row>
    <row r="420" spans="4:15" ht="22.9" hidden="1" customHeight="1">
      <c r="D420" s="107"/>
      <c r="I420" s="72"/>
      <c r="J420" s="72"/>
      <c r="K420" s="72"/>
      <c r="M420" s="72"/>
      <c r="N420" s="75"/>
      <c r="O420" s="72"/>
    </row>
    <row r="421" spans="4:15" ht="22.9" hidden="1" customHeight="1">
      <c r="D421" s="107"/>
      <c r="I421" s="72"/>
      <c r="J421" s="72"/>
      <c r="K421" s="72"/>
      <c r="M421" s="72"/>
      <c r="N421" s="75"/>
      <c r="O421" s="72"/>
    </row>
    <row r="422" spans="4:15" ht="22.9" hidden="1" customHeight="1">
      <c r="D422" s="107"/>
      <c r="I422" s="72"/>
      <c r="J422" s="72"/>
      <c r="K422" s="72"/>
      <c r="M422" s="72"/>
      <c r="N422" s="75"/>
      <c r="O422" s="72"/>
    </row>
    <row r="423" spans="4:15" ht="22.9" hidden="1" customHeight="1">
      <c r="D423" s="107"/>
      <c r="I423" s="72"/>
      <c r="J423" s="72"/>
      <c r="K423" s="72"/>
      <c r="M423" s="72"/>
      <c r="N423" s="75"/>
      <c r="O423" s="72"/>
    </row>
    <row r="424" spans="4:15" ht="22.9" hidden="1" customHeight="1">
      <c r="D424" s="107"/>
      <c r="I424" s="72"/>
      <c r="J424" s="72"/>
      <c r="K424" s="72"/>
      <c r="M424" s="72"/>
      <c r="N424" s="75"/>
      <c r="O424" s="72"/>
    </row>
    <row r="425" spans="4:15" ht="22.9" hidden="1" customHeight="1">
      <c r="D425" s="107"/>
      <c r="I425" s="72"/>
      <c r="J425" s="72"/>
      <c r="K425" s="72"/>
      <c r="M425" s="72"/>
      <c r="N425" s="75"/>
      <c r="O425" s="72"/>
    </row>
    <row r="426" spans="4:15" ht="22.9" hidden="1" customHeight="1">
      <c r="D426" s="107"/>
      <c r="I426" s="72"/>
      <c r="J426" s="72"/>
      <c r="K426" s="72"/>
      <c r="M426" s="72"/>
      <c r="N426" s="75"/>
      <c r="O426" s="72"/>
    </row>
    <row r="427" spans="4:15" ht="22.9" hidden="1" customHeight="1">
      <c r="D427" s="107"/>
      <c r="I427" s="72"/>
      <c r="J427" s="72"/>
      <c r="K427" s="72"/>
      <c r="M427" s="72"/>
      <c r="N427" s="75"/>
      <c r="O427" s="72"/>
    </row>
    <row r="428" spans="4:15" ht="22.9" hidden="1" customHeight="1">
      <c r="D428" s="107"/>
      <c r="I428" s="72"/>
      <c r="J428" s="72"/>
      <c r="K428" s="72"/>
      <c r="M428" s="72"/>
      <c r="N428" s="75"/>
      <c r="O428" s="72"/>
    </row>
    <row r="429" spans="4:15" ht="22.9" hidden="1" customHeight="1">
      <c r="D429" s="107"/>
      <c r="I429" s="72"/>
      <c r="J429" s="72"/>
      <c r="K429" s="72"/>
      <c r="M429" s="72"/>
      <c r="N429" s="75"/>
      <c r="O429" s="72"/>
    </row>
    <row r="430" spans="4:15" ht="22.9" hidden="1" customHeight="1">
      <c r="D430" s="107"/>
      <c r="I430" s="72"/>
      <c r="J430" s="72"/>
      <c r="K430" s="72"/>
      <c r="M430" s="72"/>
      <c r="N430" s="75"/>
      <c r="O430" s="72"/>
    </row>
    <row r="431" spans="4:15" ht="22.9" hidden="1" customHeight="1">
      <c r="D431" s="107"/>
      <c r="I431" s="72"/>
      <c r="J431" s="72"/>
      <c r="K431" s="72"/>
      <c r="M431" s="72"/>
      <c r="N431" s="75"/>
      <c r="O431" s="72"/>
    </row>
    <row r="432" spans="4:15" ht="22.9" hidden="1" customHeight="1">
      <c r="D432" s="107"/>
      <c r="I432" s="72"/>
      <c r="J432" s="72"/>
      <c r="K432" s="72"/>
      <c r="M432" s="72"/>
      <c r="N432" s="75"/>
      <c r="O432" s="72"/>
    </row>
    <row r="433" spans="4:15" ht="22.9" hidden="1" customHeight="1">
      <c r="D433" s="107"/>
      <c r="I433" s="72"/>
      <c r="J433" s="72"/>
      <c r="K433" s="72"/>
      <c r="M433" s="72"/>
      <c r="N433" s="75"/>
      <c r="O433" s="72"/>
    </row>
    <row r="434" spans="4:15" ht="22.9" hidden="1" customHeight="1">
      <c r="D434" s="107"/>
      <c r="I434" s="72"/>
      <c r="J434" s="72"/>
      <c r="K434" s="72"/>
      <c r="M434" s="72"/>
      <c r="N434" s="75"/>
      <c r="O434" s="72"/>
    </row>
    <row r="435" spans="4:15" ht="22.9" hidden="1" customHeight="1">
      <c r="D435" s="107"/>
      <c r="I435" s="72"/>
      <c r="J435" s="72"/>
      <c r="K435" s="72"/>
      <c r="M435" s="72"/>
      <c r="N435" s="75"/>
      <c r="O435" s="72"/>
    </row>
    <row r="436" spans="4:15" ht="22.9" hidden="1" customHeight="1">
      <c r="D436" s="107"/>
      <c r="I436" s="72"/>
      <c r="J436" s="72"/>
      <c r="K436" s="72"/>
      <c r="M436" s="72"/>
      <c r="N436" s="75"/>
      <c r="O436" s="72"/>
    </row>
    <row r="437" spans="4:15" ht="22.9" hidden="1" customHeight="1">
      <c r="D437" s="107"/>
      <c r="I437" s="72"/>
      <c r="J437" s="72"/>
      <c r="K437" s="72"/>
      <c r="M437" s="72"/>
      <c r="N437" s="75"/>
      <c r="O437" s="72"/>
    </row>
    <row r="438" spans="4:15" ht="22.9" hidden="1" customHeight="1">
      <c r="D438" s="107"/>
      <c r="I438" s="72"/>
      <c r="J438" s="72"/>
      <c r="K438" s="72"/>
      <c r="M438" s="72"/>
      <c r="N438" s="75"/>
      <c r="O438" s="72"/>
    </row>
    <row r="439" spans="4:15" ht="22.9" hidden="1" customHeight="1">
      <c r="D439" s="107"/>
      <c r="I439" s="72"/>
      <c r="J439" s="72"/>
      <c r="K439" s="72"/>
      <c r="M439" s="72"/>
      <c r="N439" s="75"/>
      <c r="O439" s="72"/>
    </row>
    <row r="440" spans="4:15" ht="22.9" hidden="1" customHeight="1">
      <c r="D440" s="107"/>
      <c r="I440" s="72"/>
      <c r="J440" s="72"/>
      <c r="K440" s="72"/>
      <c r="M440" s="72"/>
      <c r="N440" s="75"/>
      <c r="O440" s="72"/>
    </row>
    <row r="441" spans="4:15" ht="22.9" hidden="1" customHeight="1">
      <c r="D441" s="107"/>
      <c r="I441" s="72"/>
      <c r="J441" s="72"/>
      <c r="K441" s="72"/>
      <c r="M441" s="72"/>
      <c r="N441" s="75"/>
      <c r="O441" s="72"/>
    </row>
    <row r="442" spans="4:15" ht="22.9" hidden="1" customHeight="1">
      <c r="D442" s="107"/>
      <c r="I442" s="72"/>
      <c r="J442" s="72"/>
      <c r="K442" s="72"/>
      <c r="M442" s="72"/>
      <c r="N442" s="75"/>
      <c r="O442" s="72"/>
    </row>
    <row r="443" spans="4:15" ht="22.9" hidden="1" customHeight="1">
      <c r="D443" s="107"/>
      <c r="I443" s="72"/>
      <c r="J443" s="72"/>
      <c r="K443" s="72"/>
      <c r="M443" s="72"/>
      <c r="N443" s="75"/>
      <c r="O443" s="72"/>
    </row>
    <row r="444" spans="4:15" ht="22.9" hidden="1" customHeight="1">
      <c r="D444" s="107"/>
      <c r="I444" s="72"/>
      <c r="J444" s="72"/>
      <c r="K444" s="72"/>
      <c r="M444" s="72"/>
      <c r="N444" s="75"/>
      <c r="O444" s="72"/>
    </row>
    <row r="445" spans="4:15" ht="22.9" hidden="1" customHeight="1">
      <c r="D445" s="107"/>
      <c r="I445" s="72"/>
      <c r="J445" s="72"/>
      <c r="K445" s="72"/>
      <c r="M445" s="72"/>
      <c r="N445" s="75"/>
      <c r="O445" s="72"/>
    </row>
    <row r="446" spans="4:15" ht="22.9" hidden="1" customHeight="1">
      <c r="D446" s="107"/>
      <c r="I446" s="72"/>
      <c r="J446" s="72"/>
      <c r="K446" s="72"/>
      <c r="M446" s="72"/>
      <c r="N446" s="75"/>
      <c r="O446" s="72"/>
    </row>
    <row r="447" spans="4:15" ht="22.9" hidden="1" customHeight="1">
      <c r="D447" s="107"/>
      <c r="I447" s="72"/>
      <c r="J447" s="72"/>
      <c r="K447" s="72"/>
      <c r="M447" s="72"/>
      <c r="N447" s="75"/>
      <c r="O447" s="72"/>
    </row>
    <row r="448" spans="4:15" ht="22.9" hidden="1" customHeight="1">
      <c r="D448" s="107"/>
      <c r="I448" s="72"/>
      <c r="J448" s="72"/>
      <c r="K448" s="72"/>
      <c r="M448" s="72"/>
      <c r="N448" s="75"/>
      <c r="O448" s="72"/>
    </row>
    <row r="449" spans="4:15" ht="22.9" hidden="1" customHeight="1">
      <c r="D449" s="107"/>
      <c r="I449" s="72"/>
      <c r="J449" s="72"/>
      <c r="K449" s="72"/>
      <c r="M449" s="72"/>
      <c r="N449" s="75"/>
      <c r="O449" s="72"/>
    </row>
    <row r="450" spans="4:15" ht="22.9" hidden="1" customHeight="1">
      <c r="D450" s="107"/>
      <c r="I450" s="72"/>
      <c r="J450" s="72"/>
      <c r="K450" s="72"/>
      <c r="M450" s="72"/>
      <c r="N450" s="75"/>
      <c r="O450" s="72"/>
    </row>
    <row r="451" spans="4:15" ht="22.9" hidden="1" customHeight="1">
      <c r="D451" s="107"/>
      <c r="I451" s="72"/>
      <c r="J451" s="72"/>
      <c r="K451" s="72"/>
      <c r="M451" s="72"/>
      <c r="N451" s="75"/>
      <c r="O451" s="72"/>
    </row>
    <row r="452" spans="4:15" ht="22.9" hidden="1" customHeight="1">
      <c r="D452" s="107"/>
      <c r="I452" s="72"/>
      <c r="J452" s="72"/>
      <c r="K452" s="72"/>
      <c r="M452" s="72"/>
      <c r="N452" s="75"/>
      <c r="O452" s="72"/>
    </row>
    <row r="453" spans="4:15" ht="22.9" hidden="1" customHeight="1">
      <c r="D453" s="107"/>
      <c r="I453" s="72"/>
      <c r="J453" s="72"/>
      <c r="K453" s="72"/>
      <c r="M453" s="72"/>
      <c r="N453" s="75"/>
      <c r="O453" s="72"/>
    </row>
    <row r="454" spans="4:15" ht="22.9" hidden="1" customHeight="1">
      <c r="D454" s="107"/>
      <c r="I454" s="72"/>
      <c r="J454" s="72"/>
      <c r="K454" s="72"/>
      <c r="M454" s="72"/>
      <c r="N454" s="75"/>
      <c r="O454" s="72"/>
    </row>
    <row r="455" spans="4:15" ht="22.9" hidden="1" customHeight="1">
      <c r="D455" s="107"/>
      <c r="I455" s="72"/>
      <c r="J455" s="72"/>
      <c r="K455" s="72"/>
      <c r="M455" s="72"/>
      <c r="N455" s="75"/>
      <c r="O455" s="72"/>
    </row>
    <row r="456" spans="4:15" ht="22.9" hidden="1" customHeight="1">
      <c r="D456" s="107"/>
      <c r="I456" s="72"/>
      <c r="J456" s="72"/>
      <c r="K456" s="72"/>
      <c r="M456" s="72"/>
      <c r="N456" s="75"/>
      <c r="O456" s="72"/>
    </row>
    <row r="457" spans="4:15" ht="22.9" hidden="1" customHeight="1">
      <c r="D457" s="107"/>
      <c r="I457" s="72"/>
      <c r="J457" s="72"/>
      <c r="K457" s="72"/>
      <c r="M457" s="72"/>
      <c r="N457" s="75"/>
      <c r="O457" s="72"/>
    </row>
    <row r="458" spans="4:15" ht="22.9" hidden="1" customHeight="1">
      <c r="D458" s="107"/>
      <c r="I458" s="72"/>
      <c r="J458" s="72"/>
      <c r="K458" s="72"/>
      <c r="M458" s="72"/>
      <c r="N458" s="75"/>
      <c r="O458" s="72"/>
    </row>
    <row r="459" spans="4:15" ht="22.9" hidden="1" customHeight="1">
      <c r="D459" s="107"/>
      <c r="I459" s="72"/>
      <c r="J459" s="72"/>
      <c r="K459" s="72"/>
      <c r="M459" s="72"/>
      <c r="N459" s="75"/>
      <c r="O459" s="72"/>
    </row>
    <row r="460" spans="4:15" ht="22.9" hidden="1" customHeight="1">
      <c r="D460" s="107"/>
      <c r="I460" s="72"/>
      <c r="J460" s="72"/>
      <c r="K460" s="72"/>
      <c r="M460" s="72"/>
      <c r="N460" s="75"/>
      <c r="O460" s="72"/>
    </row>
    <row r="461" spans="4:15" ht="22.9" hidden="1" customHeight="1">
      <c r="D461" s="107"/>
      <c r="I461" s="72"/>
      <c r="J461" s="72"/>
      <c r="K461" s="72"/>
      <c r="M461" s="72"/>
      <c r="N461" s="75"/>
      <c r="O461" s="72"/>
    </row>
    <row r="462" spans="4:15" ht="22.9" hidden="1" customHeight="1">
      <c r="D462" s="107"/>
      <c r="I462" s="72"/>
      <c r="J462" s="72"/>
      <c r="K462" s="72"/>
      <c r="M462" s="72"/>
      <c r="N462" s="75"/>
      <c r="O462" s="72"/>
    </row>
    <row r="463" spans="4:15" ht="22.9" hidden="1" customHeight="1">
      <c r="D463" s="107"/>
      <c r="I463" s="72"/>
      <c r="J463" s="72"/>
      <c r="K463" s="72"/>
      <c r="M463" s="72"/>
      <c r="N463" s="75"/>
      <c r="O463" s="72"/>
    </row>
    <row r="464" spans="4:15" ht="22.9" hidden="1" customHeight="1">
      <c r="D464" s="107"/>
      <c r="I464" s="72"/>
      <c r="J464" s="72"/>
      <c r="K464" s="72"/>
      <c r="M464" s="72"/>
      <c r="N464" s="75"/>
      <c r="O464" s="72"/>
    </row>
    <row r="465" spans="4:15" ht="22.9" hidden="1" customHeight="1">
      <c r="D465" s="107"/>
      <c r="I465" s="72"/>
      <c r="J465" s="72"/>
      <c r="K465" s="72"/>
      <c r="M465" s="72"/>
      <c r="N465" s="75"/>
      <c r="O465" s="72"/>
    </row>
    <row r="466" spans="4:15" ht="22.9" hidden="1" customHeight="1">
      <c r="D466" s="107"/>
      <c r="I466" s="72"/>
      <c r="J466" s="72"/>
      <c r="K466" s="72"/>
      <c r="M466" s="72"/>
      <c r="N466" s="75"/>
      <c r="O466" s="72"/>
    </row>
    <row r="467" spans="4:15" ht="22.9" hidden="1" customHeight="1">
      <c r="D467" s="107"/>
      <c r="I467" s="72"/>
      <c r="J467" s="72"/>
      <c r="K467" s="72"/>
      <c r="M467" s="72"/>
      <c r="N467" s="75"/>
      <c r="O467" s="72"/>
    </row>
    <row r="468" spans="4:15" ht="22.9" hidden="1" customHeight="1">
      <c r="D468" s="107"/>
      <c r="I468" s="72"/>
      <c r="J468" s="72"/>
      <c r="K468" s="72"/>
      <c r="M468" s="72"/>
      <c r="N468" s="75"/>
      <c r="O468" s="72"/>
    </row>
    <row r="469" spans="4:15" ht="22.9" hidden="1" customHeight="1">
      <c r="D469" s="107"/>
      <c r="I469" s="72"/>
      <c r="J469" s="72"/>
      <c r="K469" s="72"/>
      <c r="M469" s="72"/>
      <c r="N469" s="75"/>
      <c r="O469" s="72"/>
    </row>
    <row r="470" spans="4:15" ht="22.9" hidden="1" customHeight="1">
      <c r="D470" s="107"/>
      <c r="I470" s="72"/>
      <c r="J470" s="72"/>
      <c r="K470" s="72"/>
      <c r="M470" s="72"/>
      <c r="N470" s="75"/>
      <c r="O470" s="72"/>
    </row>
    <row r="471" spans="4:15" ht="22.9" hidden="1" customHeight="1">
      <c r="D471" s="107"/>
      <c r="I471" s="72"/>
      <c r="J471" s="72"/>
      <c r="K471" s="72"/>
      <c r="M471" s="72"/>
      <c r="N471" s="75"/>
      <c r="O471" s="72"/>
    </row>
    <row r="472" spans="4:15" ht="22.9" hidden="1" customHeight="1">
      <c r="D472" s="107"/>
      <c r="I472" s="72"/>
      <c r="J472" s="72"/>
      <c r="K472" s="72"/>
      <c r="M472" s="72"/>
      <c r="N472" s="75"/>
      <c r="O472" s="72"/>
    </row>
    <row r="473" spans="4:15" ht="22.9" hidden="1" customHeight="1">
      <c r="D473" s="107"/>
      <c r="I473" s="72"/>
      <c r="J473" s="72"/>
      <c r="K473" s="72"/>
      <c r="M473" s="72"/>
      <c r="N473" s="75"/>
      <c r="O473" s="72"/>
    </row>
    <row r="474" spans="4:15" ht="22.9" hidden="1" customHeight="1">
      <c r="D474" s="107"/>
      <c r="I474" s="72"/>
      <c r="J474" s="72"/>
      <c r="K474" s="72"/>
      <c r="M474" s="72"/>
      <c r="N474" s="75"/>
      <c r="O474" s="72"/>
    </row>
    <row r="475" spans="4:15" ht="22.9" hidden="1" customHeight="1">
      <c r="D475" s="107"/>
      <c r="I475" s="72"/>
      <c r="J475" s="72"/>
      <c r="K475" s="72"/>
      <c r="M475" s="72"/>
      <c r="N475" s="75"/>
      <c r="O475" s="72"/>
    </row>
    <row r="476" spans="4:15" ht="22.9" hidden="1" customHeight="1">
      <c r="D476" s="107"/>
      <c r="I476" s="72"/>
      <c r="J476" s="72"/>
      <c r="K476" s="72"/>
      <c r="M476" s="72"/>
      <c r="N476" s="75"/>
      <c r="O476" s="72"/>
    </row>
    <row r="477" spans="4:15" ht="22.9" hidden="1" customHeight="1">
      <c r="D477" s="107"/>
      <c r="I477" s="72"/>
      <c r="J477" s="72"/>
      <c r="K477" s="72"/>
      <c r="M477" s="72"/>
      <c r="N477" s="75"/>
      <c r="O477" s="72"/>
    </row>
    <row r="478" spans="4:15" ht="22.9" hidden="1" customHeight="1">
      <c r="D478" s="107"/>
      <c r="I478" s="72"/>
      <c r="J478" s="72"/>
      <c r="K478" s="72"/>
      <c r="M478" s="72"/>
      <c r="N478" s="75"/>
      <c r="O478" s="72"/>
    </row>
    <row r="479" spans="4:15" ht="22.9" hidden="1" customHeight="1">
      <c r="D479" s="107"/>
      <c r="I479" s="72"/>
      <c r="J479" s="72"/>
      <c r="K479" s="72"/>
      <c r="M479" s="72"/>
      <c r="N479" s="75"/>
      <c r="O479" s="72"/>
    </row>
    <row r="480" spans="4:15" ht="22.9" hidden="1" customHeight="1">
      <c r="D480" s="107"/>
      <c r="I480" s="72"/>
      <c r="J480" s="72"/>
      <c r="K480" s="72"/>
      <c r="M480" s="72"/>
      <c r="N480" s="75"/>
      <c r="O480" s="72"/>
    </row>
    <row r="481" spans="4:15" ht="22.9" hidden="1" customHeight="1">
      <c r="D481" s="107"/>
      <c r="I481" s="72"/>
      <c r="J481" s="72"/>
      <c r="K481" s="72"/>
      <c r="M481" s="72"/>
      <c r="N481" s="75"/>
      <c r="O481" s="72"/>
    </row>
    <row r="482" spans="4:15" ht="22.9" hidden="1" customHeight="1">
      <c r="D482" s="107"/>
      <c r="I482" s="72"/>
      <c r="J482" s="72"/>
      <c r="K482" s="72"/>
      <c r="M482" s="72"/>
      <c r="N482" s="75"/>
      <c r="O482" s="72"/>
    </row>
    <row r="483" spans="4:15" ht="22.9" hidden="1" customHeight="1">
      <c r="D483" s="107"/>
      <c r="I483" s="72"/>
      <c r="J483" s="72"/>
      <c r="K483" s="72"/>
      <c r="M483" s="72"/>
      <c r="N483" s="75"/>
      <c r="O483" s="72"/>
    </row>
    <row r="484" spans="4:15" ht="22.9" hidden="1" customHeight="1">
      <c r="D484" s="107"/>
      <c r="I484" s="72"/>
      <c r="J484" s="72"/>
      <c r="K484" s="72"/>
      <c r="M484" s="72"/>
      <c r="N484" s="75"/>
      <c r="O484" s="72"/>
    </row>
    <row r="485" spans="4:15" ht="22.9" hidden="1" customHeight="1">
      <c r="D485" s="107"/>
      <c r="I485" s="72"/>
      <c r="J485" s="72"/>
      <c r="K485" s="72"/>
      <c r="M485" s="72"/>
      <c r="N485" s="75"/>
      <c r="O485" s="72"/>
    </row>
    <row r="486" spans="4:15" ht="22.9" hidden="1" customHeight="1">
      <c r="D486" s="107"/>
      <c r="I486" s="72"/>
      <c r="J486" s="72"/>
      <c r="K486" s="72"/>
      <c r="M486" s="72"/>
      <c r="N486" s="75"/>
      <c r="O486" s="72"/>
    </row>
    <row r="487" spans="4:15" ht="22.9" hidden="1" customHeight="1">
      <c r="D487" s="107"/>
      <c r="I487" s="72"/>
      <c r="J487" s="72"/>
      <c r="K487" s="72"/>
      <c r="M487" s="72"/>
      <c r="N487" s="75"/>
      <c r="O487" s="72"/>
    </row>
    <row r="488" spans="4:15" ht="22.9" hidden="1" customHeight="1">
      <c r="D488" s="107"/>
      <c r="I488" s="72"/>
      <c r="J488" s="72"/>
      <c r="K488" s="72"/>
      <c r="M488" s="72"/>
      <c r="N488" s="75"/>
      <c r="O488" s="72"/>
    </row>
    <row r="489" spans="4:15" ht="22.9" hidden="1" customHeight="1">
      <c r="D489" s="107"/>
      <c r="I489" s="72"/>
      <c r="J489" s="72"/>
      <c r="K489" s="72"/>
      <c r="M489" s="72"/>
      <c r="N489" s="75"/>
      <c r="O489" s="72"/>
    </row>
    <row r="490" spans="4:15" ht="22.9" hidden="1" customHeight="1">
      <c r="D490" s="107"/>
      <c r="I490" s="72"/>
      <c r="J490" s="72"/>
      <c r="K490" s="72"/>
      <c r="M490" s="72"/>
      <c r="N490" s="75"/>
      <c r="O490" s="72"/>
    </row>
    <row r="491" spans="4:15" ht="22.9" hidden="1" customHeight="1">
      <c r="D491" s="107"/>
      <c r="I491" s="72"/>
      <c r="J491" s="72"/>
      <c r="K491" s="72"/>
      <c r="M491" s="72"/>
      <c r="N491" s="75"/>
      <c r="O491" s="72"/>
    </row>
    <row r="492" spans="4:15" ht="22.9" hidden="1" customHeight="1">
      <c r="D492" s="107"/>
      <c r="I492" s="72"/>
      <c r="J492" s="72"/>
      <c r="K492" s="72"/>
      <c r="M492" s="72"/>
      <c r="N492" s="75"/>
      <c r="O492" s="72"/>
    </row>
    <row r="493" spans="4:15" ht="22.9" hidden="1" customHeight="1">
      <c r="D493" s="107"/>
      <c r="I493" s="72"/>
      <c r="J493" s="72"/>
      <c r="K493" s="72"/>
      <c r="M493" s="72"/>
      <c r="N493" s="75"/>
      <c r="O493" s="72"/>
    </row>
    <row r="494" spans="4:15" ht="22.9" hidden="1" customHeight="1">
      <c r="D494" s="107"/>
      <c r="I494" s="72"/>
      <c r="J494" s="72"/>
      <c r="K494" s="72"/>
      <c r="M494" s="72"/>
      <c r="N494" s="75"/>
      <c r="O494" s="72"/>
    </row>
    <row r="495" spans="4:15" ht="22.9" hidden="1" customHeight="1">
      <c r="D495" s="107"/>
      <c r="I495" s="72"/>
      <c r="J495" s="72"/>
      <c r="K495" s="72"/>
      <c r="M495" s="72"/>
      <c r="N495" s="75"/>
      <c r="O495" s="72"/>
    </row>
    <row r="496" spans="4:15" ht="22.9" hidden="1" customHeight="1">
      <c r="D496" s="107"/>
      <c r="I496" s="72"/>
      <c r="J496" s="72"/>
      <c r="K496" s="72"/>
      <c r="M496" s="72"/>
      <c r="N496" s="75"/>
      <c r="O496" s="72"/>
    </row>
    <row r="497" spans="4:15" ht="22.9" hidden="1" customHeight="1">
      <c r="D497" s="107"/>
      <c r="I497" s="72"/>
      <c r="J497" s="72"/>
      <c r="K497" s="72"/>
      <c r="M497" s="72"/>
      <c r="N497" s="75"/>
      <c r="O497" s="72"/>
    </row>
    <row r="498" spans="4:15" ht="22.9" hidden="1" customHeight="1">
      <c r="D498" s="107"/>
      <c r="I498" s="72"/>
      <c r="J498" s="72"/>
      <c r="K498" s="72"/>
      <c r="M498" s="72"/>
      <c r="N498" s="75"/>
      <c r="O498" s="72"/>
    </row>
    <row r="499" spans="4:15" ht="22.9" hidden="1" customHeight="1">
      <c r="D499" s="107"/>
      <c r="I499" s="72"/>
      <c r="J499" s="72"/>
      <c r="K499" s="72"/>
      <c r="M499" s="72"/>
      <c r="N499" s="75"/>
      <c r="O499" s="72"/>
    </row>
    <row r="500" spans="4:15" ht="22.9" hidden="1" customHeight="1">
      <c r="D500" s="107"/>
      <c r="I500" s="72"/>
      <c r="J500" s="72"/>
      <c r="K500" s="72"/>
      <c r="M500" s="72"/>
      <c r="N500" s="75"/>
      <c r="O500" s="72"/>
    </row>
    <row r="501" spans="4:15" ht="22.9" hidden="1" customHeight="1">
      <c r="D501" s="107"/>
      <c r="I501" s="72"/>
      <c r="J501" s="72"/>
      <c r="K501" s="72"/>
      <c r="M501" s="72"/>
      <c r="N501" s="75"/>
      <c r="O501" s="72"/>
    </row>
    <row r="502" spans="4:15" ht="22.9" hidden="1" customHeight="1">
      <c r="D502" s="107"/>
      <c r="I502" s="72"/>
      <c r="J502" s="72"/>
      <c r="K502" s="72"/>
      <c r="M502" s="72"/>
      <c r="N502" s="75"/>
      <c r="O502" s="72"/>
    </row>
    <row r="503" spans="4:15" ht="22.9" hidden="1" customHeight="1">
      <c r="D503" s="107"/>
      <c r="I503" s="72"/>
      <c r="J503" s="72"/>
      <c r="K503" s="72"/>
      <c r="M503" s="72"/>
      <c r="N503" s="75"/>
      <c r="O503" s="72"/>
    </row>
    <row r="504" spans="4:15" ht="22.9" hidden="1" customHeight="1">
      <c r="D504" s="107"/>
      <c r="I504" s="72"/>
      <c r="J504" s="72"/>
      <c r="K504" s="72"/>
      <c r="M504" s="72"/>
      <c r="N504" s="75"/>
      <c r="O504" s="72"/>
    </row>
    <row r="505" spans="4:15" ht="22.9" hidden="1" customHeight="1">
      <c r="D505" s="107"/>
      <c r="I505" s="72"/>
      <c r="J505" s="72"/>
      <c r="K505" s="72"/>
      <c r="M505" s="72"/>
      <c r="N505" s="75"/>
      <c r="O505" s="72"/>
    </row>
    <row r="506" spans="4:15" ht="22.9" hidden="1" customHeight="1">
      <c r="D506" s="107"/>
      <c r="I506" s="72"/>
      <c r="J506" s="72"/>
      <c r="K506" s="72"/>
      <c r="M506" s="72"/>
      <c r="N506" s="75"/>
      <c r="O506" s="72"/>
    </row>
    <row r="507" spans="4:15" ht="22.9" hidden="1" customHeight="1">
      <c r="D507" s="107"/>
      <c r="I507" s="72"/>
      <c r="J507" s="72"/>
      <c r="K507" s="72"/>
      <c r="M507" s="72"/>
      <c r="N507" s="75"/>
      <c r="O507" s="72"/>
    </row>
    <row r="508" spans="4:15" ht="22.9" hidden="1" customHeight="1">
      <c r="D508" s="107"/>
      <c r="I508" s="72"/>
      <c r="J508" s="72"/>
      <c r="K508" s="72"/>
      <c r="M508" s="72"/>
      <c r="N508" s="75"/>
      <c r="O508" s="72"/>
    </row>
    <row r="509" spans="4:15" ht="22.9" hidden="1" customHeight="1">
      <c r="D509" s="107"/>
      <c r="I509" s="72"/>
      <c r="J509" s="72"/>
      <c r="K509" s="72"/>
      <c r="M509" s="72"/>
      <c r="N509" s="75"/>
      <c r="O509" s="72"/>
    </row>
    <row r="510" spans="4:15" ht="22.9" hidden="1" customHeight="1">
      <c r="D510" s="107"/>
      <c r="I510" s="72"/>
      <c r="J510" s="72"/>
      <c r="K510" s="72"/>
      <c r="M510" s="72"/>
      <c r="N510" s="75"/>
      <c r="O510" s="72"/>
    </row>
    <row r="511" spans="4:15" ht="22.9" hidden="1" customHeight="1">
      <c r="D511" s="107"/>
      <c r="I511" s="72"/>
      <c r="J511" s="72"/>
      <c r="K511" s="72"/>
      <c r="M511" s="72"/>
      <c r="N511" s="75"/>
      <c r="O511" s="72"/>
    </row>
    <row r="512" spans="4:15" ht="22.9" hidden="1" customHeight="1">
      <c r="D512" s="107"/>
      <c r="I512" s="72"/>
      <c r="J512" s="72"/>
      <c r="K512" s="72"/>
      <c r="M512" s="72"/>
      <c r="N512" s="75"/>
      <c r="O512" s="72"/>
    </row>
    <row r="513" spans="4:15" ht="22.9" hidden="1" customHeight="1">
      <c r="D513" s="107"/>
      <c r="I513" s="72"/>
      <c r="J513" s="72"/>
      <c r="K513" s="72"/>
      <c r="M513" s="72"/>
      <c r="N513" s="75"/>
      <c r="O513" s="72"/>
    </row>
    <row r="514" spans="4:15" ht="22.9" hidden="1" customHeight="1">
      <c r="D514" s="107"/>
      <c r="I514" s="72"/>
      <c r="J514" s="72"/>
      <c r="K514" s="72"/>
      <c r="M514" s="72"/>
      <c r="N514" s="75"/>
      <c r="O514" s="72"/>
    </row>
    <row r="515" spans="4:15" ht="22.9" hidden="1" customHeight="1">
      <c r="D515" s="107"/>
      <c r="I515" s="72"/>
      <c r="J515" s="72"/>
      <c r="K515" s="72"/>
      <c r="M515" s="72"/>
      <c r="N515" s="75"/>
      <c r="O515" s="72"/>
    </row>
    <row r="516" spans="4:15" ht="22.9" hidden="1" customHeight="1">
      <c r="D516" s="107"/>
      <c r="I516" s="72"/>
      <c r="J516" s="72"/>
      <c r="K516" s="72"/>
      <c r="M516" s="72"/>
      <c r="N516" s="75"/>
      <c r="O516" s="72"/>
    </row>
    <row r="517" spans="4:15" ht="22.9" hidden="1" customHeight="1">
      <c r="D517" s="107"/>
      <c r="I517" s="72"/>
      <c r="J517" s="72"/>
      <c r="K517" s="72"/>
      <c r="M517" s="72"/>
      <c r="N517" s="75"/>
      <c r="O517" s="72"/>
    </row>
    <row r="518" spans="4:15" ht="22.9" hidden="1" customHeight="1">
      <c r="D518" s="107"/>
      <c r="I518" s="72"/>
      <c r="J518" s="72"/>
      <c r="K518" s="72"/>
      <c r="M518" s="72"/>
      <c r="N518" s="75"/>
      <c r="O518" s="72"/>
    </row>
    <row r="519" spans="4:15" ht="22.9" hidden="1" customHeight="1">
      <c r="D519" s="107"/>
      <c r="I519" s="72"/>
      <c r="J519" s="72"/>
      <c r="K519" s="72"/>
      <c r="M519" s="72"/>
      <c r="N519" s="75"/>
      <c r="O519" s="72"/>
    </row>
    <row r="520" spans="4:15" ht="22.9" hidden="1" customHeight="1">
      <c r="D520" s="107"/>
      <c r="I520" s="72"/>
      <c r="J520" s="72"/>
      <c r="K520" s="72"/>
      <c r="M520" s="72"/>
      <c r="N520" s="75"/>
      <c r="O520" s="72"/>
    </row>
    <row r="521" spans="4:15" ht="22.9" hidden="1" customHeight="1">
      <c r="D521" s="107"/>
      <c r="I521" s="72"/>
      <c r="J521" s="72"/>
      <c r="K521" s="72"/>
      <c r="M521" s="72"/>
      <c r="N521" s="75"/>
      <c r="O521" s="72"/>
    </row>
    <row r="522" spans="4:15" ht="22.9" hidden="1" customHeight="1">
      <c r="D522" s="107"/>
      <c r="I522" s="72"/>
      <c r="J522" s="72"/>
      <c r="K522" s="72"/>
      <c r="M522" s="72"/>
      <c r="N522" s="75"/>
      <c r="O522" s="72"/>
    </row>
    <row r="523" spans="4:15" ht="22.9" hidden="1" customHeight="1">
      <c r="D523" s="107"/>
      <c r="I523" s="72"/>
      <c r="J523" s="72"/>
      <c r="K523" s="72"/>
      <c r="M523" s="72"/>
      <c r="N523" s="75"/>
      <c r="O523" s="72"/>
    </row>
    <row r="524" spans="4:15" ht="22.9" hidden="1" customHeight="1">
      <c r="D524" s="107"/>
      <c r="I524" s="72"/>
      <c r="J524" s="72"/>
      <c r="K524" s="72"/>
      <c r="M524" s="72"/>
      <c r="N524" s="75"/>
      <c r="O524" s="72"/>
    </row>
    <row r="525" spans="4:15" ht="22.9" hidden="1" customHeight="1">
      <c r="D525" s="107"/>
      <c r="I525" s="72"/>
      <c r="J525" s="72"/>
      <c r="K525" s="72"/>
      <c r="M525" s="72"/>
      <c r="N525" s="75"/>
      <c r="O525" s="72"/>
    </row>
    <row r="526" spans="4:15" ht="22.9" hidden="1" customHeight="1">
      <c r="D526" s="107"/>
      <c r="I526" s="72"/>
      <c r="J526" s="72"/>
      <c r="K526" s="72"/>
      <c r="M526" s="72"/>
      <c r="N526" s="75"/>
      <c r="O526" s="72"/>
    </row>
    <row r="527" spans="4:15" ht="22.9" hidden="1" customHeight="1">
      <c r="D527" s="107"/>
      <c r="I527" s="72"/>
      <c r="J527" s="72"/>
      <c r="K527" s="72"/>
      <c r="M527" s="72"/>
      <c r="N527" s="75"/>
      <c r="O527" s="72"/>
    </row>
    <row r="528" spans="4:15" ht="22.9" hidden="1" customHeight="1">
      <c r="D528" s="107"/>
      <c r="I528" s="72"/>
      <c r="J528" s="72"/>
      <c r="K528" s="72"/>
      <c r="M528" s="72"/>
      <c r="N528" s="75"/>
      <c r="O528" s="72"/>
    </row>
    <row r="529" spans="4:15" ht="22.9" hidden="1" customHeight="1">
      <c r="D529" s="107"/>
      <c r="I529" s="72"/>
      <c r="J529" s="72"/>
      <c r="K529" s="72"/>
      <c r="M529" s="72"/>
      <c r="N529" s="75"/>
      <c r="O529" s="72"/>
    </row>
    <row r="530" spans="4:15" ht="22.9" hidden="1" customHeight="1">
      <c r="D530" s="107"/>
      <c r="I530" s="72"/>
      <c r="J530" s="72"/>
      <c r="K530" s="72"/>
      <c r="M530" s="72"/>
      <c r="N530" s="75"/>
      <c r="O530" s="72"/>
    </row>
    <row r="531" spans="4:15" ht="22.9" hidden="1" customHeight="1">
      <c r="D531" s="107"/>
      <c r="I531" s="72"/>
      <c r="J531" s="72"/>
      <c r="K531" s="72"/>
      <c r="M531" s="72"/>
      <c r="N531" s="75"/>
      <c r="O531" s="72"/>
    </row>
    <row r="532" spans="4:15" ht="22.9" hidden="1" customHeight="1">
      <c r="D532" s="107"/>
      <c r="I532" s="72"/>
      <c r="J532" s="72"/>
      <c r="K532" s="72"/>
      <c r="M532" s="72"/>
      <c r="N532" s="75"/>
      <c r="O532" s="72"/>
    </row>
    <row r="533" spans="4:15" ht="22.9" hidden="1" customHeight="1">
      <c r="D533" s="107"/>
      <c r="I533" s="72"/>
      <c r="J533" s="72"/>
      <c r="K533" s="72"/>
      <c r="M533" s="72"/>
      <c r="N533" s="75"/>
      <c r="O533" s="72"/>
    </row>
    <row r="534" spans="4:15" ht="22.9" hidden="1" customHeight="1">
      <c r="D534" s="107"/>
      <c r="I534" s="72"/>
      <c r="J534" s="72"/>
      <c r="K534" s="72"/>
      <c r="M534" s="72"/>
      <c r="N534" s="75"/>
      <c r="O534" s="72"/>
    </row>
    <row r="535" spans="4:15" ht="22.9" hidden="1" customHeight="1">
      <c r="D535" s="107"/>
      <c r="I535" s="72"/>
      <c r="J535" s="72"/>
      <c r="K535" s="72"/>
      <c r="M535" s="72"/>
      <c r="N535" s="75"/>
      <c r="O535" s="72"/>
    </row>
    <row r="536" spans="4:15" ht="22.9" hidden="1" customHeight="1">
      <c r="D536" s="107"/>
      <c r="I536" s="72"/>
      <c r="J536" s="72"/>
      <c r="K536" s="72"/>
      <c r="M536" s="72"/>
      <c r="N536" s="75"/>
      <c r="O536" s="72"/>
    </row>
    <row r="537" spans="4:15" ht="22.9" hidden="1" customHeight="1">
      <c r="D537" s="107"/>
      <c r="I537" s="72"/>
      <c r="J537" s="72"/>
      <c r="K537" s="72"/>
      <c r="M537" s="72"/>
      <c r="N537" s="75"/>
      <c r="O537" s="72"/>
    </row>
    <row r="538" spans="4:15" ht="22.9" hidden="1" customHeight="1">
      <c r="D538" s="107"/>
      <c r="I538" s="72"/>
      <c r="J538" s="72"/>
      <c r="K538" s="72"/>
      <c r="M538" s="72"/>
      <c r="N538" s="75"/>
      <c r="O538" s="72"/>
    </row>
    <row r="539" spans="4:15" ht="22.9" hidden="1" customHeight="1">
      <c r="D539" s="107"/>
      <c r="I539" s="72"/>
      <c r="J539" s="72"/>
      <c r="K539" s="72"/>
      <c r="M539" s="72"/>
      <c r="N539" s="75"/>
      <c r="O539" s="72"/>
    </row>
    <row r="540" spans="4:15" ht="22.9" hidden="1" customHeight="1">
      <c r="D540" s="107"/>
      <c r="I540" s="72"/>
      <c r="J540" s="72"/>
      <c r="K540" s="72"/>
      <c r="M540" s="72"/>
      <c r="N540" s="75"/>
      <c r="O540" s="72"/>
    </row>
    <row r="541" spans="4:15" ht="22.9" hidden="1" customHeight="1">
      <c r="D541" s="107"/>
      <c r="I541" s="72"/>
      <c r="J541" s="72"/>
      <c r="K541" s="72"/>
      <c r="M541" s="72"/>
      <c r="N541" s="75"/>
      <c r="O541" s="72"/>
    </row>
    <row r="542" spans="4:15" ht="22.9" hidden="1" customHeight="1">
      <c r="D542" s="107"/>
      <c r="I542" s="72"/>
      <c r="J542" s="72"/>
      <c r="K542" s="72"/>
      <c r="M542" s="72"/>
      <c r="N542" s="75"/>
      <c r="O542" s="72"/>
    </row>
    <row r="543" spans="4:15" ht="22.9" hidden="1" customHeight="1">
      <c r="D543" s="107"/>
      <c r="I543" s="72"/>
      <c r="J543" s="72"/>
      <c r="K543" s="72"/>
      <c r="M543" s="72"/>
      <c r="N543" s="75"/>
      <c r="O543" s="72"/>
    </row>
    <row r="544" spans="4:15" ht="22.9" hidden="1" customHeight="1">
      <c r="D544" s="107"/>
      <c r="I544" s="72"/>
      <c r="J544" s="72"/>
      <c r="K544" s="72"/>
      <c r="M544" s="72"/>
      <c r="N544" s="75"/>
      <c r="O544" s="72"/>
    </row>
    <row r="545" spans="4:15" ht="22.9" hidden="1" customHeight="1">
      <c r="D545" s="107"/>
      <c r="I545" s="72"/>
      <c r="J545" s="72"/>
      <c r="K545" s="72"/>
      <c r="M545" s="72"/>
      <c r="N545" s="75"/>
      <c r="O545" s="72"/>
    </row>
    <row r="546" spans="4:15" ht="22.9" hidden="1" customHeight="1">
      <c r="D546" s="107"/>
      <c r="I546" s="72"/>
      <c r="O546" s="72"/>
    </row>
    <row r="547" spans="4:15" ht="22.9" hidden="1" customHeight="1">
      <c r="D547" s="107"/>
    </row>
    <row r="548" spans="4:15" ht="22.9" hidden="1" customHeight="1">
      <c r="D548" s="107"/>
    </row>
    <row r="549" spans="4:15" ht="22.9" hidden="1" customHeight="1">
      <c r="D549" s="107"/>
    </row>
    <row r="550" spans="4:15" ht="22.9" hidden="1" customHeight="1">
      <c r="D550" s="107"/>
    </row>
    <row r="551" spans="4:15" ht="22.9" hidden="1" customHeight="1">
      <c r="D551" s="107"/>
    </row>
    <row r="552" spans="4:15" ht="22.9" hidden="1" customHeight="1">
      <c r="D552" s="107"/>
    </row>
    <row r="553" spans="4:15" ht="22.9" hidden="1" customHeight="1">
      <c r="D553" s="107"/>
    </row>
    <row r="554" spans="4:15" ht="22.9" hidden="1" customHeight="1">
      <c r="D554" s="107"/>
    </row>
    <row r="555" spans="4:15" ht="22.9" hidden="1" customHeight="1">
      <c r="D555" s="107"/>
    </row>
    <row r="556" spans="4:15" ht="22.9" hidden="1" customHeight="1">
      <c r="D556" s="107"/>
    </row>
    <row r="557" spans="4:15" ht="22.9" hidden="1" customHeight="1">
      <c r="D557" s="107"/>
    </row>
    <row r="558" spans="4:15" ht="22.9" hidden="1" customHeight="1">
      <c r="D558" s="107"/>
    </row>
    <row r="559" spans="4:15" ht="22.9" hidden="1" customHeight="1">
      <c r="D559" s="107"/>
    </row>
    <row r="560" spans="4:15" ht="22.9" hidden="1" customHeight="1">
      <c r="D560" s="107"/>
    </row>
    <row r="561" spans="4:4" ht="22.9" hidden="1" customHeight="1">
      <c r="D561" s="107"/>
    </row>
    <row r="562" spans="4:4" ht="22.9" hidden="1" customHeight="1">
      <c r="D562" s="107"/>
    </row>
    <row r="563" spans="4:4" ht="22.9" hidden="1" customHeight="1">
      <c r="D563" s="107"/>
    </row>
    <row r="564" spans="4:4" ht="22.9" hidden="1" customHeight="1">
      <c r="D564" s="107"/>
    </row>
    <row r="565" spans="4:4" ht="22.9" hidden="1" customHeight="1">
      <c r="D565" s="107"/>
    </row>
    <row r="566" spans="4:4" ht="22.9" hidden="1" customHeight="1">
      <c r="D566" s="107"/>
    </row>
    <row r="567" spans="4:4" ht="22.9" hidden="1" customHeight="1">
      <c r="D567" s="107"/>
    </row>
    <row r="568" spans="4:4" ht="22.9" hidden="1" customHeight="1">
      <c r="D568" s="107"/>
    </row>
    <row r="569" spans="4:4" ht="22.9" hidden="1" customHeight="1">
      <c r="D569" s="107"/>
    </row>
    <row r="570" spans="4:4" ht="22.9" hidden="1" customHeight="1">
      <c r="D570" s="107"/>
    </row>
    <row r="571" spans="4:4" ht="22.9" hidden="1" customHeight="1">
      <c r="D571" s="107"/>
    </row>
    <row r="572" spans="4:4" ht="22.9" hidden="1" customHeight="1">
      <c r="D572" s="107"/>
    </row>
    <row r="573" spans="4:4" ht="22.9" hidden="1" customHeight="1">
      <c r="D573" s="107"/>
    </row>
    <row r="574" spans="4:4" ht="22.9" hidden="1" customHeight="1">
      <c r="D574" s="107"/>
    </row>
    <row r="575" spans="4:4" ht="22.9" hidden="1" customHeight="1">
      <c r="D575" s="107"/>
    </row>
    <row r="576" spans="4:4" ht="22.9" hidden="1" customHeight="1">
      <c r="D576" s="107"/>
    </row>
    <row r="577" spans="4:4" ht="22.9" hidden="1" customHeight="1">
      <c r="D577" s="107"/>
    </row>
    <row r="578" spans="4:4" ht="22.9" hidden="1" customHeight="1">
      <c r="D578" s="107"/>
    </row>
    <row r="579" spans="4:4" ht="22.9" hidden="1" customHeight="1">
      <c r="D579" s="107"/>
    </row>
    <row r="580" spans="4:4" ht="22.9" hidden="1" customHeight="1">
      <c r="D580" s="107"/>
    </row>
    <row r="581" spans="4:4" ht="22.9" hidden="1" customHeight="1">
      <c r="D581" s="107"/>
    </row>
    <row r="582" spans="4:4" ht="22.9" hidden="1" customHeight="1">
      <c r="D582" s="107"/>
    </row>
    <row r="583" spans="4:4" ht="22.9" hidden="1" customHeight="1">
      <c r="D583" s="107"/>
    </row>
    <row r="584" spans="4:4" ht="22.9" hidden="1" customHeight="1">
      <c r="D584" s="107"/>
    </row>
    <row r="585" spans="4:4" ht="22.9" hidden="1" customHeight="1">
      <c r="D585" s="107"/>
    </row>
    <row r="586" spans="4:4" ht="22.9" hidden="1" customHeight="1">
      <c r="D586" s="107"/>
    </row>
    <row r="587" spans="4:4" ht="22.9" hidden="1" customHeight="1">
      <c r="D587" s="107"/>
    </row>
    <row r="588" spans="4:4" ht="22.9" hidden="1" customHeight="1">
      <c r="D588" s="107"/>
    </row>
    <row r="589" spans="4:4" ht="22.9" hidden="1" customHeight="1">
      <c r="D589" s="107"/>
    </row>
    <row r="590" spans="4:4" ht="22.9" hidden="1" customHeight="1">
      <c r="D590" s="107"/>
    </row>
    <row r="591" spans="4:4" ht="22.9" hidden="1" customHeight="1">
      <c r="D591" s="107"/>
    </row>
    <row r="592" spans="4:4" ht="22.9" hidden="1" customHeight="1">
      <c r="D592" s="107"/>
    </row>
    <row r="593" spans="4:4" ht="22.9" hidden="1" customHeight="1">
      <c r="D593" s="107"/>
    </row>
    <row r="594" spans="4:4" ht="22.9" hidden="1" customHeight="1">
      <c r="D594" s="107"/>
    </row>
    <row r="595" spans="4:4" ht="22.9" hidden="1" customHeight="1">
      <c r="D595" s="107"/>
    </row>
    <row r="596" spans="4:4" ht="22.9" hidden="1" customHeight="1">
      <c r="D596" s="107"/>
    </row>
    <row r="597" spans="4:4" ht="22.9" hidden="1" customHeight="1">
      <c r="D597" s="107"/>
    </row>
    <row r="598" spans="4:4" ht="22.9" hidden="1" customHeight="1">
      <c r="D598" s="107"/>
    </row>
    <row r="599" spans="4:4" ht="22.9" hidden="1" customHeight="1">
      <c r="D599" s="107"/>
    </row>
    <row r="600" spans="4:4" ht="22.9" hidden="1" customHeight="1">
      <c r="D600" s="107"/>
    </row>
    <row r="601" spans="4:4" ht="22.9" hidden="1" customHeight="1">
      <c r="D601" s="107"/>
    </row>
    <row r="602" spans="4:4" ht="22.9" hidden="1" customHeight="1">
      <c r="D602" s="107"/>
    </row>
    <row r="603" spans="4:4" ht="22.9" hidden="1" customHeight="1">
      <c r="D603" s="107"/>
    </row>
    <row r="604" spans="4:4" ht="22.9" hidden="1" customHeight="1">
      <c r="D604" s="107"/>
    </row>
    <row r="605" spans="4:4" ht="22.9" hidden="1" customHeight="1">
      <c r="D605" s="107"/>
    </row>
    <row r="606" spans="4:4" ht="22.9" hidden="1" customHeight="1">
      <c r="D606" s="107"/>
    </row>
    <row r="607" spans="4:4" ht="22.9" hidden="1" customHeight="1">
      <c r="D607" s="107"/>
    </row>
    <row r="608" spans="4:4" ht="22.9" hidden="1" customHeight="1">
      <c r="D608" s="107"/>
    </row>
    <row r="609" spans="4:4" ht="22.9" hidden="1" customHeight="1">
      <c r="D609" s="107"/>
    </row>
    <row r="610" spans="4:4" ht="22.9" hidden="1" customHeight="1">
      <c r="D610" s="107"/>
    </row>
    <row r="611" spans="4:4" ht="22.9" hidden="1" customHeight="1">
      <c r="D611" s="107"/>
    </row>
    <row r="612" spans="4:4" ht="22.9" hidden="1" customHeight="1">
      <c r="D612" s="107"/>
    </row>
    <row r="613" spans="4:4" ht="22.9" hidden="1" customHeight="1">
      <c r="D613" s="107"/>
    </row>
    <row r="614" spans="4:4" ht="22.9" hidden="1" customHeight="1">
      <c r="D614" s="107"/>
    </row>
    <row r="615" spans="4:4" ht="22.9" hidden="1" customHeight="1">
      <c r="D615" s="107"/>
    </row>
    <row r="616" spans="4:4" ht="22.9" hidden="1" customHeight="1">
      <c r="D616" s="107"/>
    </row>
    <row r="617" spans="4:4" ht="22.9" hidden="1" customHeight="1">
      <c r="D617" s="107"/>
    </row>
    <row r="618" spans="4:4" ht="22.9" hidden="1" customHeight="1">
      <c r="D618" s="107"/>
    </row>
    <row r="619" spans="4:4" ht="22.9" hidden="1" customHeight="1">
      <c r="D619" s="107"/>
    </row>
    <row r="620" spans="4:4" ht="22.9" hidden="1" customHeight="1">
      <c r="D620" s="107"/>
    </row>
    <row r="621" spans="4:4" ht="22.9" hidden="1" customHeight="1">
      <c r="D621" s="107"/>
    </row>
    <row r="622" spans="4:4" ht="22.9" hidden="1" customHeight="1">
      <c r="D622" s="107"/>
    </row>
    <row r="623" spans="4:4" ht="22.9" hidden="1" customHeight="1">
      <c r="D623" s="107"/>
    </row>
    <row r="624" spans="4:4" ht="22.9" hidden="1" customHeight="1">
      <c r="D624" s="107"/>
    </row>
    <row r="625" spans="4:4" ht="22.9" hidden="1" customHeight="1">
      <c r="D625" s="107"/>
    </row>
    <row r="626" spans="4:4" ht="22.9" hidden="1" customHeight="1">
      <c r="D626" s="107"/>
    </row>
    <row r="627" spans="4:4" ht="22.9" hidden="1" customHeight="1">
      <c r="D627" s="107"/>
    </row>
    <row r="628" spans="4:4" ht="22.9" hidden="1" customHeight="1">
      <c r="D628" s="107"/>
    </row>
    <row r="629" spans="4:4" ht="22.9" hidden="1" customHeight="1">
      <c r="D629" s="107"/>
    </row>
    <row r="630" spans="4:4" ht="22.9" hidden="1" customHeight="1">
      <c r="D630" s="107"/>
    </row>
    <row r="631" spans="4:4" ht="22.9" hidden="1" customHeight="1">
      <c r="D631" s="107"/>
    </row>
    <row r="632" spans="4:4" ht="22.9" hidden="1" customHeight="1">
      <c r="D632" s="107"/>
    </row>
    <row r="633" spans="4:4" ht="22.9" hidden="1" customHeight="1">
      <c r="D633" s="107"/>
    </row>
    <row r="634" spans="4:4" ht="22.9" hidden="1" customHeight="1">
      <c r="D634" s="107"/>
    </row>
    <row r="635" spans="4:4" ht="22.9" hidden="1" customHeight="1"/>
    <row r="636" spans="4:4" ht="22.9" hidden="1" customHeight="1"/>
    <row r="637" spans="4:4" ht="22.9" hidden="1" customHeight="1"/>
    <row r="638" spans="4:4" ht="22.9" hidden="1" customHeight="1"/>
    <row r="639" spans="4:4" ht="22.9" hidden="1" customHeight="1"/>
    <row r="640" spans="4:4" ht="22.9" hidden="1" customHeight="1"/>
    <row r="641" ht="22.9" hidden="1" customHeight="1"/>
    <row r="642" ht="22.9" hidden="1" customHeight="1"/>
    <row r="643" ht="22.9" hidden="1" customHeight="1"/>
    <row r="644" ht="22.9" hidden="1" customHeight="1"/>
    <row r="645" ht="22.9" hidden="1" customHeight="1"/>
    <row r="646" ht="22.9" hidden="1" customHeight="1"/>
    <row r="647" ht="22.9" hidden="1" customHeight="1"/>
    <row r="648" ht="22.9" hidden="1" customHeight="1"/>
    <row r="649" ht="22.9" hidden="1" customHeight="1"/>
    <row r="650" ht="22.9" hidden="1" customHeight="1"/>
    <row r="651" ht="22.9" hidden="1" customHeight="1"/>
    <row r="652" ht="22.9" hidden="1" customHeight="1"/>
    <row r="653" ht="22.9" hidden="1" customHeight="1"/>
    <row r="654" ht="22.9" hidden="1" customHeight="1"/>
    <row r="655" ht="22.9" hidden="1" customHeight="1"/>
    <row r="656" ht="22.9" hidden="1" customHeight="1"/>
    <row r="657" ht="22.9" hidden="1" customHeight="1"/>
    <row r="658" ht="22.9" hidden="1" customHeight="1"/>
    <row r="659" ht="22.9" hidden="1" customHeight="1"/>
    <row r="660" ht="22.9" hidden="1" customHeight="1"/>
    <row r="661" ht="22.9" hidden="1" customHeight="1"/>
    <row r="662" ht="22.9" hidden="1" customHeight="1"/>
    <row r="663" ht="22.9" hidden="1" customHeight="1"/>
    <row r="664" ht="22.9" hidden="1" customHeight="1"/>
    <row r="665" ht="22.9" hidden="1" customHeight="1"/>
    <row r="666" ht="22.9" hidden="1" customHeight="1"/>
    <row r="667" ht="22.9" hidden="1" customHeight="1"/>
    <row r="668" ht="22.9" hidden="1" customHeight="1"/>
    <row r="669" ht="22.9" hidden="1" customHeight="1"/>
    <row r="670" ht="22.9" hidden="1" customHeight="1"/>
    <row r="671" ht="22.9" hidden="1" customHeight="1"/>
    <row r="672" ht="22.9" hidden="1" customHeight="1"/>
    <row r="673" ht="22.9" hidden="1" customHeight="1"/>
    <row r="674" ht="22.9" hidden="1" customHeight="1"/>
    <row r="675" ht="22.9" hidden="1" customHeight="1"/>
    <row r="676" ht="22.9" hidden="1" customHeight="1"/>
    <row r="677" ht="22.9" hidden="1" customHeight="1"/>
    <row r="678" ht="22.9" hidden="1" customHeight="1"/>
    <row r="679" ht="22.9" hidden="1" customHeight="1"/>
    <row r="680" ht="22.9" hidden="1" customHeight="1"/>
    <row r="681" ht="22.9" hidden="1" customHeight="1"/>
    <row r="682" ht="22.9" hidden="1" customHeight="1"/>
    <row r="683" ht="22.9" hidden="1" customHeight="1"/>
    <row r="684" ht="22.9" hidden="1" customHeight="1"/>
    <row r="685" ht="22.9" hidden="1" customHeight="1"/>
    <row r="686" ht="22.9" hidden="1" customHeight="1"/>
    <row r="687" ht="22.9" hidden="1" customHeight="1"/>
    <row r="688" ht="22.9" hidden="1" customHeight="1"/>
    <row r="689" ht="22.9" hidden="1" customHeight="1"/>
    <row r="690" ht="22.9" hidden="1" customHeight="1"/>
    <row r="691" ht="22.9" hidden="1" customHeight="1"/>
    <row r="692" ht="22.9" hidden="1" customHeight="1"/>
    <row r="693" ht="22.9" hidden="1" customHeight="1"/>
    <row r="694" ht="22.9" hidden="1" customHeight="1"/>
    <row r="695" ht="22.9" hidden="1" customHeight="1"/>
    <row r="696" ht="22.9" hidden="1" customHeight="1"/>
    <row r="697" ht="22.9" hidden="1" customHeight="1"/>
    <row r="698" ht="22.9" hidden="1" customHeight="1"/>
    <row r="699" ht="22.9" hidden="1" customHeight="1"/>
    <row r="700" ht="22.9" hidden="1" customHeight="1"/>
    <row r="701" ht="22.9" hidden="1" customHeight="1"/>
    <row r="702" ht="22.9" hidden="1" customHeight="1"/>
    <row r="703" ht="22.9" hidden="1" customHeight="1"/>
    <row r="704" ht="22.9" hidden="1" customHeight="1"/>
    <row r="705" ht="22.9" hidden="1" customHeight="1"/>
    <row r="706" ht="22.9" hidden="1" customHeight="1"/>
    <row r="707" ht="22.9" hidden="1" customHeight="1"/>
    <row r="708" ht="22.9" hidden="1" customHeight="1"/>
    <row r="709" ht="22.9" hidden="1" customHeight="1"/>
    <row r="710" ht="22.9" hidden="1" customHeight="1"/>
    <row r="711" ht="22.9" hidden="1" customHeight="1"/>
    <row r="712" ht="22.9" hidden="1" customHeight="1"/>
    <row r="713" ht="22.9" hidden="1" customHeight="1"/>
    <row r="714" ht="22.9" hidden="1" customHeight="1"/>
    <row r="715" ht="22.9" hidden="1" customHeight="1"/>
    <row r="716" ht="22.9" hidden="1" customHeight="1"/>
    <row r="717" ht="22.9" hidden="1" customHeight="1"/>
    <row r="718" ht="22.9" hidden="1" customHeight="1"/>
    <row r="719" ht="22.9" hidden="1" customHeight="1"/>
    <row r="720" ht="22.9" hidden="1" customHeight="1"/>
    <row r="721" ht="22.9" hidden="1" customHeight="1"/>
    <row r="722" ht="22.9" hidden="1" customHeight="1"/>
    <row r="723" ht="22.9" hidden="1" customHeight="1"/>
    <row r="724" ht="22.9" hidden="1" customHeight="1"/>
    <row r="725" ht="22.9" hidden="1" customHeight="1"/>
    <row r="726" ht="22.9" hidden="1" customHeight="1"/>
    <row r="727" ht="22.9" hidden="1" customHeight="1"/>
    <row r="728" ht="22.9" hidden="1" customHeight="1"/>
    <row r="729" ht="22.9" hidden="1" customHeight="1"/>
    <row r="730" ht="22.9" hidden="1" customHeight="1"/>
    <row r="731" ht="22.9" hidden="1" customHeight="1"/>
    <row r="732" ht="22.9" hidden="1" customHeight="1"/>
    <row r="733" ht="22.9" hidden="1" customHeight="1"/>
    <row r="734" ht="22.9" hidden="1" customHeight="1"/>
    <row r="735" ht="22.9" hidden="1" customHeight="1"/>
    <row r="736" ht="22.9" hidden="1" customHeight="1"/>
    <row r="737" ht="22.9" hidden="1" customHeight="1"/>
    <row r="738" ht="22.9" hidden="1" customHeight="1"/>
    <row r="739" ht="22.9" hidden="1" customHeight="1"/>
    <row r="740" ht="22.9" hidden="1" customHeight="1"/>
    <row r="741" ht="22.9" hidden="1" customHeight="1"/>
    <row r="742" ht="22.9" hidden="1" customHeight="1"/>
    <row r="743" ht="22.9" hidden="1" customHeight="1"/>
    <row r="744" ht="22.9" hidden="1" customHeight="1"/>
    <row r="745" ht="22.9" hidden="1" customHeight="1"/>
    <row r="746" ht="22.9" hidden="1" customHeight="1"/>
    <row r="747" ht="22.9" hidden="1" customHeight="1"/>
    <row r="748" ht="22.9" hidden="1" customHeight="1"/>
    <row r="749" ht="22.9" hidden="1" customHeight="1"/>
    <row r="750" ht="22.9" hidden="1" customHeight="1"/>
    <row r="751" ht="22.9" hidden="1" customHeight="1"/>
    <row r="752" ht="22.9" hidden="1" customHeight="1"/>
    <row r="753" ht="22.9" hidden="1" customHeight="1"/>
    <row r="754" ht="22.9" hidden="1" customHeight="1"/>
    <row r="755" ht="22.9" hidden="1" customHeight="1"/>
    <row r="756" ht="22.9" hidden="1" customHeight="1"/>
    <row r="757" ht="22.9" hidden="1" customHeight="1"/>
    <row r="758" ht="22.9" hidden="1" customHeight="1"/>
    <row r="759" ht="22.9" hidden="1" customHeight="1"/>
    <row r="760" ht="22.9" hidden="1" customHeight="1"/>
    <row r="761" ht="22.9" hidden="1" customHeight="1"/>
    <row r="762" ht="22.9" hidden="1" customHeight="1"/>
    <row r="763" ht="22.9" hidden="1" customHeight="1"/>
    <row r="764" ht="22.9" hidden="1" customHeight="1"/>
    <row r="765" ht="22.9" hidden="1" customHeight="1"/>
    <row r="766" ht="22.9" hidden="1" customHeight="1"/>
    <row r="767" ht="22.9" hidden="1" customHeight="1"/>
    <row r="768" ht="22.9" hidden="1" customHeight="1"/>
    <row r="769" ht="22.9" hidden="1" customHeight="1"/>
    <row r="770" ht="22.9" hidden="1" customHeight="1"/>
    <row r="771" ht="22.9" hidden="1" customHeight="1"/>
    <row r="772" ht="22.9" hidden="1" customHeight="1"/>
    <row r="773" ht="22.9" hidden="1" customHeight="1"/>
    <row r="774" ht="22.9" hidden="1" customHeight="1"/>
    <row r="775" ht="22.9" hidden="1" customHeight="1"/>
    <row r="776" ht="22.9" hidden="1" customHeight="1"/>
    <row r="777" ht="22.9" hidden="1" customHeight="1"/>
    <row r="778" ht="22.9" hidden="1" customHeight="1"/>
    <row r="779" ht="22.9" hidden="1" customHeight="1"/>
    <row r="780" ht="22.9" hidden="1" customHeight="1"/>
    <row r="781" ht="22.9" hidden="1" customHeight="1"/>
    <row r="782" ht="22.9" hidden="1" customHeight="1"/>
    <row r="783" ht="22.9" hidden="1" customHeight="1"/>
    <row r="784" ht="22.9" hidden="1" customHeight="1"/>
    <row r="785" ht="22.9" hidden="1" customHeight="1"/>
    <row r="786" ht="22.9" hidden="1" customHeight="1"/>
    <row r="787" ht="22.9" hidden="1" customHeight="1"/>
    <row r="788" ht="22.9" hidden="1" customHeight="1"/>
    <row r="789" ht="22.9" hidden="1" customHeight="1"/>
    <row r="790" ht="22.9" hidden="1" customHeight="1"/>
    <row r="791" ht="22.9" hidden="1" customHeight="1"/>
    <row r="792" ht="22.9" hidden="1" customHeight="1"/>
    <row r="793" ht="22.9" hidden="1" customHeight="1"/>
    <row r="794" ht="22.9" hidden="1" customHeight="1"/>
    <row r="795" ht="22.9" hidden="1" customHeight="1"/>
    <row r="796" ht="22.9" hidden="1" customHeight="1"/>
    <row r="797" ht="22.9" hidden="1" customHeight="1"/>
    <row r="798" ht="22.9" hidden="1" customHeight="1"/>
    <row r="799" ht="22.9" hidden="1" customHeight="1"/>
    <row r="800" ht="22.9" hidden="1" customHeight="1"/>
    <row r="801" ht="22.9" hidden="1" customHeight="1"/>
    <row r="802" ht="22.9" hidden="1" customHeight="1"/>
    <row r="803" ht="22.9" hidden="1" customHeight="1"/>
    <row r="804" ht="22.9" hidden="1" customHeight="1"/>
    <row r="805" ht="22.9" hidden="1" customHeight="1"/>
    <row r="806" ht="22.9" hidden="1" customHeight="1"/>
    <row r="807" ht="22.9" hidden="1" customHeight="1"/>
    <row r="808" ht="22.9" hidden="1" customHeight="1"/>
    <row r="809" ht="22.9" hidden="1" customHeight="1"/>
    <row r="810" ht="22.9" hidden="1" customHeight="1"/>
    <row r="811" ht="22.9" hidden="1" customHeight="1"/>
    <row r="812" ht="22.9" hidden="1" customHeight="1"/>
    <row r="813" ht="22.9" hidden="1" customHeight="1"/>
    <row r="814" ht="22.9" hidden="1" customHeight="1"/>
    <row r="815" ht="22.9" hidden="1" customHeight="1"/>
    <row r="816" ht="22.9" hidden="1" customHeight="1"/>
    <row r="817" ht="22.9" hidden="1" customHeight="1"/>
    <row r="818" ht="22.9" hidden="1" customHeight="1"/>
    <row r="819" ht="22.9" hidden="1" customHeight="1"/>
    <row r="820" ht="22.9" hidden="1" customHeight="1"/>
    <row r="821" ht="22.9" hidden="1" customHeight="1"/>
    <row r="822" ht="22.9" hidden="1" customHeight="1"/>
    <row r="823" ht="22.9" hidden="1" customHeight="1"/>
    <row r="824" ht="22.9" hidden="1" customHeight="1"/>
    <row r="825" ht="22.9" hidden="1" customHeight="1"/>
    <row r="826" ht="22.9" hidden="1" customHeight="1"/>
    <row r="827" ht="22.9" hidden="1" customHeight="1"/>
    <row r="828" ht="22.9" hidden="1" customHeight="1"/>
    <row r="829" ht="22.9" hidden="1" customHeight="1"/>
    <row r="830" ht="22.9" hidden="1" customHeight="1"/>
    <row r="831" ht="22.9" hidden="1" customHeight="1"/>
    <row r="832" ht="22.9" hidden="1" customHeight="1"/>
    <row r="833" ht="22.9" hidden="1" customHeight="1"/>
    <row r="834" ht="22.9" hidden="1" customHeight="1"/>
    <row r="835" ht="22.9" hidden="1" customHeight="1"/>
    <row r="836" ht="22.9" hidden="1" customHeight="1"/>
    <row r="837" ht="22.9" hidden="1" customHeight="1"/>
    <row r="838" ht="22.9" hidden="1" customHeight="1"/>
    <row r="839" ht="22.9" hidden="1" customHeight="1"/>
    <row r="840" ht="22.9" hidden="1" customHeight="1"/>
    <row r="841" ht="22.9" hidden="1" customHeight="1"/>
    <row r="842" ht="22.9" hidden="1" customHeight="1"/>
    <row r="843" ht="22.9" hidden="1" customHeight="1"/>
    <row r="844" ht="22.9" hidden="1" customHeight="1"/>
    <row r="845" ht="22.9" hidden="1" customHeight="1"/>
    <row r="846" ht="22.9" hidden="1" customHeight="1"/>
    <row r="847" ht="22.9" hidden="1" customHeight="1"/>
    <row r="848" ht="22.9" hidden="1" customHeight="1"/>
    <row r="849" ht="22.9" hidden="1" customHeight="1"/>
    <row r="850" ht="22.9" hidden="1" customHeight="1"/>
    <row r="851" ht="22.9" hidden="1" customHeight="1"/>
    <row r="852" ht="22.9" hidden="1" customHeight="1"/>
    <row r="853" ht="22.9" hidden="1" customHeight="1"/>
    <row r="854" ht="22.9" hidden="1" customHeight="1"/>
    <row r="855" ht="22.9" hidden="1" customHeight="1"/>
    <row r="856" ht="22.9" hidden="1" customHeight="1"/>
    <row r="857" ht="22.9" hidden="1" customHeight="1"/>
    <row r="858" ht="22.9" hidden="1" customHeight="1"/>
    <row r="859" ht="22.9" hidden="1" customHeight="1"/>
    <row r="860" ht="22.9" hidden="1" customHeight="1"/>
    <row r="861" ht="22.9" hidden="1" customHeight="1"/>
    <row r="862" ht="22.9" hidden="1" customHeight="1"/>
    <row r="863" ht="22.9" hidden="1" customHeight="1"/>
    <row r="864" ht="22.9" hidden="1" customHeight="1"/>
    <row r="865" ht="22.9" hidden="1" customHeight="1"/>
    <row r="866" ht="22.9" hidden="1" customHeight="1"/>
    <row r="867" ht="22.9" hidden="1" customHeight="1"/>
    <row r="868" ht="22.9" hidden="1" customHeight="1"/>
    <row r="869" ht="22.9" hidden="1" customHeight="1"/>
    <row r="870" ht="22.9" hidden="1" customHeight="1"/>
    <row r="871" ht="22.9" hidden="1" customHeight="1"/>
    <row r="872" ht="22.9" hidden="1" customHeight="1"/>
    <row r="873" ht="22.9" hidden="1" customHeight="1"/>
    <row r="874" ht="22.9" hidden="1" customHeight="1"/>
    <row r="875" ht="22.9" hidden="1" customHeight="1"/>
    <row r="876" ht="22.9" hidden="1" customHeight="1"/>
    <row r="877" ht="22.9" hidden="1" customHeight="1"/>
    <row r="878" ht="22.9" hidden="1" customHeight="1"/>
    <row r="879" ht="22.9" hidden="1" customHeight="1"/>
    <row r="880" ht="22.9" hidden="1" customHeight="1"/>
    <row r="881" ht="22.9" hidden="1" customHeight="1"/>
    <row r="882" ht="22.9" hidden="1" customHeight="1"/>
    <row r="883" ht="22.9" hidden="1" customHeight="1"/>
    <row r="884" ht="22.9" hidden="1" customHeight="1"/>
    <row r="885" ht="22.9" hidden="1" customHeight="1"/>
    <row r="886" ht="22.9" hidden="1" customHeight="1"/>
    <row r="887" ht="22.9" hidden="1" customHeight="1"/>
    <row r="888" ht="22.9" hidden="1" customHeight="1"/>
    <row r="889" ht="22.9" hidden="1" customHeight="1"/>
    <row r="890" ht="22.9" hidden="1" customHeight="1"/>
    <row r="891" ht="22.9" hidden="1" customHeight="1"/>
    <row r="892" ht="22.9" hidden="1" customHeight="1"/>
    <row r="893" ht="22.9" hidden="1" customHeight="1"/>
    <row r="894" ht="22.9" hidden="1" customHeight="1"/>
    <row r="895" ht="22.9" hidden="1" customHeight="1"/>
    <row r="896" ht="22.9" hidden="1" customHeight="1"/>
    <row r="897" ht="22.9" hidden="1" customHeight="1"/>
    <row r="898" ht="22.9" hidden="1" customHeight="1"/>
    <row r="899" ht="22.9" hidden="1" customHeight="1"/>
    <row r="900" ht="22.9" hidden="1" customHeight="1"/>
    <row r="901" ht="22.9" hidden="1" customHeight="1"/>
    <row r="902" ht="22.9" hidden="1" customHeight="1"/>
    <row r="903" ht="22.9" hidden="1" customHeight="1"/>
    <row r="904" ht="22.9" hidden="1" customHeight="1"/>
    <row r="905" ht="22.9" hidden="1" customHeight="1"/>
    <row r="906" ht="22.9" hidden="1" customHeight="1"/>
    <row r="907" ht="22.9" hidden="1" customHeight="1"/>
    <row r="908" ht="22.9" hidden="1" customHeight="1"/>
    <row r="909" ht="22.9" hidden="1" customHeight="1"/>
    <row r="910" ht="22.9" hidden="1" customHeight="1"/>
    <row r="911" ht="22.9" hidden="1" customHeight="1"/>
    <row r="912" ht="22.9" hidden="1" customHeight="1"/>
    <row r="913" ht="22.9" hidden="1" customHeight="1"/>
    <row r="914" ht="22.9" hidden="1" customHeight="1"/>
    <row r="915" ht="22.9" hidden="1" customHeight="1"/>
    <row r="916" ht="22.9" hidden="1" customHeight="1"/>
    <row r="917" ht="22.9" hidden="1" customHeight="1"/>
    <row r="918" ht="22.9" hidden="1" customHeight="1"/>
    <row r="919" ht="22.9" hidden="1" customHeight="1"/>
    <row r="920" ht="22.9" hidden="1" customHeight="1"/>
    <row r="921" ht="22.9" hidden="1" customHeight="1"/>
    <row r="922" ht="22.9" hidden="1" customHeight="1"/>
    <row r="923" ht="22.9" hidden="1" customHeight="1"/>
    <row r="924" ht="22.9" hidden="1" customHeight="1"/>
    <row r="925" ht="22.9" hidden="1" customHeight="1"/>
    <row r="926" ht="22.9" hidden="1" customHeight="1"/>
    <row r="927" ht="22.9" hidden="1" customHeight="1"/>
    <row r="928" ht="22.9" hidden="1" customHeight="1"/>
    <row r="929" ht="22.9" hidden="1" customHeight="1"/>
    <row r="930" ht="22.9" hidden="1" customHeight="1"/>
    <row r="931" ht="22.9" hidden="1" customHeight="1"/>
    <row r="932" ht="22.9" hidden="1" customHeight="1"/>
    <row r="933" ht="22.9" hidden="1" customHeight="1"/>
    <row r="934" ht="22.9" hidden="1" customHeight="1"/>
    <row r="935" ht="22.9" hidden="1" customHeight="1"/>
    <row r="936" ht="22.9" hidden="1" customHeight="1"/>
    <row r="937" ht="22.9" hidden="1" customHeight="1"/>
    <row r="938" ht="22.9" hidden="1" customHeight="1"/>
    <row r="939" ht="22.9" hidden="1" customHeight="1"/>
    <row r="940" ht="22.9" hidden="1" customHeight="1"/>
    <row r="941" ht="22.9" hidden="1" customHeight="1"/>
    <row r="942" ht="22.9" hidden="1" customHeight="1"/>
    <row r="943" ht="22.9" hidden="1" customHeight="1"/>
    <row r="944" ht="22.9" hidden="1" customHeight="1"/>
    <row r="945" ht="22.9" hidden="1" customHeight="1"/>
    <row r="946" ht="22.9" hidden="1" customHeight="1"/>
    <row r="947" ht="22.9" hidden="1" customHeight="1"/>
    <row r="948" ht="22.9" hidden="1" customHeight="1"/>
    <row r="949" ht="22.9" hidden="1" customHeight="1"/>
    <row r="950" ht="22.9" hidden="1" customHeight="1"/>
    <row r="951" ht="22.9" hidden="1" customHeight="1"/>
    <row r="952" ht="22.9" hidden="1" customHeight="1"/>
    <row r="953" ht="22.9" hidden="1" customHeight="1"/>
    <row r="954" ht="22.9" hidden="1" customHeight="1"/>
    <row r="955" ht="22.9" hidden="1" customHeight="1"/>
    <row r="956" ht="22.9" hidden="1" customHeight="1"/>
    <row r="957" ht="22.9" hidden="1" customHeight="1"/>
    <row r="958" ht="22.9" hidden="1" customHeight="1"/>
    <row r="959" ht="22.9" hidden="1" customHeight="1"/>
    <row r="960" ht="22.9" hidden="1" customHeight="1"/>
    <row r="961" ht="22.9" hidden="1" customHeight="1"/>
    <row r="962" ht="22.9" hidden="1" customHeight="1"/>
    <row r="963" ht="22.9" hidden="1" customHeight="1"/>
    <row r="964" ht="22.9" hidden="1" customHeight="1"/>
    <row r="965" ht="22.9" hidden="1" customHeight="1"/>
    <row r="966" ht="22.9" hidden="1" customHeight="1"/>
    <row r="967" ht="22.9" hidden="1" customHeight="1"/>
    <row r="968" ht="22.9" hidden="1" customHeight="1"/>
    <row r="969" ht="22.9" hidden="1" customHeight="1"/>
    <row r="970" ht="22.9" hidden="1" customHeight="1"/>
    <row r="971" ht="22.9" hidden="1" customHeight="1"/>
    <row r="972" ht="22.9" hidden="1" customHeight="1"/>
    <row r="973" ht="22.9" hidden="1" customHeight="1"/>
    <row r="974" ht="22.9" hidden="1" customHeight="1"/>
    <row r="975" ht="22.9" hidden="1" customHeight="1"/>
    <row r="976" ht="22.9" hidden="1" customHeight="1"/>
    <row r="977" ht="22.9" hidden="1" customHeight="1"/>
    <row r="978" ht="22.9" hidden="1" customHeight="1"/>
    <row r="979" ht="22.9" hidden="1" customHeight="1"/>
    <row r="980" ht="22.9" hidden="1" customHeight="1"/>
    <row r="981" ht="22.9" hidden="1" customHeight="1"/>
    <row r="982" ht="22.9" hidden="1" customHeight="1"/>
    <row r="983" ht="22.9" hidden="1" customHeight="1"/>
    <row r="984" ht="22.9" hidden="1" customHeight="1"/>
    <row r="985" ht="22.9" hidden="1" customHeight="1"/>
    <row r="986" ht="22.9" hidden="1" customHeight="1"/>
    <row r="987" ht="22.9" hidden="1" customHeight="1"/>
    <row r="988" ht="22.9" hidden="1" customHeight="1"/>
    <row r="989" ht="22.9" hidden="1" customHeight="1"/>
    <row r="990" ht="22.9" hidden="1" customHeight="1"/>
    <row r="991" ht="22.9" hidden="1" customHeight="1"/>
    <row r="992" ht="22.9" hidden="1" customHeight="1"/>
    <row r="993" ht="22.9" hidden="1" customHeight="1"/>
    <row r="994" ht="22.9" hidden="1" customHeight="1"/>
    <row r="995" ht="22.9" hidden="1" customHeight="1"/>
    <row r="996" ht="22.9" hidden="1" customHeight="1"/>
    <row r="997" ht="22.9" hidden="1" customHeight="1"/>
    <row r="998" ht="22.9" hidden="1" customHeight="1"/>
    <row r="999" ht="22.9" hidden="1" customHeight="1"/>
    <row r="1000" ht="22.9" hidden="1" customHeight="1"/>
    <row r="1001" ht="22.9" hidden="1" customHeight="1"/>
    <row r="1002" ht="22.9" hidden="1" customHeight="1"/>
    <row r="1003" ht="22.9" hidden="1" customHeight="1"/>
    <row r="1004" ht="22.9" hidden="1" customHeight="1"/>
    <row r="1005" ht="22.9" hidden="1" customHeight="1"/>
    <row r="1006" ht="22.9" hidden="1" customHeight="1"/>
    <row r="1007" ht="22.9" hidden="1" customHeight="1"/>
    <row r="1008" ht="22.9" hidden="1" customHeight="1"/>
    <row r="1009" ht="22.9" hidden="1" customHeight="1"/>
    <row r="1010" ht="22.9" hidden="1" customHeight="1"/>
    <row r="1011" ht="22.9" hidden="1" customHeight="1"/>
    <row r="1012" ht="22.9" hidden="1" customHeight="1"/>
    <row r="1013" ht="22.9" hidden="1" customHeight="1"/>
    <row r="1014" ht="22.9" hidden="1" customHeight="1"/>
    <row r="1015" ht="22.9" hidden="1" customHeight="1"/>
    <row r="1016" ht="22.9" hidden="1" customHeight="1"/>
    <row r="1017" ht="22.9" hidden="1" customHeight="1"/>
    <row r="1018" ht="22.9" hidden="1" customHeight="1"/>
    <row r="1019" ht="22.9" hidden="1" customHeight="1"/>
    <row r="1020" ht="22.9" hidden="1" customHeight="1"/>
    <row r="1021" ht="22.9" hidden="1" customHeight="1"/>
    <row r="1022" ht="22.9" hidden="1" customHeight="1"/>
    <row r="1023" ht="22.9" hidden="1" customHeight="1"/>
    <row r="1024" ht="22.9" hidden="1" customHeight="1"/>
    <row r="1025" ht="22.9" hidden="1" customHeight="1"/>
    <row r="1026" ht="22.9" hidden="1" customHeight="1"/>
    <row r="1027" ht="22.9" hidden="1" customHeight="1"/>
    <row r="1028" ht="22.9" hidden="1" customHeight="1"/>
    <row r="1029" ht="22.9" hidden="1" customHeight="1"/>
    <row r="1030" ht="22.9" hidden="1" customHeight="1"/>
    <row r="1031" ht="22.9" hidden="1" customHeight="1"/>
    <row r="1032" ht="22.9" hidden="1" customHeight="1"/>
    <row r="1033" ht="22.9" hidden="1" customHeight="1"/>
    <row r="1034" ht="22.9" hidden="1" customHeight="1"/>
    <row r="1035" ht="22.9" hidden="1" customHeight="1"/>
    <row r="1036" ht="22.9" hidden="1" customHeight="1"/>
    <row r="1037" ht="22.9" hidden="1" customHeight="1"/>
    <row r="1038" ht="22.9" hidden="1" customHeight="1"/>
    <row r="1039" ht="22.9" hidden="1" customHeight="1"/>
    <row r="1040" ht="22.9" hidden="1" customHeight="1"/>
    <row r="1041" ht="22.9" hidden="1" customHeight="1"/>
    <row r="1042" ht="22.9" hidden="1" customHeight="1"/>
    <row r="1043" ht="22.9" hidden="1" customHeight="1"/>
    <row r="1044" ht="22.9" hidden="1" customHeight="1"/>
    <row r="1045" ht="22.9" hidden="1" customHeight="1"/>
    <row r="1046" ht="22.9" hidden="1" customHeight="1"/>
    <row r="1047" ht="22.9" hidden="1" customHeight="1"/>
    <row r="1048" ht="22.9" hidden="1" customHeight="1"/>
    <row r="1049" ht="22.9" hidden="1" customHeight="1"/>
    <row r="1050" ht="22.9" hidden="1" customHeight="1"/>
    <row r="1051" ht="22.9" hidden="1" customHeight="1"/>
    <row r="1052" ht="22.9" hidden="1" customHeight="1"/>
    <row r="1053" ht="22.9" hidden="1" customHeight="1"/>
    <row r="1054" ht="22.9" hidden="1" customHeight="1"/>
    <row r="1055" ht="22.9" hidden="1" customHeight="1"/>
    <row r="1056" ht="22.9" hidden="1" customHeight="1"/>
    <row r="1057" ht="22.9" hidden="1" customHeight="1"/>
    <row r="1058" ht="22.9" hidden="1" customHeight="1"/>
    <row r="1059" ht="22.9" hidden="1" customHeight="1"/>
    <row r="1060" ht="22.9" hidden="1" customHeight="1"/>
    <row r="1061" ht="22.9" hidden="1" customHeight="1"/>
    <row r="1062" ht="22.9" hidden="1" customHeight="1"/>
    <row r="1063" ht="22.9" hidden="1" customHeight="1"/>
    <row r="1064" ht="22.9" hidden="1" customHeight="1"/>
    <row r="1065" ht="22.9" hidden="1" customHeight="1"/>
    <row r="1066" ht="22.9" hidden="1" customHeight="1"/>
    <row r="1067" ht="22.9" hidden="1" customHeight="1"/>
    <row r="1068" ht="22.9" hidden="1" customHeight="1"/>
    <row r="1069" ht="22.9" hidden="1" customHeight="1"/>
    <row r="1070" ht="22.9" hidden="1" customHeight="1"/>
    <row r="1071" ht="22.9" hidden="1" customHeight="1"/>
    <row r="1072" ht="22.9" hidden="1" customHeight="1"/>
    <row r="1073" ht="22.9" hidden="1" customHeight="1"/>
    <row r="1074" ht="22.9" hidden="1" customHeight="1"/>
    <row r="1075" ht="22.9" hidden="1" customHeight="1"/>
    <row r="1076" ht="22.9" hidden="1" customHeight="1"/>
    <row r="1077" ht="22.9" hidden="1" customHeight="1"/>
    <row r="1078" ht="22.9" hidden="1" customHeight="1"/>
    <row r="1079" ht="22.9" hidden="1" customHeight="1"/>
    <row r="1080" ht="22.9" hidden="1" customHeight="1"/>
    <row r="1081" ht="22.9" hidden="1" customHeight="1"/>
    <row r="1082" ht="22.9" hidden="1" customHeight="1"/>
    <row r="1083" ht="22.9" hidden="1" customHeight="1"/>
    <row r="1084" ht="22.9" hidden="1" customHeight="1"/>
    <row r="1085" ht="22.9" hidden="1" customHeight="1"/>
    <row r="1086" ht="22.9" hidden="1" customHeight="1"/>
    <row r="1087" ht="22.9" hidden="1" customHeight="1"/>
    <row r="1088" ht="22.9" hidden="1" customHeight="1"/>
    <row r="1089" ht="22.9" hidden="1" customHeight="1"/>
    <row r="1090" ht="22.9" hidden="1" customHeight="1"/>
    <row r="1091" ht="22.9" hidden="1" customHeight="1"/>
    <row r="1092" ht="22.9" hidden="1" customHeight="1"/>
    <row r="1093" ht="22.9" hidden="1" customHeight="1"/>
    <row r="1094" ht="22.9" hidden="1" customHeight="1"/>
    <row r="1095" ht="22.9" hidden="1" customHeight="1"/>
    <row r="1096" ht="22.9" hidden="1" customHeight="1"/>
    <row r="1097" ht="22.9" hidden="1" customHeight="1"/>
    <row r="1098" ht="22.9" hidden="1" customHeight="1"/>
    <row r="1099" ht="22.9" hidden="1" customHeight="1"/>
    <row r="1100" ht="22.9" hidden="1" customHeight="1"/>
    <row r="1101" ht="22.9" hidden="1" customHeight="1"/>
    <row r="1102" ht="22.9" hidden="1" customHeight="1"/>
    <row r="1103" ht="22.9" hidden="1" customHeight="1"/>
    <row r="1104" ht="22.9" hidden="1" customHeight="1"/>
    <row r="1105" ht="22.9" hidden="1" customHeight="1"/>
    <row r="1106" ht="22.9" hidden="1" customHeight="1"/>
    <row r="1107" ht="22.9" hidden="1" customHeight="1"/>
    <row r="1108" ht="22.9" hidden="1" customHeight="1"/>
    <row r="1109" ht="22.9" hidden="1" customHeight="1"/>
    <row r="1110" ht="22.9" hidden="1" customHeight="1"/>
    <row r="1111" ht="22.9" hidden="1" customHeight="1"/>
    <row r="1112" ht="22.9" hidden="1" customHeight="1"/>
    <row r="1113" ht="22.9" hidden="1" customHeight="1"/>
    <row r="1114" ht="22.9" hidden="1" customHeight="1"/>
    <row r="1115" ht="22.9" hidden="1" customHeight="1"/>
    <row r="1116" ht="22.9" hidden="1" customHeight="1"/>
    <row r="1117" ht="22.9" hidden="1" customHeight="1"/>
    <row r="1118" ht="22.9" hidden="1" customHeight="1"/>
    <row r="1119" ht="22.9" hidden="1" customHeight="1"/>
    <row r="1120" ht="22.9" hidden="1" customHeight="1"/>
    <row r="1121" ht="22.9" hidden="1" customHeight="1"/>
    <row r="1122" ht="22.9" hidden="1" customHeight="1"/>
    <row r="1123" ht="22.9" hidden="1" customHeight="1"/>
    <row r="1124" ht="22.9" hidden="1" customHeight="1"/>
    <row r="1125" ht="22.9" hidden="1" customHeight="1"/>
    <row r="1126" ht="22.9" hidden="1" customHeight="1"/>
    <row r="1127" ht="22.9" hidden="1" customHeight="1"/>
    <row r="1128" ht="22.9" hidden="1" customHeight="1"/>
    <row r="1129" ht="22.9" hidden="1" customHeight="1"/>
    <row r="1130" ht="22.9" hidden="1" customHeight="1"/>
    <row r="1131" ht="22.9" hidden="1" customHeight="1"/>
    <row r="1132" ht="22.9" hidden="1" customHeight="1"/>
    <row r="1133" ht="22.9" hidden="1" customHeight="1"/>
    <row r="1134" ht="22.9" hidden="1" customHeight="1"/>
    <row r="1135" ht="22.9" hidden="1" customHeight="1"/>
    <row r="1136" ht="22.9" hidden="1" customHeight="1"/>
    <row r="1137" ht="22.9" hidden="1" customHeight="1"/>
    <row r="1138" ht="22.9" hidden="1" customHeight="1"/>
    <row r="1139" ht="22.9" hidden="1" customHeight="1"/>
    <row r="1140" ht="22.9" hidden="1" customHeight="1"/>
    <row r="1141" ht="22.9" hidden="1" customHeight="1"/>
    <row r="1142" ht="22.9" hidden="1" customHeight="1"/>
    <row r="1143" ht="22.9" hidden="1" customHeight="1"/>
    <row r="1144" ht="22.9" hidden="1" customHeight="1"/>
    <row r="1145" ht="22.9" hidden="1" customHeight="1"/>
    <row r="1146" ht="22.9" hidden="1" customHeight="1"/>
    <row r="1147" ht="22.9" hidden="1" customHeight="1"/>
    <row r="1148" ht="22.9" hidden="1" customHeight="1"/>
    <row r="1149" ht="22.9" hidden="1" customHeight="1"/>
    <row r="1150" ht="22.9" hidden="1" customHeight="1"/>
    <row r="1151" ht="22.9" hidden="1" customHeight="1"/>
    <row r="1152" ht="22.9" hidden="1" customHeight="1"/>
    <row r="1153" ht="22.9" hidden="1" customHeight="1"/>
    <row r="1154" ht="22.9" hidden="1" customHeight="1"/>
    <row r="1155" ht="22.9" hidden="1" customHeight="1"/>
    <row r="1156" ht="22.9" hidden="1" customHeight="1"/>
    <row r="1157" ht="22.9" hidden="1" customHeight="1"/>
    <row r="1158" ht="22.9" hidden="1" customHeight="1"/>
    <row r="1159" ht="22.9" hidden="1" customHeight="1"/>
    <row r="1160" ht="22.9" hidden="1" customHeight="1"/>
    <row r="1161" ht="22.9" hidden="1" customHeight="1"/>
    <row r="1162" ht="22.9" hidden="1" customHeight="1"/>
    <row r="1163" ht="22.9" hidden="1" customHeight="1"/>
    <row r="1164" ht="22.9" hidden="1" customHeight="1"/>
    <row r="1165" ht="22.9" hidden="1" customHeight="1"/>
    <row r="1166" ht="22.9" hidden="1" customHeight="1"/>
    <row r="1167" ht="22.9" hidden="1" customHeight="1"/>
    <row r="1168" ht="22.9" hidden="1" customHeight="1"/>
    <row r="1169" ht="22.9" hidden="1" customHeight="1"/>
    <row r="1170" ht="22.9" hidden="1" customHeight="1"/>
    <row r="1171" ht="22.9" hidden="1" customHeight="1"/>
    <row r="1172" ht="22.9" hidden="1" customHeight="1"/>
    <row r="1173" ht="22.9" hidden="1" customHeight="1"/>
    <row r="1174" ht="22.9" hidden="1" customHeight="1"/>
    <row r="1175" ht="22.9" hidden="1" customHeight="1"/>
    <row r="1176" ht="22.9" hidden="1" customHeight="1"/>
    <row r="1177" ht="22.9" hidden="1" customHeight="1"/>
    <row r="1178" ht="22.9" hidden="1" customHeight="1"/>
    <row r="1179" ht="22.9" hidden="1" customHeight="1"/>
    <row r="1180" ht="22.9" hidden="1" customHeight="1"/>
    <row r="1181" ht="22.9" hidden="1" customHeight="1"/>
    <row r="1182" ht="22.9" hidden="1" customHeight="1"/>
    <row r="1183" ht="22.9" hidden="1" customHeight="1"/>
    <row r="1184" ht="22.9" hidden="1" customHeight="1"/>
    <row r="1185" ht="22.9" hidden="1" customHeight="1"/>
    <row r="1186" ht="22.9" hidden="1" customHeight="1"/>
    <row r="1187" ht="22.9" hidden="1" customHeight="1"/>
    <row r="1188" ht="22.9" hidden="1" customHeight="1"/>
    <row r="1189" ht="22.9" hidden="1" customHeight="1"/>
    <row r="1190" ht="22.9" hidden="1" customHeight="1"/>
    <row r="1191" ht="22.9" hidden="1" customHeight="1"/>
    <row r="1192" ht="22.9" hidden="1" customHeight="1"/>
    <row r="1193" ht="22.9" hidden="1" customHeight="1"/>
    <row r="1194" ht="22.9" hidden="1" customHeight="1"/>
    <row r="1195" ht="22.9" hidden="1" customHeight="1"/>
    <row r="1196" ht="22.9" hidden="1" customHeight="1"/>
    <row r="1197" ht="22.9" hidden="1" customHeight="1"/>
    <row r="1198" ht="22.9" hidden="1" customHeight="1"/>
    <row r="1199" ht="22.9" hidden="1" customHeight="1"/>
    <row r="1200" ht="22.9" hidden="1" customHeight="1"/>
    <row r="1201" ht="22.9" hidden="1" customHeight="1"/>
    <row r="1202" ht="22.9" hidden="1" customHeight="1"/>
    <row r="1203" ht="22.9" hidden="1" customHeight="1"/>
    <row r="1204" ht="22.9" hidden="1" customHeight="1"/>
    <row r="1205" ht="22.9" hidden="1" customHeight="1"/>
    <row r="1206" ht="22.9" hidden="1" customHeight="1"/>
    <row r="1207" ht="22.9" hidden="1" customHeight="1"/>
    <row r="1208" ht="22.9" hidden="1" customHeight="1"/>
    <row r="1209" ht="22.9" hidden="1" customHeight="1"/>
    <row r="1210" ht="22.9" hidden="1" customHeight="1"/>
    <row r="1211" ht="22.9" hidden="1" customHeight="1"/>
    <row r="1212" ht="22.9" hidden="1" customHeight="1"/>
    <row r="1213" ht="22.9" hidden="1" customHeight="1"/>
    <row r="1214" ht="22.9" hidden="1" customHeight="1"/>
    <row r="1215" ht="22.9" hidden="1" customHeight="1"/>
    <row r="1216" ht="22.9" hidden="1" customHeight="1"/>
    <row r="1217" ht="22.9" hidden="1" customHeight="1"/>
    <row r="1218" ht="22.9" hidden="1" customHeight="1"/>
    <row r="1219" ht="22.9" hidden="1" customHeight="1"/>
    <row r="1220" ht="22.9" hidden="1" customHeight="1"/>
    <row r="1221" ht="22.9" hidden="1" customHeight="1"/>
    <row r="1222" ht="22.9" hidden="1" customHeight="1"/>
    <row r="1223" ht="22.9" hidden="1" customHeight="1"/>
    <row r="1224" ht="22.9" hidden="1" customHeight="1"/>
    <row r="1225" ht="22.9" hidden="1" customHeight="1"/>
    <row r="1226" ht="22.9" hidden="1" customHeight="1"/>
    <row r="1227" ht="22.9" hidden="1" customHeight="1"/>
    <row r="1228" ht="22.9" hidden="1" customHeight="1"/>
    <row r="1229" ht="22.9" hidden="1" customHeight="1"/>
    <row r="1230" ht="22.9" hidden="1" customHeight="1"/>
    <row r="1231" ht="22.9" hidden="1" customHeight="1"/>
    <row r="1232" ht="22.9" hidden="1" customHeight="1"/>
    <row r="1233" ht="22.9" hidden="1" customHeight="1"/>
    <row r="1234" ht="22.9" hidden="1" customHeight="1"/>
    <row r="1235" ht="22.9" hidden="1" customHeight="1"/>
    <row r="1236" ht="22.9" hidden="1" customHeight="1"/>
    <row r="1237" ht="22.9" hidden="1" customHeight="1"/>
    <row r="1238" ht="22.9" hidden="1" customHeight="1"/>
    <row r="1239" ht="22.9" hidden="1" customHeight="1"/>
    <row r="1240" ht="22.9" hidden="1" customHeight="1"/>
    <row r="1241" ht="22.9" hidden="1" customHeight="1"/>
    <row r="1242" ht="22.9" hidden="1" customHeight="1"/>
    <row r="1243" ht="22.9" hidden="1" customHeight="1"/>
    <row r="1244" ht="22.9" hidden="1" customHeight="1"/>
    <row r="1245" ht="22.9" hidden="1" customHeight="1"/>
    <row r="1246" ht="22.9" hidden="1" customHeight="1"/>
    <row r="1247" ht="22.9" hidden="1" customHeight="1"/>
    <row r="1248" ht="22.9" hidden="1" customHeight="1"/>
    <row r="1249" ht="22.9" hidden="1" customHeight="1"/>
    <row r="1250" ht="22.9" hidden="1" customHeight="1"/>
    <row r="1251" ht="22.9" hidden="1" customHeight="1"/>
    <row r="1252" ht="22.9" hidden="1" customHeight="1"/>
    <row r="1253" ht="22.9" hidden="1" customHeight="1"/>
    <row r="1254" ht="22.9" hidden="1" customHeight="1"/>
    <row r="1255" ht="22.9" hidden="1" customHeight="1"/>
    <row r="1256" ht="22.9" hidden="1" customHeight="1"/>
    <row r="1257" ht="22.9" hidden="1" customHeight="1"/>
    <row r="1258" ht="22.9" hidden="1" customHeight="1"/>
    <row r="1259" ht="22.9" hidden="1" customHeight="1"/>
    <row r="1260" ht="22.9" hidden="1" customHeight="1"/>
    <row r="1261" ht="22.9" hidden="1" customHeight="1"/>
    <row r="1262" ht="22.9" hidden="1" customHeight="1"/>
    <row r="1263" ht="22.9" hidden="1" customHeight="1"/>
    <row r="1264" ht="22.9" hidden="1" customHeight="1"/>
    <row r="1265" ht="22.9" hidden="1" customHeight="1"/>
    <row r="1266" ht="22.9" hidden="1" customHeight="1"/>
    <row r="1267" ht="22.9" hidden="1" customHeight="1"/>
    <row r="1268" ht="22.9" hidden="1" customHeight="1"/>
    <row r="1269" ht="22.9" hidden="1" customHeight="1"/>
    <row r="1270" ht="22.9" hidden="1" customHeight="1"/>
    <row r="1271" ht="22.9" hidden="1" customHeight="1"/>
    <row r="1272" ht="22.9" hidden="1" customHeight="1"/>
    <row r="1273" ht="22.9" hidden="1" customHeight="1"/>
    <row r="1274" ht="22.9" hidden="1" customHeight="1"/>
    <row r="1275" ht="22.9" hidden="1" customHeight="1"/>
    <row r="1276" ht="22.9" hidden="1" customHeight="1"/>
    <row r="1277" ht="22.9" hidden="1" customHeight="1"/>
    <row r="1278" ht="22.9" hidden="1" customHeight="1"/>
    <row r="1279" ht="22.9" hidden="1" customHeight="1"/>
    <row r="1280" ht="22.9" hidden="1" customHeight="1"/>
    <row r="1281" ht="22.9" hidden="1" customHeight="1"/>
    <row r="1282" ht="22.9" hidden="1" customHeight="1"/>
    <row r="1283" ht="22.9" hidden="1" customHeight="1"/>
    <row r="1284" ht="22.9" hidden="1" customHeight="1"/>
    <row r="1285" ht="22.9" hidden="1" customHeight="1"/>
    <row r="1286" ht="22.9" hidden="1" customHeight="1"/>
    <row r="1287" ht="22.9" hidden="1" customHeight="1"/>
    <row r="1288" ht="22.9" hidden="1" customHeight="1"/>
    <row r="1289" ht="22.9" hidden="1" customHeight="1"/>
    <row r="1290" ht="22.9" hidden="1" customHeight="1"/>
    <row r="1291" ht="22.9" hidden="1" customHeight="1"/>
    <row r="1292" ht="22.9" hidden="1" customHeight="1"/>
    <row r="1293" ht="22.9" hidden="1" customHeight="1"/>
    <row r="1294" ht="22.9" hidden="1" customHeight="1"/>
    <row r="1295" ht="22.9" hidden="1" customHeight="1"/>
    <row r="1296" ht="22.9" hidden="1" customHeight="1"/>
    <row r="1297" ht="22.9" hidden="1" customHeight="1"/>
    <row r="1298" ht="22.9" hidden="1" customHeight="1"/>
    <row r="1299" ht="22.9" hidden="1" customHeight="1"/>
    <row r="1300" ht="22.9" hidden="1" customHeight="1"/>
    <row r="1301" ht="22.9" hidden="1" customHeight="1"/>
    <row r="1302" ht="22.9" hidden="1" customHeight="1"/>
    <row r="1303" ht="22.9" hidden="1" customHeight="1"/>
    <row r="1304" ht="22.9" hidden="1" customHeight="1"/>
    <row r="1305" ht="22.9" hidden="1" customHeight="1"/>
    <row r="1306" ht="22.9" hidden="1" customHeight="1"/>
    <row r="1307" ht="22.9" hidden="1" customHeight="1"/>
    <row r="1308" ht="22.9" hidden="1" customHeight="1"/>
    <row r="1309" ht="22.9" hidden="1" customHeight="1"/>
    <row r="1310" ht="22.9" hidden="1" customHeight="1"/>
    <row r="1311" ht="22.9" hidden="1" customHeight="1"/>
    <row r="1312" ht="22.9" hidden="1" customHeight="1"/>
    <row r="1313" ht="22.9" hidden="1" customHeight="1"/>
    <row r="1314" ht="22.9" hidden="1" customHeight="1"/>
    <row r="1315" ht="22.9" hidden="1" customHeight="1"/>
    <row r="1316" ht="22.9" hidden="1" customHeight="1"/>
    <row r="1317" ht="22.9" hidden="1" customHeight="1"/>
    <row r="1318" ht="22.9" hidden="1" customHeight="1"/>
    <row r="1319" ht="22.9" hidden="1" customHeight="1"/>
    <row r="1320" ht="22.9" hidden="1" customHeight="1"/>
    <row r="1321" ht="22.9" hidden="1" customHeight="1"/>
    <row r="1322" ht="22.9" hidden="1" customHeight="1"/>
    <row r="1323" ht="22.9" hidden="1" customHeight="1"/>
    <row r="1324" ht="22.9" hidden="1" customHeight="1"/>
    <row r="1325" ht="22.9" hidden="1" customHeight="1"/>
    <row r="1326" ht="22.9" hidden="1" customHeight="1"/>
    <row r="1327" ht="22.9" hidden="1" customHeight="1"/>
    <row r="1328" ht="22.9" hidden="1" customHeight="1"/>
    <row r="1329" ht="22.9" hidden="1" customHeight="1"/>
    <row r="1330" ht="22.9" hidden="1" customHeight="1"/>
    <row r="1331" ht="22.9" hidden="1" customHeight="1"/>
    <row r="1332" ht="22.9" hidden="1" customHeight="1"/>
    <row r="1333" ht="22.9" hidden="1" customHeight="1"/>
    <row r="1334" ht="22.9" hidden="1" customHeight="1"/>
    <row r="1335" ht="22.9" hidden="1" customHeight="1"/>
    <row r="1336" ht="22.9" hidden="1" customHeight="1"/>
    <row r="1337" ht="22.9" hidden="1" customHeight="1"/>
    <row r="1338" ht="22.9" hidden="1" customHeight="1"/>
    <row r="1339" ht="22.9" hidden="1" customHeight="1"/>
    <row r="1340" ht="22.9" hidden="1" customHeight="1"/>
    <row r="1341" ht="22.9" hidden="1" customHeight="1"/>
    <row r="1342" ht="22.9" hidden="1" customHeight="1"/>
    <row r="1343" ht="22.9" hidden="1" customHeight="1"/>
    <row r="1344" ht="22.9" hidden="1" customHeight="1"/>
    <row r="1345" ht="22.9" hidden="1" customHeight="1"/>
    <row r="1346" ht="22.9" hidden="1" customHeight="1"/>
    <row r="1347" ht="22.9" hidden="1" customHeight="1"/>
    <row r="1348" ht="22.9" hidden="1" customHeight="1"/>
    <row r="1349" ht="22.9" hidden="1" customHeight="1"/>
    <row r="1350" ht="22.9" hidden="1" customHeight="1"/>
    <row r="1351" ht="22.9" hidden="1" customHeight="1"/>
    <row r="1352" ht="22.9" hidden="1" customHeight="1"/>
    <row r="1353" ht="22.9" hidden="1" customHeight="1"/>
    <row r="1354" ht="22.9" hidden="1" customHeight="1"/>
    <row r="1355" ht="22.9" hidden="1" customHeight="1"/>
    <row r="1356" ht="22.9" hidden="1" customHeight="1"/>
    <row r="1357" ht="22.9" hidden="1" customHeight="1"/>
    <row r="1358" ht="22.9" hidden="1" customHeight="1"/>
    <row r="1359" ht="22.9" hidden="1" customHeight="1"/>
    <row r="1360" ht="22.9" hidden="1" customHeight="1"/>
    <row r="1361" ht="22.9" hidden="1" customHeight="1"/>
    <row r="1362" ht="22.9" hidden="1" customHeight="1"/>
    <row r="1363" ht="22.9" hidden="1" customHeight="1"/>
    <row r="1364" ht="22.9" hidden="1" customHeight="1"/>
    <row r="1365" ht="22.9" hidden="1" customHeight="1"/>
    <row r="1366" ht="22.9" hidden="1" customHeight="1"/>
    <row r="1367" ht="22.9" hidden="1" customHeight="1"/>
    <row r="1368" ht="22.9" hidden="1" customHeight="1"/>
    <row r="1369" ht="22.9" hidden="1" customHeight="1"/>
    <row r="1370" ht="22.9" hidden="1" customHeight="1"/>
    <row r="1371" ht="22.9" hidden="1" customHeight="1"/>
    <row r="1372" ht="22.9" hidden="1" customHeight="1"/>
    <row r="1373" ht="22.9" hidden="1" customHeight="1"/>
    <row r="1374" ht="22.9" hidden="1" customHeight="1"/>
    <row r="1375" ht="22.9" hidden="1" customHeight="1"/>
    <row r="1376" ht="22.9" hidden="1" customHeight="1"/>
    <row r="1377" ht="22.9" hidden="1" customHeight="1"/>
    <row r="1378" ht="22.9" hidden="1" customHeight="1"/>
    <row r="1379" ht="22.9" hidden="1" customHeight="1"/>
    <row r="1380" ht="22.9" hidden="1" customHeight="1"/>
    <row r="1381" ht="22.9" hidden="1" customHeight="1"/>
    <row r="1382" ht="22.9" hidden="1" customHeight="1"/>
    <row r="1383" ht="22.9" hidden="1" customHeight="1"/>
    <row r="1384" ht="22.9" hidden="1" customHeight="1"/>
    <row r="1385" ht="22.9" hidden="1" customHeight="1"/>
    <row r="1386" ht="22.9" hidden="1" customHeight="1"/>
    <row r="1387" ht="22.9" hidden="1" customHeight="1"/>
    <row r="1388" ht="22.9" hidden="1" customHeight="1"/>
    <row r="1389" ht="22.9" hidden="1" customHeight="1"/>
    <row r="1390" ht="22.9" hidden="1" customHeight="1"/>
    <row r="1391" ht="22.9" hidden="1" customHeight="1"/>
    <row r="1392" ht="22.9" hidden="1" customHeight="1"/>
    <row r="1393" ht="22.9" hidden="1" customHeight="1"/>
    <row r="1394" ht="22.9" hidden="1" customHeight="1"/>
    <row r="1395" ht="22.9" hidden="1" customHeight="1"/>
    <row r="1396" ht="22.9" hidden="1" customHeight="1"/>
    <row r="1397" ht="22.9" hidden="1" customHeight="1"/>
    <row r="1398" ht="22.9" hidden="1" customHeight="1"/>
    <row r="1399" ht="22.9" hidden="1" customHeight="1"/>
    <row r="1400" ht="22.9" hidden="1" customHeight="1"/>
    <row r="1401" ht="22.9" hidden="1" customHeight="1"/>
    <row r="1402" ht="22.9" hidden="1" customHeight="1"/>
    <row r="1403" ht="22.9" hidden="1" customHeight="1"/>
    <row r="1404" ht="22.9" hidden="1" customHeight="1"/>
    <row r="1405" ht="22.9" hidden="1" customHeight="1"/>
    <row r="1406" ht="22.9" hidden="1" customHeight="1"/>
    <row r="1407" ht="22.9" hidden="1" customHeight="1"/>
    <row r="1408" ht="22.9" hidden="1" customHeight="1"/>
    <row r="1409" ht="22.9" hidden="1" customHeight="1"/>
    <row r="1410" ht="22.9" hidden="1" customHeight="1"/>
    <row r="1411" ht="22.9" hidden="1" customHeight="1"/>
    <row r="1412" ht="22.9" hidden="1" customHeight="1"/>
    <row r="1413" ht="22.9" hidden="1" customHeight="1"/>
    <row r="1414" ht="22.9" hidden="1" customHeight="1"/>
    <row r="1415" ht="22.9" hidden="1" customHeight="1"/>
    <row r="1416" ht="22.9" hidden="1" customHeight="1"/>
    <row r="1417" ht="22.9" hidden="1" customHeight="1"/>
    <row r="1418" ht="22.9" hidden="1" customHeight="1"/>
    <row r="1419" ht="22.9" hidden="1" customHeight="1"/>
    <row r="1420" ht="22.9" hidden="1" customHeight="1"/>
    <row r="1421" ht="22.9" hidden="1" customHeight="1"/>
    <row r="1422" ht="22.9" hidden="1" customHeight="1"/>
    <row r="1423" ht="22.9" hidden="1" customHeight="1"/>
    <row r="1424" ht="22.9" hidden="1" customHeight="1"/>
    <row r="1425" ht="22.9" hidden="1" customHeight="1"/>
    <row r="1426" ht="22.9" hidden="1" customHeight="1"/>
    <row r="1427" ht="22.9" hidden="1" customHeight="1"/>
    <row r="1428" ht="22.9" hidden="1" customHeight="1"/>
    <row r="1429" ht="22.9" hidden="1" customHeight="1"/>
    <row r="1430" ht="22.9" hidden="1" customHeight="1"/>
    <row r="1431" ht="22.9" hidden="1" customHeight="1"/>
    <row r="1432" ht="22.9" hidden="1" customHeight="1"/>
    <row r="1433" ht="22.9" hidden="1" customHeight="1"/>
    <row r="1434" ht="22.9" hidden="1" customHeight="1"/>
    <row r="1435" ht="22.9" hidden="1" customHeight="1"/>
    <row r="1436" ht="22.9" hidden="1" customHeight="1"/>
    <row r="1437" ht="22.9" hidden="1" customHeight="1"/>
    <row r="1438" ht="22.9" hidden="1" customHeight="1"/>
    <row r="1439" ht="22.9" hidden="1" customHeight="1"/>
    <row r="1440" ht="22.9" hidden="1" customHeight="1"/>
    <row r="1441" ht="22.9" hidden="1" customHeight="1"/>
    <row r="1442" ht="22.9" hidden="1" customHeight="1"/>
    <row r="1443" ht="22.9" hidden="1" customHeight="1"/>
    <row r="1444" ht="22.9" hidden="1" customHeight="1"/>
    <row r="1445" ht="22.9" hidden="1" customHeight="1"/>
    <row r="1446" ht="22.9" hidden="1" customHeight="1"/>
    <row r="1447" ht="22.9" hidden="1" customHeight="1"/>
    <row r="1448" ht="22.9" hidden="1" customHeight="1"/>
    <row r="1449" ht="22.9" hidden="1" customHeight="1"/>
    <row r="1450" ht="22.9" hidden="1" customHeight="1"/>
    <row r="1451" ht="22.9" hidden="1" customHeight="1"/>
    <row r="1452" ht="22.9" hidden="1" customHeight="1"/>
    <row r="1453" ht="22.9" hidden="1" customHeight="1"/>
    <row r="1454" ht="22.9" hidden="1" customHeight="1"/>
    <row r="1455" ht="22.9" hidden="1" customHeight="1"/>
    <row r="1456" ht="22.9" hidden="1" customHeight="1"/>
    <row r="1457" ht="22.9" hidden="1" customHeight="1"/>
    <row r="1458" ht="22.9" hidden="1" customHeight="1"/>
    <row r="1459" ht="22.9" hidden="1" customHeight="1"/>
    <row r="1460" ht="22.9" hidden="1" customHeight="1"/>
    <row r="1461" ht="22.9" hidden="1" customHeight="1"/>
    <row r="1462" ht="22.9" hidden="1" customHeight="1"/>
    <row r="1463" ht="22.9" hidden="1" customHeight="1"/>
    <row r="1464" ht="22.9" hidden="1" customHeight="1"/>
    <row r="1465" ht="22.9" hidden="1" customHeight="1"/>
    <row r="1466" ht="22.9" hidden="1" customHeight="1"/>
    <row r="1467" ht="22.9" hidden="1" customHeight="1"/>
    <row r="1468" ht="22.9" hidden="1" customHeight="1"/>
    <row r="1469" ht="22.9" hidden="1" customHeight="1"/>
    <row r="1470" ht="22.9" hidden="1" customHeight="1"/>
    <row r="1471" ht="22.9" hidden="1" customHeight="1"/>
    <row r="1472" ht="22.9" hidden="1" customHeight="1"/>
    <row r="1473" ht="22.9" hidden="1" customHeight="1"/>
    <row r="1474" ht="22.9" hidden="1" customHeight="1"/>
    <row r="1475" ht="22.9" hidden="1" customHeight="1"/>
    <row r="1476" ht="22.9" hidden="1" customHeight="1"/>
    <row r="1477" ht="22.9" hidden="1" customHeight="1"/>
    <row r="1478" ht="22.9" hidden="1" customHeight="1"/>
    <row r="1479" ht="22.9" hidden="1" customHeight="1"/>
    <row r="1480" ht="22.9" hidden="1" customHeight="1"/>
    <row r="1481" ht="22.9" hidden="1" customHeight="1"/>
    <row r="1482" ht="22.9" hidden="1" customHeight="1"/>
    <row r="1483" ht="22.9" hidden="1" customHeight="1"/>
    <row r="1484" ht="22.9" hidden="1" customHeight="1"/>
    <row r="1485" ht="22.9" hidden="1" customHeight="1"/>
    <row r="1486" ht="22.9" hidden="1" customHeight="1"/>
    <row r="1487" ht="22.9" hidden="1" customHeight="1"/>
    <row r="1488" ht="22.9" hidden="1" customHeight="1"/>
    <row r="1489" ht="22.9" hidden="1" customHeight="1"/>
    <row r="1490" ht="22.9" hidden="1" customHeight="1"/>
    <row r="1491" ht="22.9" hidden="1" customHeight="1"/>
    <row r="1492" ht="22.9" hidden="1" customHeight="1"/>
    <row r="1493" ht="22.9" hidden="1" customHeight="1"/>
    <row r="1494" ht="22.9" hidden="1" customHeight="1"/>
    <row r="1495" ht="22.9" hidden="1" customHeight="1"/>
    <row r="1496" ht="22.9" hidden="1" customHeight="1"/>
    <row r="1497" ht="22.9" hidden="1" customHeight="1"/>
    <row r="1498" ht="22.9" hidden="1" customHeight="1"/>
    <row r="1499" ht="22.9" hidden="1" customHeight="1"/>
    <row r="1500" ht="22.9" hidden="1" customHeight="1"/>
    <row r="1501" ht="22.9" hidden="1" customHeight="1"/>
    <row r="1502" ht="22.9" hidden="1" customHeight="1"/>
    <row r="1503" ht="22.9" hidden="1" customHeight="1"/>
    <row r="1504" ht="22.9" hidden="1" customHeight="1"/>
    <row r="1505" ht="22.9" hidden="1" customHeight="1"/>
    <row r="1506" ht="22.9" hidden="1" customHeight="1"/>
    <row r="1507" ht="22.9" hidden="1" customHeight="1"/>
    <row r="1508" ht="22.9" hidden="1" customHeight="1"/>
    <row r="1509" ht="22.9" hidden="1" customHeight="1"/>
    <row r="1510" ht="22.9" hidden="1" customHeight="1"/>
    <row r="1511" ht="22.9" hidden="1" customHeight="1"/>
    <row r="1512" ht="22.9" hidden="1" customHeight="1"/>
    <row r="1513" ht="22.9" hidden="1" customHeight="1"/>
    <row r="1514" ht="22.9" hidden="1" customHeight="1"/>
    <row r="1515" ht="22.9" hidden="1" customHeight="1"/>
    <row r="1516" ht="22.9" hidden="1" customHeight="1"/>
    <row r="1517" ht="22.9" hidden="1" customHeight="1"/>
    <row r="1518" ht="22.9" hidden="1" customHeight="1"/>
    <row r="1519" ht="22.9" hidden="1" customHeight="1"/>
    <row r="1520" ht="22.9" hidden="1" customHeight="1"/>
    <row r="1521" ht="22.9" hidden="1" customHeight="1"/>
    <row r="1522" ht="22.9" hidden="1" customHeight="1"/>
    <row r="1523" ht="22.9" hidden="1" customHeight="1"/>
    <row r="1524" ht="22.9" hidden="1" customHeight="1"/>
    <row r="1525" ht="22.9" hidden="1" customHeight="1"/>
    <row r="1526" ht="22.9" hidden="1" customHeight="1"/>
    <row r="1527" ht="22.9" hidden="1" customHeight="1"/>
    <row r="1528" ht="22.9" hidden="1" customHeight="1"/>
    <row r="1529" ht="22.9" hidden="1" customHeight="1"/>
    <row r="1530" ht="22.9" hidden="1" customHeight="1"/>
    <row r="1531" ht="22.9" hidden="1" customHeight="1"/>
    <row r="1532" ht="22.9" hidden="1" customHeight="1"/>
    <row r="1533" ht="22.9" hidden="1" customHeight="1"/>
    <row r="1534" ht="22.9" hidden="1" customHeight="1"/>
    <row r="1535" ht="22.9" hidden="1" customHeight="1"/>
    <row r="1536" ht="22.9" hidden="1" customHeight="1"/>
    <row r="1537" ht="22.9" hidden="1" customHeight="1"/>
    <row r="1538" ht="22.9" hidden="1" customHeight="1"/>
    <row r="1539" ht="22.9" hidden="1" customHeight="1"/>
    <row r="1540" ht="22.9" hidden="1" customHeight="1"/>
    <row r="1541" ht="22.9" hidden="1" customHeight="1"/>
    <row r="1542" ht="22.9" hidden="1" customHeight="1"/>
    <row r="1543" ht="22.9" hidden="1" customHeight="1"/>
    <row r="1544" ht="22.9" hidden="1" customHeight="1"/>
    <row r="1545" ht="22.9" hidden="1" customHeight="1"/>
    <row r="1546" ht="22.9" hidden="1" customHeight="1"/>
    <row r="1547" ht="22.9" hidden="1" customHeight="1"/>
    <row r="1548" ht="22.9" hidden="1" customHeight="1"/>
    <row r="1549" ht="22.9" hidden="1" customHeight="1"/>
    <row r="1550" ht="22.9" hidden="1" customHeight="1"/>
    <row r="1551" ht="22.9" hidden="1" customHeight="1"/>
    <row r="1552" ht="22.9" hidden="1" customHeight="1"/>
    <row r="1553" ht="22.9" hidden="1" customHeight="1"/>
    <row r="1554" ht="22.9" hidden="1" customHeight="1"/>
    <row r="1555" ht="22.9" hidden="1" customHeight="1"/>
    <row r="1556" ht="22.9" hidden="1" customHeight="1"/>
    <row r="1557" ht="22.9" hidden="1" customHeight="1"/>
    <row r="1558" ht="22.9" hidden="1" customHeight="1"/>
    <row r="1559" ht="22.9" hidden="1" customHeight="1"/>
    <row r="1560" ht="22.9" hidden="1" customHeight="1"/>
    <row r="1561" ht="22.9" hidden="1" customHeight="1"/>
    <row r="1562" ht="22.9" hidden="1" customHeight="1"/>
    <row r="1563" ht="22.9" hidden="1" customHeight="1"/>
    <row r="1564" ht="22.9" hidden="1" customHeight="1"/>
    <row r="1565" ht="22.9" hidden="1" customHeight="1"/>
    <row r="1566" ht="22.9" hidden="1" customHeight="1"/>
    <row r="1567" ht="22.9" hidden="1" customHeight="1"/>
    <row r="1568" ht="22.9" hidden="1" customHeight="1"/>
    <row r="1569" ht="22.9" hidden="1" customHeight="1"/>
    <row r="1570" ht="22.9" hidden="1" customHeight="1"/>
    <row r="1571" ht="22.9" hidden="1" customHeight="1"/>
    <row r="1572" ht="22.9" hidden="1" customHeight="1"/>
    <row r="1573" ht="22.9" hidden="1" customHeight="1"/>
    <row r="1574" ht="22.9" hidden="1" customHeight="1"/>
    <row r="1575" ht="22.9" hidden="1" customHeight="1"/>
    <row r="1576" ht="22.9" hidden="1" customHeight="1"/>
    <row r="1577" ht="22.9" hidden="1" customHeight="1"/>
    <row r="1578" ht="22.9" hidden="1" customHeight="1"/>
    <row r="1579" ht="22.9" hidden="1" customHeight="1"/>
    <row r="1580" ht="22.9" hidden="1" customHeight="1"/>
    <row r="1581" ht="22.9" hidden="1" customHeight="1"/>
    <row r="1582" ht="22.9" hidden="1" customHeight="1"/>
    <row r="1583" ht="22.9" hidden="1" customHeight="1"/>
    <row r="1584" ht="22.9" hidden="1" customHeight="1"/>
    <row r="1585" ht="22.9" hidden="1" customHeight="1"/>
    <row r="1586" ht="22.9" hidden="1" customHeight="1"/>
    <row r="1587" ht="22.9" hidden="1" customHeight="1"/>
    <row r="1588" ht="22.9" hidden="1" customHeight="1"/>
    <row r="1589" ht="22.9" hidden="1" customHeight="1"/>
    <row r="1590" ht="22.9" hidden="1" customHeight="1"/>
    <row r="1591" ht="22.9" hidden="1" customHeight="1"/>
    <row r="1592" ht="22.9" hidden="1" customHeight="1"/>
    <row r="1593" ht="22.9" hidden="1" customHeight="1"/>
    <row r="1594" ht="22.9" hidden="1" customHeight="1"/>
    <row r="1595" ht="22.9" hidden="1" customHeight="1"/>
    <row r="1596" ht="22.9" hidden="1" customHeight="1"/>
    <row r="1597" ht="22.9" hidden="1" customHeight="1"/>
    <row r="1598" ht="22.9" hidden="1" customHeight="1"/>
    <row r="1599" ht="22.9" hidden="1" customHeight="1"/>
    <row r="1600" ht="22.9" hidden="1" customHeight="1"/>
    <row r="1601" ht="22.9" hidden="1" customHeight="1"/>
    <row r="1602" ht="22.9" hidden="1" customHeight="1"/>
    <row r="1603" ht="22.9" hidden="1" customHeight="1"/>
    <row r="1604" ht="22.9" hidden="1" customHeight="1"/>
    <row r="1605" ht="22.9" hidden="1" customHeight="1"/>
    <row r="1606" ht="22.9" hidden="1" customHeight="1"/>
    <row r="1607" ht="22.9" hidden="1" customHeight="1"/>
    <row r="1608" ht="22.9" hidden="1" customHeight="1"/>
    <row r="1609" ht="22.9" hidden="1" customHeight="1"/>
    <row r="1610" ht="22.9" hidden="1" customHeight="1"/>
    <row r="1611" ht="22.9" hidden="1" customHeight="1"/>
    <row r="1612" ht="22.9" hidden="1" customHeight="1"/>
    <row r="1613" ht="22.9" hidden="1" customHeight="1"/>
    <row r="1614" ht="22.9" hidden="1" customHeight="1"/>
    <row r="1615" ht="22.9" hidden="1" customHeight="1"/>
    <row r="1616" ht="22.9" hidden="1" customHeight="1"/>
    <row r="1617" ht="22.9" hidden="1" customHeight="1"/>
    <row r="1618" ht="22.9" hidden="1" customHeight="1"/>
    <row r="1619" ht="22.9" hidden="1" customHeight="1"/>
    <row r="1620" ht="22.9" hidden="1" customHeight="1"/>
    <row r="1621" ht="22.9" hidden="1" customHeight="1"/>
    <row r="1622" ht="22.9" hidden="1" customHeight="1"/>
    <row r="1623" ht="22.9" hidden="1" customHeight="1"/>
    <row r="1624" ht="22.9" hidden="1" customHeight="1"/>
    <row r="1625" ht="22.9" hidden="1" customHeight="1"/>
    <row r="1626" ht="22.9" hidden="1" customHeight="1"/>
    <row r="1627" ht="22.9" hidden="1" customHeight="1"/>
    <row r="1628" ht="22.9" hidden="1" customHeight="1"/>
    <row r="1629" ht="22.9" hidden="1" customHeight="1"/>
    <row r="1630" ht="22.9" hidden="1" customHeight="1"/>
    <row r="1631" ht="22.9" hidden="1" customHeight="1"/>
    <row r="1632" ht="22.9" hidden="1" customHeight="1"/>
    <row r="1633" ht="22.9" hidden="1" customHeight="1"/>
    <row r="1634" ht="22.9" hidden="1" customHeight="1"/>
    <row r="1635" ht="22.9" hidden="1" customHeight="1"/>
    <row r="1636" ht="22.9" hidden="1" customHeight="1"/>
    <row r="1637" ht="22.9" hidden="1" customHeight="1"/>
    <row r="1638" ht="22.9" hidden="1" customHeight="1"/>
    <row r="1639" ht="22.9" hidden="1" customHeight="1"/>
    <row r="1640" ht="22.9" hidden="1" customHeight="1"/>
    <row r="1641" ht="22.9" hidden="1" customHeight="1"/>
    <row r="1642" ht="22.9" hidden="1" customHeight="1"/>
    <row r="1643" ht="22.9" hidden="1" customHeight="1"/>
    <row r="1644" ht="22.9" hidden="1" customHeight="1"/>
    <row r="1645" ht="22.9" hidden="1" customHeight="1"/>
    <row r="1646" ht="22.9" hidden="1" customHeight="1"/>
    <row r="1647" ht="22.9" hidden="1" customHeight="1"/>
    <row r="1648" ht="22.9" hidden="1" customHeight="1"/>
    <row r="1649" ht="22.9" hidden="1" customHeight="1"/>
    <row r="1650" ht="22.9" hidden="1" customHeight="1"/>
    <row r="1651" ht="22.9" hidden="1" customHeight="1"/>
    <row r="1652" ht="22.9" hidden="1" customHeight="1"/>
    <row r="1653" ht="22.9" hidden="1" customHeight="1"/>
    <row r="1654" ht="22.9" hidden="1" customHeight="1"/>
    <row r="1655" ht="22.9" hidden="1" customHeight="1"/>
    <row r="1656" ht="22.9" hidden="1" customHeight="1"/>
    <row r="1657" ht="22.9" hidden="1" customHeight="1"/>
    <row r="1658" ht="22.9" hidden="1" customHeight="1"/>
    <row r="1659" ht="22.9" hidden="1" customHeight="1"/>
    <row r="1660" ht="22.9" hidden="1" customHeight="1"/>
    <row r="1661" ht="22.9" hidden="1" customHeight="1"/>
    <row r="1662" ht="22.9" hidden="1" customHeight="1"/>
    <row r="1663" ht="22.9" hidden="1" customHeight="1"/>
    <row r="1664" ht="22.9" hidden="1" customHeight="1"/>
    <row r="1665" ht="22.9" hidden="1" customHeight="1"/>
    <row r="1666" ht="22.9" hidden="1" customHeight="1"/>
    <row r="1667" ht="22.9" hidden="1" customHeight="1"/>
    <row r="1668" ht="22.9" hidden="1" customHeight="1"/>
    <row r="1669" ht="22.9" hidden="1" customHeight="1"/>
    <row r="1670" ht="22.9" hidden="1" customHeight="1"/>
    <row r="1671" ht="22.9" hidden="1" customHeight="1"/>
    <row r="1672" ht="22.9" hidden="1" customHeight="1"/>
    <row r="1673" ht="22.9" hidden="1" customHeight="1"/>
    <row r="1674" ht="22.9" hidden="1" customHeight="1"/>
    <row r="1675" ht="22.9" hidden="1" customHeight="1"/>
    <row r="1676" ht="22.9" hidden="1" customHeight="1"/>
    <row r="1677" ht="22.9" hidden="1" customHeight="1"/>
    <row r="1678" ht="22.9" hidden="1" customHeight="1"/>
    <row r="1679" ht="22.9" hidden="1" customHeight="1"/>
    <row r="1680" ht="22.9" hidden="1" customHeight="1"/>
    <row r="1681" ht="22.9" hidden="1" customHeight="1"/>
    <row r="1682" ht="22.9" hidden="1" customHeight="1"/>
    <row r="1683" ht="22.9" hidden="1" customHeight="1"/>
    <row r="1684" ht="22.9" hidden="1" customHeight="1"/>
    <row r="1685" ht="22.9" hidden="1" customHeight="1"/>
    <row r="1686" ht="22.9" hidden="1" customHeight="1"/>
    <row r="1687" ht="22.9" hidden="1" customHeight="1"/>
    <row r="1688" ht="22.9" hidden="1" customHeight="1"/>
    <row r="1689" ht="22.9" hidden="1" customHeight="1"/>
    <row r="1690" ht="22.9" hidden="1" customHeight="1"/>
    <row r="1691" ht="22.9" hidden="1" customHeight="1"/>
    <row r="1692" ht="22.9" hidden="1" customHeight="1"/>
    <row r="1693" ht="22.9" hidden="1" customHeight="1"/>
    <row r="1694" ht="22.9" hidden="1" customHeight="1"/>
    <row r="1695" ht="22.9" hidden="1" customHeight="1"/>
    <row r="1696" ht="22.9" hidden="1" customHeight="1"/>
    <row r="1697" ht="22.9" hidden="1" customHeight="1"/>
    <row r="1698" ht="22.9" hidden="1" customHeight="1"/>
    <row r="1699" ht="22.9" hidden="1" customHeight="1"/>
    <row r="1700" ht="22.9" hidden="1" customHeight="1"/>
    <row r="1701" ht="22.9" hidden="1" customHeight="1"/>
    <row r="1702" ht="22.9" hidden="1" customHeight="1"/>
    <row r="1703" ht="22.9" hidden="1" customHeight="1"/>
    <row r="1704" ht="22.9" hidden="1" customHeight="1"/>
    <row r="1705" ht="22.9" hidden="1" customHeight="1"/>
    <row r="1706" ht="22.9" hidden="1" customHeight="1"/>
    <row r="1707" ht="22.9" hidden="1" customHeight="1"/>
    <row r="1708" ht="22.9" hidden="1" customHeight="1"/>
    <row r="1709" ht="22.9" hidden="1" customHeight="1"/>
    <row r="1710" ht="22.9" hidden="1" customHeight="1"/>
    <row r="1711" ht="22.9" hidden="1" customHeight="1"/>
    <row r="1712" ht="22.9" hidden="1" customHeight="1"/>
    <row r="1713" ht="22.9" hidden="1" customHeight="1"/>
    <row r="1714" ht="22.9" hidden="1" customHeight="1"/>
    <row r="1715" ht="22.9" hidden="1" customHeight="1"/>
    <row r="1716" ht="22.9" hidden="1" customHeight="1"/>
    <row r="1717" ht="22.9" hidden="1" customHeight="1"/>
    <row r="1718" ht="22.9" hidden="1" customHeight="1"/>
    <row r="1719" ht="22.9" hidden="1" customHeight="1"/>
    <row r="1720" ht="22.9" hidden="1" customHeight="1"/>
    <row r="1721" ht="22.9" hidden="1" customHeight="1"/>
    <row r="1722" ht="22.9" hidden="1" customHeight="1"/>
    <row r="1723" ht="22.9" hidden="1" customHeight="1"/>
    <row r="1724" ht="22.9" hidden="1" customHeight="1"/>
    <row r="1725" ht="22.9" hidden="1" customHeight="1"/>
    <row r="1726" ht="22.9" hidden="1" customHeight="1"/>
    <row r="1727" ht="22.9" hidden="1" customHeight="1"/>
    <row r="1728" ht="22.9" hidden="1" customHeight="1"/>
    <row r="1729" ht="22.9" hidden="1" customHeight="1"/>
    <row r="1730" ht="22.9" hidden="1" customHeight="1"/>
    <row r="1731" ht="22.9" hidden="1" customHeight="1"/>
    <row r="1732" ht="22.9" hidden="1" customHeight="1"/>
    <row r="1733" ht="22.9" hidden="1" customHeight="1"/>
    <row r="1734" ht="22.9" hidden="1" customHeight="1"/>
    <row r="1735" ht="22.9" hidden="1" customHeight="1"/>
    <row r="1736" ht="22.9" hidden="1" customHeight="1"/>
    <row r="1737" ht="22.9" hidden="1" customHeight="1"/>
    <row r="1738" ht="22.9" hidden="1" customHeight="1"/>
    <row r="1739" ht="22.9" hidden="1" customHeight="1"/>
    <row r="1740" ht="22.9" hidden="1" customHeight="1"/>
    <row r="1741" ht="22.9" hidden="1" customHeight="1"/>
    <row r="1742" ht="22.9" hidden="1" customHeight="1"/>
    <row r="1743" ht="22.9" hidden="1" customHeight="1"/>
    <row r="1744" ht="22.9" hidden="1" customHeight="1"/>
    <row r="1745" ht="22.9" hidden="1" customHeight="1"/>
    <row r="1746" ht="22.9" hidden="1" customHeight="1"/>
    <row r="1747" ht="22.9" hidden="1" customHeight="1"/>
    <row r="1748" ht="22.9" hidden="1" customHeight="1"/>
    <row r="1749" ht="22.9" hidden="1" customHeight="1"/>
    <row r="1750" ht="22.9" hidden="1" customHeight="1"/>
    <row r="1751" ht="22.9" hidden="1" customHeight="1"/>
    <row r="1752" ht="22.9" hidden="1" customHeight="1"/>
    <row r="1753" ht="22.9" hidden="1" customHeight="1"/>
    <row r="1754" ht="22.9" hidden="1" customHeight="1"/>
    <row r="1755" ht="22.9" hidden="1" customHeight="1"/>
    <row r="1756" ht="22.9" hidden="1" customHeight="1"/>
    <row r="1757" ht="22.9" hidden="1" customHeight="1"/>
    <row r="1758" ht="22.9" hidden="1" customHeight="1"/>
    <row r="1759" ht="22.9" hidden="1" customHeight="1"/>
    <row r="1760" ht="22.9" hidden="1" customHeight="1"/>
    <row r="1761" ht="22.9" hidden="1" customHeight="1"/>
    <row r="1762" ht="22.9" hidden="1" customHeight="1"/>
    <row r="1763" ht="22.9" hidden="1" customHeight="1"/>
    <row r="1764" ht="22.9" hidden="1" customHeight="1"/>
    <row r="1765" ht="22.9" hidden="1" customHeight="1"/>
    <row r="1766" ht="22.9" hidden="1" customHeight="1"/>
    <row r="1767" ht="22.9" hidden="1" customHeight="1"/>
    <row r="1768" ht="22.9" hidden="1" customHeight="1"/>
    <row r="1769" ht="22.9" hidden="1" customHeight="1"/>
    <row r="1770" ht="22.9" hidden="1" customHeight="1"/>
    <row r="1771" ht="22.9" hidden="1" customHeight="1"/>
    <row r="1772" ht="22.9" hidden="1" customHeight="1"/>
    <row r="1773" ht="22.9" hidden="1" customHeight="1"/>
    <row r="1774" ht="22.9" hidden="1" customHeight="1"/>
    <row r="1775" ht="22.9" hidden="1" customHeight="1"/>
    <row r="1776" ht="22.9" hidden="1" customHeight="1"/>
    <row r="1777" ht="22.9" hidden="1" customHeight="1"/>
    <row r="1778" ht="22.9" hidden="1" customHeight="1"/>
    <row r="1779" ht="22.9" hidden="1" customHeight="1"/>
    <row r="1780" ht="22.9" hidden="1" customHeight="1"/>
    <row r="1781" ht="22.9" hidden="1" customHeight="1"/>
    <row r="1782" ht="22.9" hidden="1" customHeight="1"/>
    <row r="1783" ht="22.9" hidden="1" customHeight="1"/>
    <row r="1784" ht="22.9" hidden="1" customHeight="1"/>
    <row r="1785" ht="22.9" hidden="1" customHeight="1"/>
    <row r="1786" ht="22.9" hidden="1" customHeight="1"/>
    <row r="1787" ht="22.9" hidden="1" customHeight="1"/>
    <row r="1788" ht="22.9" hidden="1" customHeight="1"/>
    <row r="1789" ht="22.9" hidden="1" customHeight="1"/>
    <row r="1790" ht="22.9" hidden="1" customHeight="1"/>
    <row r="1791" ht="22.9" hidden="1" customHeight="1"/>
    <row r="1792" ht="22.9" hidden="1" customHeight="1"/>
    <row r="1793" ht="22.9" hidden="1" customHeight="1"/>
    <row r="1794" ht="22.9" hidden="1" customHeight="1"/>
    <row r="1795" ht="22.9" hidden="1" customHeight="1"/>
    <row r="1796" ht="22.9" hidden="1" customHeight="1"/>
    <row r="1797" ht="22.9" hidden="1" customHeight="1"/>
    <row r="1798" ht="22.9" hidden="1" customHeight="1"/>
    <row r="1799" ht="22.9" hidden="1" customHeight="1"/>
    <row r="1800" ht="22.9" hidden="1" customHeight="1"/>
    <row r="1801" ht="22.9" hidden="1" customHeight="1"/>
    <row r="1802" ht="22.9" hidden="1" customHeight="1"/>
    <row r="1803" ht="22.9" hidden="1" customHeight="1"/>
    <row r="1804" ht="22.9" hidden="1" customHeight="1"/>
    <row r="1805" ht="22.9" hidden="1" customHeight="1"/>
    <row r="1806" ht="22.9" hidden="1" customHeight="1"/>
    <row r="1807" ht="22.9" hidden="1" customHeight="1"/>
    <row r="1808" ht="22.9" hidden="1" customHeight="1"/>
    <row r="1809" ht="22.9" hidden="1" customHeight="1"/>
    <row r="1810" ht="22.9" hidden="1" customHeight="1"/>
    <row r="1811" ht="22.9" hidden="1" customHeight="1"/>
    <row r="1812" ht="22.9" hidden="1" customHeight="1"/>
    <row r="1813" ht="22.9" hidden="1" customHeight="1"/>
    <row r="1814" ht="22.9" hidden="1" customHeight="1"/>
    <row r="1815" ht="22.9" hidden="1" customHeight="1"/>
    <row r="1816" ht="22.9" hidden="1" customHeight="1"/>
    <row r="1817" ht="22.9" hidden="1" customHeight="1"/>
    <row r="1818" ht="22.9" hidden="1" customHeight="1"/>
    <row r="1819" ht="22.9" hidden="1" customHeight="1"/>
    <row r="1820" ht="22.9" hidden="1" customHeight="1"/>
    <row r="1821" ht="22.9" hidden="1" customHeight="1"/>
    <row r="1822" ht="22.9" hidden="1" customHeight="1"/>
    <row r="1823" ht="22.9" hidden="1" customHeight="1"/>
    <row r="1824" ht="22.9" hidden="1" customHeight="1"/>
    <row r="1825" ht="22.9" hidden="1" customHeight="1"/>
    <row r="1826" ht="22.9" hidden="1" customHeight="1"/>
    <row r="1827" ht="22.9" hidden="1" customHeight="1"/>
    <row r="1828" ht="22.9" hidden="1" customHeight="1"/>
    <row r="1829" ht="22.9" hidden="1" customHeight="1"/>
    <row r="1830" ht="22.9" hidden="1" customHeight="1"/>
    <row r="1831" ht="22.9" hidden="1" customHeight="1"/>
    <row r="1832" ht="22.9" hidden="1" customHeight="1"/>
    <row r="1833" ht="22.9" hidden="1" customHeight="1"/>
    <row r="1834" ht="22.9" hidden="1" customHeight="1"/>
    <row r="1835" ht="22.9" hidden="1" customHeight="1"/>
    <row r="1836" ht="22.9" hidden="1" customHeight="1"/>
    <row r="1837" ht="22.9" hidden="1" customHeight="1"/>
    <row r="1838" ht="22.9" hidden="1" customHeight="1"/>
    <row r="1839" ht="22.9" hidden="1" customHeight="1"/>
    <row r="1840" ht="22.9" hidden="1" customHeight="1"/>
    <row r="1841" ht="22.9" hidden="1" customHeight="1"/>
    <row r="1842" ht="22.9" hidden="1" customHeight="1"/>
    <row r="1843" ht="22.9" hidden="1" customHeight="1"/>
    <row r="1844" ht="22.9" hidden="1" customHeight="1"/>
    <row r="1845" ht="22.9" hidden="1" customHeight="1"/>
    <row r="1846" ht="22.9" hidden="1" customHeight="1"/>
    <row r="1847" ht="22.9" hidden="1" customHeight="1"/>
    <row r="1848" ht="22.9" hidden="1" customHeight="1"/>
    <row r="1849" ht="22.9" hidden="1" customHeight="1"/>
    <row r="1850" ht="22.9" hidden="1" customHeight="1"/>
    <row r="1851" ht="22.9" hidden="1" customHeight="1"/>
    <row r="1852" ht="22.9" hidden="1" customHeight="1"/>
    <row r="1853" ht="22.9" hidden="1" customHeight="1"/>
    <row r="1854" ht="22.9" hidden="1" customHeight="1"/>
    <row r="1855" ht="22.9" hidden="1" customHeight="1"/>
    <row r="1856" ht="22.9" hidden="1" customHeight="1"/>
    <row r="1857" ht="22.9" hidden="1" customHeight="1"/>
    <row r="1858" ht="22.9" hidden="1" customHeight="1"/>
    <row r="1859" ht="22.9" hidden="1" customHeight="1"/>
    <row r="1860" ht="22.9" hidden="1" customHeight="1"/>
    <row r="1861" ht="22.9" hidden="1" customHeight="1"/>
    <row r="1862" ht="22.9" hidden="1" customHeight="1"/>
    <row r="1863" ht="22.9" hidden="1" customHeight="1"/>
    <row r="1864" ht="22.9" hidden="1" customHeight="1"/>
    <row r="1865" ht="22.9" hidden="1" customHeight="1"/>
    <row r="1866" ht="22.9" hidden="1" customHeight="1"/>
    <row r="1867" ht="22.9" hidden="1" customHeight="1"/>
    <row r="1868" ht="22.9" hidden="1" customHeight="1"/>
    <row r="1869" ht="22.9" hidden="1" customHeight="1"/>
    <row r="1870" ht="22.9" hidden="1" customHeight="1"/>
    <row r="1871" ht="22.9" hidden="1" customHeight="1"/>
    <row r="1872" ht="22.9" hidden="1" customHeight="1"/>
    <row r="1873" ht="22.9" hidden="1" customHeight="1"/>
    <row r="1874" ht="22.9" hidden="1" customHeight="1"/>
    <row r="1875" ht="22.9" hidden="1" customHeight="1"/>
    <row r="1876" ht="22.9" hidden="1" customHeight="1"/>
    <row r="1877" ht="22.9" hidden="1" customHeight="1"/>
    <row r="1878" ht="22.9" hidden="1" customHeight="1"/>
    <row r="1879" ht="22.9" hidden="1" customHeight="1"/>
    <row r="1880" ht="22.9" hidden="1" customHeight="1"/>
    <row r="1881" ht="22.9" hidden="1" customHeight="1"/>
    <row r="1882" ht="22.9" hidden="1" customHeight="1"/>
    <row r="1883" ht="22.9" hidden="1" customHeight="1"/>
    <row r="1884" ht="22.9" hidden="1" customHeight="1"/>
    <row r="1885" ht="22.9" hidden="1" customHeight="1"/>
    <row r="1886" ht="22.9" hidden="1" customHeight="1"/>
    <row r="1887" ht="22.9" hidden="1" customHeight="1"/>
    <row r="1888" ht="22.9" hidden="1" customHeight="1"/>
    <row r="1889" ht="22.9" hidden="1" customHeight="1"/>
    <row r="1890" ht="22.9" hidden="1" customHeight="1"/>
    <row r="1891" ht="22.9" hidden="1" customHeight="1"/>
    <row r="1892" ht="22.9" hidden="1" customHeight="1"/>
    <row r="1893" ht="22.9" hidden="1" customHeight="1"/>
    <row r="1894" ht="22.9" hidden="1" customHeight="1"/>
    <row r="1895" ht="22.9" hidden="1" customHeight="1"/>
    <row r="1896" ht="22.9" hidden="1" customHeight="1"/>
    <row r="1897" ht="22.9" hidden="1" customHeight="1"/>
    <row r="1898" ht="22.9" hidden="1" customHeight="1"/>
    <row r="1899" ht="22.9" hidden="1" customHeight="1"/>
    <row r="1900" ht="22.9" hidden="1" customHeight="1"/>
    <row r="1901" ht="22.9" hidden="1" customHeight="1"/>
    <row r="1902" ht="22.9" hidden="1" customHeight="1"/>
    <row r="1903" ht="22.9" hidden="1" customHeight="1"/>
    <row r="1904" ht="22.9" hidden="1" customHeight="1"/>
    <row r="1905" ht="22.9" hidden="1" customHeight="1"/>
    <row r="1906" ht="22.9" hidden="1" customHeight="1"/>
    <row r="1907" ht="22.9" hidden="1" customHeight="1"/>
    <row r="1908" ht="22.9" hidden="1" customHeight="1"/>
    <row r="1909" ht="22.9" hidden="1" customHeight="1"/>
    <row r="1910" ht="22.9" hidden="1" customHeight="1"/>
    <row r="1911" ht="22.9" hidden="1" customHeight="1"/>
    <row r="1912" ht="22.9" hidden="1" customHeight="1"/>
    <row r="1913" ht="22.9" hidden="1" customHeight="1"/>
    <row r="1914" ht="22.9" hidden="1" customHeight="1"/>
    <row r="1915" ht="22.9" hidden="1" customHeight="1"/>
    <row r="1916" ht="22.9" hidden="1" customHeight="1"/>
    <row r="1917" ht="22.9" hidden="1" customHeight="1"/>
    <row r="1918" ht="22.9" hidden="1" customHeight="1"/>
    <row r="1919" ht="22.9" hidden="1" customHeight="1"/>
    <row r="1920" ht="22.9" hidden="1" customHeight="1"/>
    <row r="1921" ht="22.9" hidden="1" customHeight="1"/>
    <row r="1922" ht="22.9" hidden="1" customHeight="1"/>
    <row r="1923" ht="22.9" hidden="1" customHeight="1"/>
    <row r="1924" ht="22.9" hidden="1" customHeight="1"/>
    <row r="1925" ht="22.9" hidden="1" customHeight="1"/>
    <row r="1926" ht="22.9" hidden="1" customHeight="1"/>
    <row r="1927" ht="22.9" hidden="1" customHeight="1"/>
    <row r="1928" ht="22.9" hidden="1" customHeight="1"/>
    <row r="1929" ht="22.9" hidden="1" customHeight="1"/>
    <row r="1930" ht="22.9" hidden="1" customHeight="1"/>
    <row r="1931" ht="22.9" hidden="1" customHeight="1"/>
    <row r="1932" ht="22.9" hidden="1" customHeight="1"/>
    <row r="1933" ht="22.9" hidden="1" customHeight="1"/>
    <row r="1934" ht="22.9" hidden="1" customHeight="1"/>
    <row r="1935" ht="22.9" hidden="1" customHeight="1"/>
    <row r="1936" ht="22.9" hidden="1" customHeight="1"/>
    <row r="1937" ht="22.9" hidden="1" customHeight="1"/>
    <row r="1938" ht="22.9" hidden="1" customHeight="1"/>
    <row r="1939" ht="22.9" hidden="1" customHeight="1"/>
    <row r="1940" ht="22.9" hidden="1" customHeight="1"/>
    <row r="1941" ht="22.9" hidden="1" customHeight="1"/>
    <row r="1942" ht="22.9" hidden="1" customHeight="1"/>
    <row r="1943" ht="22.9" hidden="1" customHeight="1"/>
    <row r="1944" ht="22.9" hidden="1" customHeight="1"/>
    <row r="1945" ht="22.9" hidden="1" customHeight="1"/>
    <row r="1946" ht="22.9" hidden="1" customHeight="1"/>
    <row r="1947" ht="22.9" hidden="1" customHeight="1"/>
    <row r="1948" ht="22.9" hidden="1" customHeight="1"/>
    <row r="1949" ht="22.9" hidden="1" customHeight="1"/>
    <row r="1950" ht="22.9" hidden="1" customHeight="1"/>
    <row r="1951" ht="22.9" hidden="1" customHeight="1"/>
    <row r="1952" ht="22.9" hidden="1" customHeight="1"/>
    <row r="1953" ht="22.9" hidden="1" customHeight="1"/>
    <row r="1954" ht="22.9" hidden="1" customHeight="1"/>
    <row r="1955" ht="22.9" hidden="1" customHeight="1"/>
    <row r="1956" ht="22.9" hidden="1" customHeight="1"/>
    <row r="1957" ht="22.9" hidden="1" customHeight="1"/>
    <row r="1958" ht="22.9" hidden="1" customHeight="1"/>
    <row r="1959" ht="22.9" hidden="1" customHeight="1"/>
    <row r="1960" ht="22.9" hidden="1" customHeight="1"/>
    <row r="1961" ht="22.9" hidden="1" customHeight="1"/>
    <row r="1962" ht="22.9" hidden="1" customHeight="1"/>
    <row r="1963" ht="22.9" hidden="1" customHeight="1"/>
    <row r="1964" ht="22.9" hidden="1" customHeight="1"/>
    <row r="1965" ht="22.9" hidden="1" customHeight="1"/>
    <row r="1966" ht="22.9" hidden="1" customHeight="1"/>
    <row r="1967" ht="22.9" hidden="1" customHeight="1"/>
    <row r="1968" ht="22.9" hidden="1" customHeight="1"/>
    <row r="1969" ht="22.9" hidden="1" customHeight="1"/>
    <row r="1970" ht="22.9" hidden="1" customHeight="1"/>
    <row r="1971" ht="22.9" hidden="1" customHeight="1"/>
    <row r="1972" ht="22.9" hidden="1" customHeight="1"/>
    <row r="1973" ht="22.9" hidden="1" customHeight="1"/>
    <row r="1974" ht="22.9" hidden="1" customHeight="1"/>
    <row r="1975" ht="22.9" hidden="1" customHeight="1"/>
    <row r="1976" ht="22.9" hidden="1" customHeight="1"/>
    <row r="1977" ht="22.9" hidden="1" customHeight="1"/>
    <row r="1978" ht="22.9" hidden="1" customHeight="1"/>
    <row r="1979" ht="22.9" hidden="1" customHeight="1"/>
    <row r="1980" ht="22.9" hidden="1" customHeight="1"/>
    <row r="1981" ht="22.9" hidden="1" customHeight="1"/>
    <row r="1982" ht="22.9" hidden="1" customHeight="1"/>
    <row r="1983" ht="22.9" hidden="1" customHeight="1"/>
    <row r="1984" ht="22.9" hidden="1" customHeight="1"/>
    <row r="1985" ht="22.9" hidden="1" customHeight="1"/>
    <row r="1986" ht="22.9" hidden="1" customHeight="1"/>
    <row r="1987" ht="22.9" hidden="1" customHeight="1"/>
    <row r="1988" ht="22.9" hidden="1" customHeight="1"/>
    <row r="1989" ht="22.9" hidden="1" customHeight="1"/>
    <row r="1990" ht="22.9" hidden="1" customHeight="1"/>
    <row r="1991" ht="22.9" hidden="1" customHeight="1"/>
    <row r="1992" ht="22.9" hidden="1" customHeight="1"/>
    <row r="1993" ht="22.9" hidden="1" customHeight="1"/>
    <row r="1994" ht="22.9" hidden="1" customHeight="1"/>
    <row r="1995" ht="22.9" hidden="1" customHeight="1"/>
    <row r="1996" ht="22.9" hidden="1" customHeight="1"/>
    <row r="1997" ht="22.9" hidden="1" customHeight="1"/>
    <row r="1998" ht="22.9" hidden="1" customHeight="1"/>
    <row r="1999" ht="22.9" hidden="1" customHeight="1"/>
    <row r="2000" ht="22.9" hidden="1" customHeight="1"/>
    <row r="2001" ht="22.9" hidden="1" customHeight="1"/>
    <row r="2002" ht="22.9" hidden="1" customHeight="1"/>
    <row r="2003" ht="22.9" hidden="1" customHeight="1"/>
    <row r="2004" ht="22.9" hidden="1" customHeight="1"/>
    <row r="2005" ht="22.9" hidden="1" customHeight="1"/>
    <row r="2006" ht="22.9" hidden="1" customHeight="1"/>
    <row r="2007" ht="22.9" hidden="1" customHeight="1"/>
    <row r="2008" ht="22.9" hidden="1" customHeight="1"/>
    <row r="2009" ht="22.9" hidden="1" customHeight="1"/>
    <row r="2010" ht="22.9" hidden="1" customHeight="1"/>
    <row r="2011" ht="22.9" hidden="1" customHeight="1"/>
    <row r="2012" ht="22.9" hidden="1" customHeight="1"/>
    <row r="2013" ht="22.9" hidden="1" customHeight="1"/>
    <row r="2014" ht="22.9" hidden="1" customHeight="1"/>
    <row r="2015" ht="22.9" hidden="1" customHeight="1"/>
    <row r="2016" ht="22.9" hidden="1" customHeight="1"/>
    <row r="2017" ht="22.9" hidden="1" customHeight="1"/>
    <row r="2018" ht="22.9" hidden="1" customHeight="1"/>
    <row r="2019" ht="22.9" hidden="1" customHeight="1"/>
    <row r="2020" ht="22.9" hidden="1" customHeight="1"/>
    <row r="2021" ht="22.9" hidden="1" customHeight="1"/>
    <row r="2022" ht="22.9" hidden="1" customHeight="1"/>
    <row r="2023" ht="22.9" hidden="1" customHeight="1"/>
    <row r="2024" ht="22.9" hidden="1" customHeight="1"/>
    <row r="2025" ht="22.9" hidden="1" customHeight="1"/>
    <row r="2026" ht="22.9" hidden="1" customHeight="1"/>
    <row r="2027" ht="22.9" hidden="1" customHeight="1"/>
    <row r="2028" ht="22.9" hidden="1" customHeight="1"/>
    <row r="2029" ht="22.9" hidden="1" customHeight="1"/>
    <row r="2030" ht="22.9" hidden="1" customHeight="1"/>
    <row r="2031" ht="22.9" hidden="1" customHeight="1"/>
    <row r="2032" ht="22.9" hidden="1" customHeight="1"/>
    <row r="2033" ht="22.9" hidden="1" customHeight="1"/>
    <row r="2034" ht="22.9" hidden="1" customHeight="1"/>
    <row r="2035" ht="22.9" hidden="1" customHeight="1"/>
    <row r="2036" ht="22.9" hidden="1" customHeight="1"/>
    <row r="2037" ht="22.9" hidden="1" customHeight="1"/>
    <row r="2038" ht="22.9" hidden="1" customHeight="1"/>
    <row r="2039" ht="22.9" hidden="1" customHeight="1"/>
    <row r="2040" ht="22.9" hidden="1" customHeight="1"/>
    <row r="2041" ht="22.9" hidden="1" customHeight="1"/>
    <row r="2042" ht="22.9" hidden="1" customHeight="1"/>
    <row r="2043" ht="22.9" hidden="1" customHeight="1"/>
    <row r="2044" ht="22.9" hidden="1" customHeight="1"/>
    <row r="2045" ht="22.9" hidden="1" customHeight="1"/>
    <row r="2046" ht="22.9" hidden="1" customHeight="1"/>
    <row r="2047" ht="22.9" hidden="1" customHeight="1"/>
    <row r="2048" ht="22.9" hidden="1" customHeight="1"/>
    <row r="2049" ht="22.9" hidden="1" customHeight="1"/>
    <row r="2050" ht="22.9" hidden="1" customHeight="1"/>
    <row r="2051" ht="22.9" hidden="1" customHeight="1"/>
    <row r="2052" ht="22.9" hidden="1" customHeight="1"/>
    <row r="2053" ht="22.9" hidden="1" customHeight="1"/>
    <row r="2054" ht="22.9" hidden="1" customHeight="1"/>
    <row r="2055" ht="22.9" hidden="1" customHeight="1"/>
    <row r="2056" ht="22.9" hidden="1" customHeight="1"/>
    <row r="2057" ht="22.9" hidden="1" customHeight="1"/>
    <row r="2058" ht="22.9" hidden="1" customHeight="1"/>
    <row r="2059" ht="22.9" hidden="1" customHeight="1"/>
    <row r="2060" ht="22.9" hidden="1" customHeight="1"/>
    <row r="2061" ht="22.9" hidden="1" customHeight="1"/>
    <row r="2062" ht="22.9" hidden="1" customHeight="1"/>
    <row r="2063" ht="22.9" hidden="1" customHeight="1"/>
    <row r="2064" ht="22.9" hidden="1" customHeight="1"/>
    <row r="2065" ht="22.9" hidden="1" customHeight="1"/>
    <row r="2066" ht="22.9" hidden="1" customHeight="1"/>
    <row r="2067" ht="22.9" hidden="1" customHeight="1"/>
    <row r="2068" ht="22.9" hidden="1" customHeight="1"/>
    <row r="2069" ht="22.9" hidden="1" customHeight="1"/>
    <row r="2070" ht="22.9" hidden="1" customHeight="1"/>
    <row r="2071" ht="22.9" hidden="1" customHeight="1"/>
    <row r="2072" ht="22.9" hidden="1" customHeight="1"/>
    <row r="2073" ht="22.9" hidden="1" customHeight="1"/>
    <row r="2074" ht="22.9" hidden="1" customHeight="1"/>
    <row r="2075" ht="22.9" hidden="1" customHeight="1"/>
    <row r="2076" ht="22.9" hidden="1" customHeight="1"/>
    <row r="2077" ht="22.9" hidden="1" customHeight="1"/>
    <row r="2078" ht="22.9" hidden="1" customHeight="1"/>
    <row r="2079" ht="22.9" hidden="1" customHeight="1"/>
    <row r="2080" ht="22.9" hidden="1" customHeight="1"/>
    <row r="2081" ht="22.9" hidden="1" customHeight="1"/>
    <row r="2082" ht="22.9" hidden="1" customHeight="1"/>
    <row r="2083" ht="22.9" hidden="1" customHeight="1"/>
    <row r="2084" ht="22.9" hidden="1" customHeight="1"/>
    <row r="2085" ht="22.9" hidden="1" customHeight="1"/>
    <row r="2086" ht="22.9" hidden="1" customHeight="1"/>
    <row r="2087" ht="22.9" hidden="1" customHeight="1"/>
    <row r="2088" ht="22.9" hidden="1" customHeight="1"/>
    <row r="2089" ht="22.9" hidden="1" customHeight="1"/>
    <row r="2090" ht="22.9" hidden="1" customHeight="1"/>
    <row r="2091" ht="22.9" hidden="1" customHeight="1"/>
    <row r="2092" ht="22.9" hidden="1" customHeight="1"/>
    <row r="2093" ht="22.9" hidden="1" customHeight="1"/>
    <row r="2094" ht="22.9" hidden="1" customHeight="1"/>
    <row r="2095" ht="22.9" hidden="1" customHeight="1"/>
    <row r="2096" ht="22.9" hidden="1" customHeight="1"/>
    <row r="2097" ht="22.9" hidden="1" customHeight="1"/>
    <row r="2098" ht="22.9" hidden="1" customHeight="1"/>
    <row r="2099" ht="22.9" hidden="1" customHeight="1"/>
    <row r="2100" ht="22.9" hidden="1" customHeight="1"/>
    <row r="2101" ht="22.9" hidden="1" customHeight="1"/>
    <row r="2102" ht="22.9" hidden="1" customHeight="1"/>
    <row r="2103" ht="22.9" hidden="1" customHeight="1"/>
    <row r="2104" ht="22.9" hidden="1" customHeight="1"/>
    <row r="2105" ht="22.9" hidden="1" customHeight="1"/>
    <row r="2106" ht="22.9" hidden="1" customHeight="1"/>
    <row r="2107" ht="22.9" hidden="1" customHeight="1"/>
    <row r="2108" ht="22.9" hidden="1" customHeight="1"/>
    <row r="2109" ht="22.9" hidden="1" customHeight="1"/>
    <row r="2110" ht="22.9" hidden="1" customHeight="1"/>
    <row r="2111" ht="22.9" hidden="1" customHeight="1"/>
    <row r="2112" ht="22.9" hidden="1" customHeight="1"/>
    <row r="2113" ht="22.9" hidden="1" customHeight="1"/>
    <row r="2114" ht="22.9" hidden="1" customHeight="1"/>
    <row r="2115" ht="22.9" hidden="1" customHeight="1"/>
    <row r="2116" ht="22.9" hidden="1" customHeight="1"/>
    <row r="2117" ht="22.9" hidden="1" customHeight="1"/>
    <row r="2118" ht="22.9" hidden="1" customHeight="1"/>
    <row r="2119" ht="22.9" hidden="1" customHeight="1"/>
    <row r="2120" ht="22.9" hidden="1" customHeight="1"/>
    <row r="2121" ht="22.9" hidden="1" customHeight="1"/>
    <row r="2122" ht="22.9" hidden="1" customHeight="1"/>
    <row r="2123" ht="22.9" hidden="1" customHeight="1"/>
    <row r="2124" ht="22.9" hidden="1" customHeight="1"/>
    <row r="2125" ht="22.9" hidden="1" customHeight="1"/>
    <row r="2126" ht="22.9" hidden="1" customHeight="1"/>
    <row r="2127" ht="22.9" hidden="1" customHeight="1"/>
    <row r="2128" ht="22.9" hidden="1" customHeight="1"/>
    <row r="2129" ht="22.9" hidden="1" customHeight="1"/>
    <row r="2130" ht="22.9" hidden="1" customHeight="1"/>
    <row r="2131" ht="22.9" hidden="1" customHeight="1"/>
    <row r="2132" ht="22.9" hidden="1" customHeight="1"/>
    <row r="2133" ht="22.9" hidden="1" customHeight="1"/>
    <row r="2134" ht="22.9" hidden="1" customHeight="1"/>
    <row r="2135" ht="22.9" hidden="1" customHeight="1"/>
    <row r="2136" ht="22.9" hidden="1" customHeight="1"/>
    <row r="2137" ht="22.9" hidden="1" customHeight="1"/>
    <row r="2138" ht="22.9" hidden="1" customHeight="1"/>
    <row r="2139" ht="22.9" hidden="1" customHeight="1"/>
    <row r="2140" ht="22.9" hidden="1" customHeight="1"/>
    <row r="2141" ht="22.9" hidden="1" customHeight="1"/>
    <row r="2142" ht="22.9" hidden="1" customHeight="1"/>
    <row r="2143" ht="22.9" hidden="1" customHeight="1"/>
    <row r="2144" ht="22.9" hidden="1" customHeight="1"/>
    <row r="2145" ht="22.9" hidden="1" customHeight="1"/>
    <row r="2146" ht="22.9" hidden="1" customHeight="1"/>
    <row r="2147" ht="22.9" hidden="1" customHeight="1"/>
    <row r="2148" ht="22.9" hidden="1" customHeight="1"/>
    <row r="2149" ht="22.9" hidden="1" customHeight="1"/>
    <row r="2150" ht="22.9" hidden="1" customHeight="1"/>
    <row r="2151" ht="22.9" hidden="1" customHeight="1"/>
    <row r="2152" ht="22.9" hidden="1" customHeight="1"/>
    <row r="2153" ht="22.9" hidden="1" customHeight="1"/>
    <row r="2154" ht="22.9" hidden="1" customHeight="1"/>
    <row r="2155" ht="22.9" hidden="1" customHeight="1"/>
    <row r="2156" ht="22.9" hidden="1" customHeight="1"/>
    <row r="2157" ht="22.9" hidden="1" customHeight="1"/>
    <row r="2158" ht="22.9" hidden="1" customHeight="1"/>
    <row r="2159" ht="22.9" hidden="1" customHeight="1"/>
    <row r="2160" ht="22.9" hidden="1" customHeight="1"/>
    <row r="2161" ht="22.9" hidden="1" customHeight="1"/>
    <row r="2162" ht="22.9" hidden="1" customHeight="1"/>
    <row r="2163" ht="22.9" hidden="1" customHeight="1"/>
    <row r="2164" ht="22.9" hidden="1" customHeight="1"/>
    <row r="2165" ht="22.9" hidden="1" customHeight="1"/>
    <row r="2166" ht="22.9" hidden="1" customHeight="1"/>
    <row r="2167" ht="22.9" hidden="1" customHeight="1"/>
    <row r="2168" ht="22.9" hidden="1" customHeight="1"/>
    <row r="2169" ht="22.9" hidden="1" customHeight="1"/>
    <row r="2170" ht="22.9" hidden="1" customHeight="1"/>
    <row r="2171" ht="22.9" hidden="1" customHeight="1"/>
    <row r="2172" ht="22.9" hidden="1" customHeight="1"/>
    <row r="2173" ht="22.9" hidden="1" customHeight="1"/>
    <row r="2174" ht="22.9" hidden="1" customHeight="1"/>
    <row r="2175" ht="22.9" hidden="1" customHeight="1"/>
    <row r="2176" ht="22.9" hidden="1" customHeight="1"/>
    <row r="2177" ht="22.9" hidden="1" customHeight="1"/>
    <row r="2178" ht="22.9" hidden="1" customHeight="1"/>
    <row r="2179" ht="22.9" hidden="1" customHeight="1"/>
    <row r="2180" ht="22.9" hidden="1" customHeight="1"/>
    <row r="2181" ht="22.9" hidden="1" customHeight="1"/>
    <row r="2182" ht="22.9" hidden="1" customHeight="1"/>
    <row r="2183" ht="22.9" hidden="1" customHeight="1"/>
    <row r="2184" ht="22.9" hidden="1" customHeight="1"/>
    <row r="2185" ht="22.9" hidden="1" customHeight="1"/>
    <row r="2186" ht="22.9" hidden="1" customHeight="1"/>
    <row r="2187" ht="22.9" hidden="1" customHeight="1"/>
    <row r="2188" ht="22.9" hidden="1" customHeight="1"/>
    <row r="2189" ht="22.9" hidden="1" customHeight="1"/>
    <row r="2190" ht="22.9" hidden="1" customHeight="1"/>
    <row r="2191" ht="22.9" hidden="1" customHeight="1"/>
    <row r="2192" ht="22.9" hidden="1" customHeight="1"/>
    <row r="2193" ht="22.9" hidden="1" customHeight="1"/>
    <row r="2194" ht="22.9" hidden="1" customHeight="1"/>
    <row r="2195" ht="22.9" hidden="1" customHeight="1"/>
    <row r="2196" ht="22.9" hidden="1" customHeight="1"/>
    <row r="2197" ht="22.9" hidden="1" customHeight="1"/>
    <row r="2198" ht="22.9" hidden="1" customHeight="1"/>
    <row r="2199" ht="22.9" hidden="1" customHeight="1"/>
    <row r="2200" ht="22.9" hidden="1" customHeight="1"/>
    <row r="2201" ht="22.9" hidden="1" customHeight="1"/>
    <row r="2202" ht="22.9" hidden="1" customHeight="1"/>
    <row r="2203" ht="22.9" hidden="1" customHeight="1"/>
    <row r="2204" ht="22.9" hidden="1" customHeight="1"/>
    <row r="2205" ht="22.9" hidden="1" customHeight="1"/>
    <row r="2206" ht="22.9" hidden="1" customHeight="1"/>
    <row r="2207" ht="22.9" hidden="1" customHeight="1"/>
    <row r="2208" ht="22.9" hidden="1" customHeight="1"/>
    <row r="2209" ht="22.9" hidden="1" customHeight="1"/>
    <row r="2210" ht="22.9" hidden="1" customHeight="1"/>
    <row r="2211" ht="22.9" hidden="1" customHeight="1"/>
    <row r="2212" ht="22.9" hidden="1" customHeight="1"/>
    <row r="2213" ht="22.9" hidden="1" customHeight="1"/>
    <row r="2214" ht="22.9" hidden="1" customHeight="1"/>
    <row r="2215" ht="22.9" hidden="1" customHeight="1"/>
    <row r="2216" ht="22.9" hidden="1" customHeight="1"/>
    <row r="2217" ht="22.9" hidden="1" customHeight="1"/>
    <row r="2218" ht="22.9" hidden="1" customHeight="1"/>
    <row r="2219" ht="22.9" hidden="1" customHeight="1"/>
    <row r="2220" ht="22.9" hidden="1" customHeight="1"/>
    <row r="2221" ht="22.9" hidden="1" customHeight="1"/>
    <row r="2222" ht="22.9" hidden="1" customHeight="1"/>
    <row r="2223" ht="22.9" hidden="1" customHeight="1"/>
    <row r="2224" ht="22.9" hidden="1" customHeight="1"/>
    <row r="2225" ht="22.9" hidden="1" customHeight="1"/>
    <row r="2226" ht="22.9" hidden="1" customHeight="1"/>
    <row r="2227" ht="22.9" hidden="1" customHeight="1"/>
    <row r="2228" ht="22.9" hidden="1" customHeight="1"/>
    <row r="2229" ht="22.9" hidden="1" customHeight="1"/>
    <row r="2230" ht="22.9" hidden="1" customHeight="1"/>
    <row r="2231" ht="22.9" hidden="1" customHeight="1"/>
    <row r="2232" ht="22.9" hidden="1" customHeight="1"/>
    <row r="2233" ht="22.9" hidden="1" customHeight="1"/>
    <row r="2234" ht="22.9" hidden="1" customHeight="1"/>
    <row r="2235" ht="22.9" hidden="1" customHeight="1"/>
    <row r="2236" ht="22.9" hidden="1" customHeight="1"/>
    <row r="2237" ht="22.9" hidden="1" customHeight="1"/>
    <row r="2238" ht="22.9" hidden="1" customHeight="1"/>
    <row r="2239" ht="22.9" hidden="1" customHeight="1"/>
    <row r="2240" ht="22.9" hidden="1" customHeight="1"/>
    <row r="2241" ht="22.9" hidden="1" customHeight="1"/>
    <row r="2242" ht="22.9" hidden="1" customHeight="1"/>
    <row r="2243" ht="22.9" hidden="1" customHeight="1"/>
    <row r="2244" ht="22.9" hidden="1" customHeight="1"/>
    <row r="2245" ht="22.9" hidden="1" customHeight="1"/>
    <row r="2246" ht="22.9" hidden="1" customHeight="1"/>
    <row r="2247" ht="22.9" hidden="1" customHeight="1"/>
    <row r="2248" ht="22.9" hidden="1" customHeight="1"/>
    <row r="2249" ht="22.9" hidden="1" customHeight="1"/>
    <row r="2250" ht="22.9" hidden="1" customHeight="1"/>
    <row r="2251" ht="22.9" hidden="1" customHeight="1"/>
    <row r="2252" ht="22.9" hidden="1" customHeight="1"/>
    <row r="2253" ht="22.9" hidden="1" customHeight="1"/>
    <row r="2254" ht="22.9" hidden="1" customHeight="1"/>
    <row r="2255" ht="22.9" hidden="1" customHeight="1"/>
    <row r="2256" ht="22.9" hidden="1" customHeight="1"/>
    <row r="2257" ht="22.9" hidden="1" customHeight="1"/>
    <row r="2258" ht="22.9" hidden="1" customHeight="1"/>
    <row r="2259" ht="22.9" hidden="1" customHeight="1"/>
    <row r="2260" ht="22.9" hidden="1" customHeight="1"/>
    <row r="2261" ht="22.9" hidden="1" customHeight="1"/>
    <row r="2262" ht="22.9" hidden="1" customHeight="1"/>
    <row r="2263" ht="22.9" hidden="1" customHeight="1"/>
    <row r="2264" ht="22.9" hidden="1" customHeight="1"/>
    <row r="2265" ht="22.9" hidden="1" customHeight="1"/>
    <row r="2266" ht="22.9" hidden="1" customHeight="1"/>
    <row r="2267" ht="22.9" hidden="1" customHeight="1"/>
    <row r="2268" ht="22.9" hidden="1" customHeight="1"/>
    <row r="2269" ht="22.9" hidden="1" customHeight="1"/>
    <row r="2270" ht="22.9" hidden="1" customHeight="1"/>
    <row r="2271" ht="22.9" hidden="1" customHeight="1"/>
    <row r="2272" ht="22.9" hidden="1" customHeight="1"/>
    <row r="2273" ht="22.9" hidden="1" customHeight="1"/>
    <row r="2274" ht="22.9" hidden="1" customHeight="1"/>
    <row r="2275" ht="22.9" hidden="1" customHeight="1"/>
    <row r="2276" ht="22.9" hidden="1" customHeight="1"/>
    <row r="2277" ht="22.9" hidden="1" customHeight="1"/>
    <row r="2278" ht="22.9" hidden="1" customHeight="1"/>
    <row r="2279" ht="22.9" hidden="1" customHeight="1"/>
    <row r="2280" ht="22.9" hidden="1" customHeight="1"/>
    <row r="2281" ht="22.9" hidden="1" customHeight="1"/>
    <row r="2282" ht="22.9" hidden="1" customHeight="1"/>
    <row r="2283" ht="22.9" hidden="1" customHeight="1"/>
    <row r="2284" ht="22.9" hidden="1" customHeight="1"/>
    <row r="2285" ht="22.9" hidden="1" customHeight="1"/>
    <row r="2286" ht="22.9" hidden="1" customHeight="1"/>
    <row r="2287" ht="22.9" hidden="1" customHeight="1"/>
    <row r="2288" ht="22.9" hidden="1" customHeight="1"/>
    <row r="2289" ht="22.9" hidden="1" customHeight="1"/>
    <row r="2290" ht="22.9" hidden="1" customHeight="1"/>
    <row r="2291" ht="22.9" hidden="1" customHeight="1"/>
    <row r="2292" ht="22.9" hidden="1" customHeight="1"/>
    <row r="2293" ht="22.9" hidden="1" customHeight="1"/>
    <row r="2294" ht="22.9" hidden="1" customHeight="1"/>
    <row r="2295" ht="22.9" hidden="1" customHeight="1"/>
    <row r="2296" ht="22.9" hidden="1" customHeight="1"/>
    <row r="2297" ht="22.9" hidden="1" customHeight="1"/>
    <row r="2298" ht="22.9" hidden="1" customHeight="1"/>
    <row r="2299" ht="22.9" hidden="1" customHeight="1"/>
    <row r="2300" ht="22.9" hidden="1" customHeight="1"/>
    <row r="2301" ht="22.9" hidden="1" customHeight="1"/>
    <row r="2302" ht="22.9" hidden="1" customHeight="1"/>
    <row r="2303" ht="22.9" hidden="1" customHeight="1"/>
    <row r="2304" ht="22.9" hidden="1" customHeight="1"/>
    <row r="2305" ht="22.9" hidden="1" customHeight="1"/>
    <row r="2306" ht="22.9" hidden="1" customHeight="1"/>
    <row r="2307" ht="22.9" hidden="1" customHeight="1"/>
    <row r="2308" ht="22.9" hidden="1" customHeight="1"/>
    <row r="2309" ht="22.9" hidden="1" customHeight="1"/>
    <row r="2310" ht="22.9" hidden="1" customHeight="1"/>
    <row r="2311" ht="22.9" hidden="1" customHeight="1"/>
    <row r="2312" ht="22.9" hidden="1" customHeight="1"/>
    <row r="2313" ht="22.9" hidden="1" customHeight="1"/>
    <row r="2314" ht="22.9" hidden="1" customHeight="1"/>
    <row r="2315" ht="22.9" hidden="1" customHeight="1"/>
    <row r="2316" ht="22.9" hidden="1" customHeight="1"/>
    <row r="2317" ht="22.9" hidden="1" customHeight="1"/>
    <row r="2318" ht="22.9" hidden="1" customHeight="1"/>
    <row r="2319" ht="22.9" hidden="1" customHeight="1"/>
    <row r="2320" ht="22.9" hidden="1" customHeight="1"/>
    <row r="2321" ht="22.9" hidden="1" customHeight="1"/>
    <row r="2322" ht="22.9" hidden="1" customHeight="1"/>
    <row r="2323" ht="22.9" hidden="1" customHeight="1"/>
    <row r="2324" ht="22.9" hidden="1" customHeight="1"/>
    <row r="2325" ht="22.9" hidden="1" customHeight="1"/>
    <row r="2326" ht="22.9" hidden="1" customHeight="1"/>
    <row r="2327" ht="22.9" hidden="1" customHeight="1"/>
    <row r="2328" ht="22.9" hidden="1" customHeight="1"/>
    <row r="2329" ht="22.9" hidden="1" customHeight="1"/>
    <row r="2330" ht="22.9" hidden="1" customHeight="1"/>
    <row r="2331" ht="22.9" hidden="1" customHeight="1"/>
    <row r="2332" ht="22.9" hidden="1" customHeight="1"/>
    <row r="2333" ht="22.9" hidden="1" customHeight="1"/>
    <row r="2334" ht="22.9" hidden="1" customHeight="1"/>
    <row r="2335" ht="22.9" hidden="1" customHeight="1"/>
    <row r="2336" ht="22.9" hidden="1" customHeight="1"/>
    <row r="2337" ht="22.9" hidden="1" customHeight="1"/>
    <row r="2338" ht="22.9" hidden="1" customHeight="1"/>
    <row r="2339" ht="22.9" hidden="1" customHeight="1"/>
    <row r="2340" ht="22.9" hidden="1" customHeight="1"/>
    <row r="2341" ht="22.9" hidden="1" customHeight="1"/>
    <row r="2342" ht="22.9" hidden="1" customHeight="1"/>
    <row r="2343" ht="22.9" hidden="1" customHeight="1"/>
    <row r="2344" ht="22.9" hidden="1" customHeight="1"/>
    <row r="2345" ht="22.9" hidden="1" customHeight="1"/>
    <row r="2346" ht="22.9" hidden="1" customHeight="1"/>
    <row r="2347" ht="22.9" hidden="1" customHeight="1"/>
    <row r="2348" ht="22.9" hidden="1" customHeight="1"/>
    <row r="2349" ht="22.9" hidden="1" customHeight="1"/>
    <row r="2350" ht="22.9" hidden="1" customHeight="1"/>
    <row r="2351" ht="22.9" hidden="1" customHeight="1"/>
    <row r="2352" ht="22.9" hidden="1" customHeight="1"/>
    <row r="2353" ht="22.9" hidden="1" customHeight="1"/>
    <row r="2354" ht="22.9" hidden="1" customHeight="1"/>
    <row r="2355" ht="22.9" hidden="1" customHeight="1"/>
    <row r="2356" ht="22.9" hidden="1" customHeight="1"/>
    <row r="2357" ht="22.9" hidden="1" customHeight="1"/>
    <row r="2358" ht="22.9" hidden="1" customHeight="1"/>
    <row r="2359" ht="22.9" hidden="1" customHeight="1"/>
    <row r="2360" ht="22.9" hidden="1" customHeight="1"/>
    <row r="2361" ht="22.9" hidden="1" customHeight="1"/>
    <row r="2362" ht="22.9" hidden="1" customHeight="1"/>
    <row r="2363" ht="22.9" hidden="1" customHeight="1"/>
    <row r="2364" ht="22.9" hidden="1" customHeight="1"/>
    <row r="2365" ht="22.9" hidden="1" customHeight="1"/>
    <row r="2366" ht="22.9" hidden="1" customHeight="1"/>
    <row r="2367" ht="22.9" hidden="1" customHeight="1"/>
    <row r="2368" ht="22.9" hidden="1" customHeight="1"/>
    <row r="2369" ht="22.9" hidden="1" customHeight="1"/>
    <row r="2370" ht="22.9" hidden="1" customHeight="1"/>
    <row r="2371" ht="22.9" hidden="1" customHeight="1"/>
    <row r="2372" ht="22.9" hidden="1" customHeight="1"/>
    <row r="2373" ht="22.9" hidden="1" customHeight="1"/>
    <row r="2374" ht="22.9" hidden="1" customHeight="1"/>
    <row r="2375" ht="22.9" hidden="1" customHeight="1"/>
    <row r="2376" ht="22.9" hidden="1" customHeight="1"/>
    <row r="2377" ht="22.9" hidden="1" customHeight="1"/>
    <row r="2378" ht="22.9" hidden="1" customHeight="1"/>
    <row r="2379" ht="22.9" hidden="1" customHeight="1"/>
    <row r="2380" ht="22.9" hidden="1" customHeight="1"/>
    <row r="2381" ht="22.9" hidden="1" customHeight="1"/>
    <row r="2382" ht="22.9" hidden="1" customHeight="1"/>
    <row r="2383" ht="22.9" hidden="1" customHeight="1"/>
    <row r="2384" ht="22.9" hidden="1" customHeight="1"/>
    <row r="2385" ht="22.9" hidden="1" customHeight="1"/>
    <row r="2386" ht="22.9" hidden="1" customHeight="1"/>
    <row r="2387" ht="22.9" hidden="1" customHeight="1"/>
    <row r="2388" ht="22.9" hidden="1" customHeight="1"/>
    <row r="2389" ht="22.9" hidden="1" customHeight="1"/>
    <row r="2390" ht="22.9" hidden="1" customHeight="1"/>
    <row r="2391" ht="22.9" hidden="1" customHeight="1"/>
    <row r="2392" ht="22.9" hidden="1" customHeight="1"/>
    <row r="2393" ht="22.9" hidden="1" customHeight="1"/>
    <row r="2394" ht="22.9" hidden="1" customHeight="1"/>
    <row r="2395" ht="22.9" hidden="1" customHeight="1"/>
    <row r="2396" ht="22.9" hidden="1" customHeight="1"/>
    <row r="2397" ht="22.9" hidden="1" customHeight="1"/>
    <row r="2398" ht="22.9" hidden="1" customHeight="1"/>
    <row r="2399" ht="22.9" hidden="1" customHeight="1"/>
    <row r="2400" ht="22.9" hidden="1" customHeight="1"/>
    <row r="2401" ht="22.9" hidden="1" customHeight="1"/>
    <row r="2402" ht="22.9" hidden="1" customHeight="1"/>
    <row r="2403" ht="22.9" hidden="1" customHeight="1"/>
    <row r="2404" ht="22.9" hidden="1" customHeight="1"/>
    <row r="2405" ht="22.9" hidden="1" customHeight="1"/>
    <row r="2406" ht="22.9" hidden="1" customHeight="1"/>
    <row r="2407" ht="22.9" hidden="1" customHeight="1"/>
    <row r="2408" ht="22.9" hidden="1" customHeight="1"/>
    <row r="2409" ht="22.9" hidden="1" customHeight="1"/>
    <row r="2410" ht="22.9" hidden="1" customHeight="1"/>
    <row r="2411" ht="22.9" hidden="1" customHeight="1"/>
    <row r="2412" ht="22.9" hidden="1" customHeight="1"/>
    <row r="2413" ht="22.9" hidden="1" customHeight="1"/>
    <row r="2414" ht="22.9" hidden="1" customHeight="1"/>
    <row r="2415" ht="22.9" hidden="1" customHeight="1"/>
    <row r="2416" ht="22.9" hidden="1" customHeight="1"/>
    <row r="2417" ht="22.9" hidden="1" customHeight="1"/>
    <row r="2418" ht="22.9" hidden="1" customHeight="1"/>
    <row r="2419" ht="22.9" hidden="1" customHeight="1"/>
    <row r="2420" ht="22.9" hidden="1" customHeight="1"/>
    <row r="2421" ht="22.9" hidden="1" customHeight="1"/>
    <row r="2422" ht="22.9" hidden="1" customHeight="1"/>
    <row r="2423" ht="22.9" hidden="1" customHeight="1"/>
    <row r="2424" ht="22.9" hidden="1" customHeight="1"/>
    <row r="2425" ht="22.9" hidden="1" customHeight="1"/>
    <row r="2426" ht="22.9" hidden="1" customHeight="1"/>
    <row r="2427" ht="22.9" hidden="1" customHeight="1"/>
    <row r="2428" ht="22.9" hidden="1" customHeight="1"/>
    <row r="2429" ht="22.9" hidden="1" customHeight="1"/>
    <row r="2430" ht="22.9" hidden="1" customHeight="1"/>
    <row r="2431" ht="22.9" hidden="1" customHeight="1"/>
    <row r="2432" ht="22.9" hidden="1" customHeight="1"/>
    <row r="2433" ht="22.9" hidden="1" customHeight="1"/>
    <row r="2434" ht="22.9" hidden="1" customHeight="1"/>
    <row r="2435" ht="22.9" hidden="1" customHeight="1"/>
    <row r="2436" ht="22.9" hidden="1" customHeight="1"/>
    <row r="2437" ht="22.9" hidden="1" customHeight="1"/>
    <row r="2438" ht="22.9" hidden="1" customHeight="1"/>
    <row r="2439" ht="22.9" hidden="1" customHeight="1"/>
    <row r="2440" ht="22.9" hidden="1" customHeight="1"/>
    <row r="2441" ht="22.9" hidden="1" customHeight="1"/>
    <row r="2442" ht="22.9" hidden="1" customHeight="1"/>
    <row r="2443" ht="22.9" hidden="1" customHeight="1"/>
    <row r="2444" ht="22.9" hidden="1" customHeight="1"/>
    <row r="2445" ht="22.9" hidden="1" customHeight="1"/>
    <row r="2446" ht="22.9" hidden="1" customHeight="1"/>
    <row r="2447" ht="22.9" hidden="1" customHeight="1"/>
    <row r="2448" ht="22.9" hidden="1" customHeight="1"/>
    <row r="2449" ht="22.9" hidden="1" customHeight="1"/>
    <row r="2450" ht="22.9" hidden="1" customHeight="1"/>
    <row r="2451" ht="22.9" hidden="1" customHeight="1"/>
    <row r="2452" ht="22.9" hidden="1" customHeight="1"/>
    <row r="2453" ht="22.9" hidden="1" customHeight="1"/>
    <row r="2454" ht="22.9" hidden="1" customHeight="1"/>
    <row r="2455" ht="22.9" hidden="1" customHeight="1"/>
    <row r="2456" ht="22.9" hidden="1" customHeight="1"/>
    <row r="2457" ht="22.9" hidden="1" customHeight="1"/>
    <row r="2458" ht="22.9" hidden="1" customHeight="1"/>
    <row r="2459" ht="22.9" hidden="1" customHeight="1"/>
    <row r="2460" ht="22.9" hidden="1" customHeight="1"/>
    <row r="2461" ht="22.9" hidden="1" customHeight="1"/>
    <row r="2462" ht="22.9" hidden="1" customHeight="1"/>
    <row r="2463" ht="22.9" hidden="1" customHeight="1"/>
    <row r="2464" ht="22.9" hidden="1" customHeight="1"/>
    <row r="2465" ht="22.9" hidden="1" customHeight="1"/>
    <row r="2466" ht="22.9" hidden="1" customHeight="1"/>
    <row r="2467" ht="22.9" hidden="1" customHeight="1"/>
    <row r="2468" ht="22.9" hidden="1" customHeight="1"/>
    <row r="2469" ht="22.9" hidden="1" customHeight="1"/>
    <row r="2470" ht="22.9" hidden="1" customHeight="1"/>
    <row r="2471" ht="22.9" hidden="1" customHeight="1"/>
    <row r="2472" ht="22.9" hidden="1" customHeight="1"/>
    <row r="2473" ht="22.9" hidden="1" customHeight="1"/>
    <row r="2474" ht="22.9" hidden="1" customHeight="1"/>
    <row r="2475" ht="22.9" hidden="1" customHeight="1"/>
    <row r="2476" ht="22.9" hidden="1" customHeight="1"/>
    <row r="2477" ht="22.9" hidden="1" customHeight="1"/>
    <row r="2478" ht="22.9" hidden="1" customHeight="1"/>
    <row r="2479" ht="22.9" hidden="1" customHeight="1"/>
    <row r="2480" ht="22.9" hidden="1" customHeight="1"/>
    <row r="2481" ht="22.9" hidden="1" customHeight="1"/>
    <row r="2482" ht="22.9" hidden="1" customHeight="1"/>
    <row r="2483" ht="22.9" hidden="1" customHeight="1"/>
    <row r="2484" ht="22.9" hidden="1" customHeight="1"/>
    <row r="2485" ht="22.9" hidden="1" customHeight="1"/>
    <row r="2486" ht="22.9" hidden="1" customHeight="1"/>
    <row r="2487" ht="22.9" hidden="1" customHeight="1"/>
    <row r="2488" ht="22.9" hidden="1" customHeight="1"/>
    <row r="2489" ht="22.9" hidden="1" customHeight="1"/>
    <row r="2490" ht="22.9" hidden="1" customHeight="1"/>
    <row r="2491" ht="22.9" hidden="1" customHeight="1"/>
    <row r="2492" ht="22.9" hidden="1" customHeight="1"/>
    <row r="2493" ht="22.9" hidden="1" customHeight="1"/>
    <row r="2494" ht="22.9" hidden="1" customHeight="1"/>
    <row r="2495" ht="22.9" hidden="1" customHeight="1"/>
    <row r="2496" ht="22.9" hidden="1" customHeight="1"/>
    <row r="2497" ht="22.9" hidden="1" customHeight="1"/>
    <row r="2498" ht="22.9" hidden="1" customHeight="1"/>
    <row r="2499" ht="22.9" hidden="1" customHeight="1"/>
    <row r="2500" ht="22.9" hidden="1" customHeight="1"/>
    <row r="2501" ht="22.9" hidden="1" customHeight="1"/>
    <row r="2502" ht="22.9" hidden="1" customHeight="1"/>
    <row r="2503" ht="22.9" hidden="1" customHeight="1"/>
    <row r="2504" ht="22.9" hidden="1" customHeight="1"/>
    <row r="2505" ht="22.9" hidden="1" customHeight="1"/>
    <row r="2506" ht="22.9" hidden="1" customHeight="1"/>
    <row r="2507" ht="22.9" hidden="1" customHeight="1"/>
    <row r="2508" ht="22.9" hidden="1" customHeight="1"/>
    <row r="2509" ht="22.9" hidden="1" customHeight="1"/>
    <row r="2510" ht="22.9" hidden="1" customHeight="1"/>
    <row r="2511" ht="22.9" hidden="1" customHeight="1"/>
    <row r="2512" ht="22.9" hidden="1" customHeight="1"/>
    <row r="2513" ht="22.9" hidden="1" customHeight="1"/>
    <row r="2514" ht="22.9" hidden="1" customHeight="1"/>
    <row r="2515" ht="22.9" hidden="1" customHeight="1"/>
    <row r="2516" ht="22.9" hidden="1" customHeight="1"/>
    <row r="2517" ht="22.9" hidden="1" customHeight="1"/>
    <row r="2518" ht="22.9" hidden="1" customHeight="1"/>
    <row r="2519" ht="22.9" hidden="1" customHeight="1"/>
    <row r="2520" ht="22.9" hidden="1" customHeight="1"/>
    <row r="2521" ht="22.9" hidden="1" customHeight="1"/>
    <row r="2522" ht="22.9" hidden="1" customHeight="1"/>
    <row r="2523" ht="22.9" hidden="1" customHeight="1"/>
    <row r="2524" ht="22.9" hidden="1" customHeight="1"/>
    <row r="2525" ht="22.9" hidden="1" customHeight="1"/>
    <row r="2526" ht="22.9" hidden="1" customHeight="1"/>
    <row r="2527" ht="22.9" hidden="1" customHeight="1"/>
    <row r="2528" ht="22.9" hidden="1" customHeight="1"/>
    <row r="2529" ht="22.9" hidden="1" customHeight="1"/>
    <row r="2530" ht="22.9" hidden="1" customHeight="1"/>
    <row r="2531" ht="22.9" hidden="1" customHeight="1"/>
    <row r="2532" ht="22.9" hidden="1" customHeight="1"/>
    <row r="2533" ht="22.9" hidden="1" customHeight="1"/>
    <row r="2534" ht="22.9" hidden="1" customHeight="1"/>
    <row r="2535" ht="22.9" hidden="1" customHeight="1"/>
    <row r="2536" ht="22.9" hidden="1" customHeight="1"/>
    <row r="2537" ht="22.9" hidden="1" customHeight="1"/>
    <row r="2538" ht="22.9" hidden="1" customHeight="1"/>
    <row r="2539" ht="22.9" hidden="1" customHeight="1"/>
    <row r="2540" ht="22.9" hidden="1" customHeight="1"/>
    <row r="2541" ht="22.9" hidden="1" customHeight="1"/>
    <row r="2542" ht="22.9" hidden="1" customHeight="1"/>
    <row r="2543" ht="22.9" hidden="1" customHeight="1"/>
    <row r="2544" ht="22.9" hidden="1" customHeight="1"/>
    <row r="2545" ht="22.9" hidden="1" customHeight="1"/>
    <row r="2546" ht="22.9" hidden="1" customHeight="1"/>
    <row r="2547" ht="22.9" hidden="1" customHeight="1"/>
    <row r="2548" ht="22.9" hidden="1" customHeight="1"/>
    <row r="2549" ht="22.9" hidden="1" customHeight="1"/>
    <row r="2550" ht="22.9" hidden="1" customHeight="1"/>
    <row r="2551" ht="22.9" hidden="1" customHeight="1"/>
    <row r="2552" ht="22.9" hidden="1" customHeight="1"/>
    <row r="2553" ht="22.9" hidden="1" customHeight="1"/>
    <row r="2554" ht="22.9" hidden="1" customHeight="1"/>
    <row r="2555" ht="22.9" hidden="1" customHeight="1"/>
    <row r="2556" ht="22.9" hidden="1" customHeight="1"/>
    <row r="2557" ht="22.9" hidden="1" customHeight="1"/>
    <row r="2558" ht="22.9" hidden="1" customHeight="1"/>
    <row r="2559" ht="22.9" hidden="1" customHeight="1"/>
    <row r="2560" ht="22.9" hidden="1" customHeight="1"/>
    <row r="2561" ht="22.9" hidden="1" customHeight="1"/>
    <row r="2562" ht="22.9" hidden="1" customHeight="1"/>
    <row r="2563" ht="22.9" hidden="1" customHeight="1"/>
    <row r="2564" ht="22.9" hidden="1" customHeight="1"/>
    <row r="2565" ht="22.9" hidden="1" customHeight="1"/>
    <row r="2566" ht="22.9" hidden="1" customHeight="1"/>
    <row r="2567" ht="22.9" hidden="1" customHeight="1"/>
    <row r="2568" ht="22.9" hidden="1" customHeight="1"/>
    <row r="2569" ht="22.9" hidden="1" customHeight="1"/>
    <row r="2570" ht="22.9" hidden="1" customHeight="1"/>
    <row r="2571" ht="22.9" hidden="1" customHeight="1"/>
    <row r="2572" ht="22.9" hidden="1" customHeight="1"/>
    <row r="2573" ht="22.9" hidden="1" customHeight="1"/>
    <row r="2574" ht="22.9" hidden="1" customHeight="1"/>
    <row r="2575" ht="22.9" hidden="1" customHeight="1"/>
    <row r="2576" ht="22.9" hidden="1" customHeight="1"/>
    <row r="2577" ht="22.9" hidden="1" customHeight="1"/>
    <row r="2578" ht="22.9" hidden="1" customHeight="1"/>
    <row r="2579" ht="22.9" hidden="1" customHeight="1"/>
    <row r="2580" ht="22.9" hidden="1" customHeight="1"/>
    <row r="2581" ht="22.9" hidden="1" customHeight="1"/>
    <row r="2582" ht="22.9" hidden="1" customHeight="1"/>
    <row r="2583" ht="22.9" hidden="1" customHeight="1"/>
    <row r="2584" ht="22.9" hidden="1" customHeight="1"/>
    <row r="2585" ht="22.9" hidden="1" customHeight="1"/>
    <row r="2586" ht="22.9" hidden="1" customHeight="1"/>
    <row r="2587" ht="22.9" hidden="1" customHeight="1"/>
    <row r="2588" ht="22.9" hidden="1" customHeight="1"/>
    <row r="2589" ht="22.9" hidden="1" customHeight="1"/>
    <row r="2590" ht="22.9" hidden="1" customHeight="1"/>
    <row r="2591" ht="22.9" hidden="1" customHeight="1"/>
    <row r="2592" ht="22.9" hidden="1" customHeight="1"/>
    <row r="2593" ht="22.9" hidden="1" customHeight="1"/>
    <row r="2594" ht="22.9" hidden="1" customHeight="1"/>
    <row r="2595" ht="22.9" hidden="1" customHeight="1"/>
    <row r="2596" ht="22.9" hidden="1" customHeight="1"/>
    <row r="2597" ht="22.9" hidden="1" customHeight="1"/>
    <row r="2598" ht="22.9" hidden="1" customHeight="1"/>
    <row r="2599" ht="22.9" hidden="1" customHeight="1"/>
    <row r="2600" ht="22.9" hidden="1" customHeight="1"/>
    <row r="2601" ht="22.9" hidden="1" customHeight="1"/>
    <row r="2602" ht="22.9" hidden="1" customHeight="1"/>
    <row r="2603" ht="22.9" hidden="1" customHeight="1"/>
    <row r="2604" ht="22.9" hidden="1" customHeight="1"/>
    <row r="2605" ht="22.9" hidden="1" customHeight="1"/>
    <row r="2606" ht="22.9" hidden="1" customHeight="1"/>
    <row r="2607" ht="22.9" hidden="1" customHeight="1"/>
    <row r="2608" ht="22.9" hidden="1" customHeight="1"/>
    <row r="2609" ht="22.9" hidden="1" customHeight="1"/>
    <row r="2610" ht="22.9" hidden="1" customHeight="1"/>
    <row r="2611" ht="22.9" hidden="1" customHeight="1"/>
    <row r="2612" ht="22.9" hidden="1" customHeight="1"/>
    <row r="2613" ht="22.9" hidden="1" customHeight="1"/>
    <row r="2614" ht="22.9" hidden="1" customHeight="1"/>
    <row r="2615" ht="22.9" hidden="1" customHeight="1"/>
    <row r="2616" ht="22.9" hidden="1" customHeight="1"/>
    <row r="2617" ht="22.9" hidden="1" customHeight="1"/>
    <row r="2618" ht="22.9" hidden="1" customHeight="1"/>
    <row r="2619" ht="22.9" hidden="1" customHeight="1"/>
    <row r="2620" ht="22.9" hidden="1" customHeight="1"/>
    <row r="2621" ht="22.9" hidden="1" customHeight="1"/>
    <row r="2622" ht="22.9" hidden="1" customHeight="1"/>
    <row r="2623" ht="22.9" hidden="1" customHeight="1"/>
    <row r="2624" ht="22.9" hidden="1" customHeight="1"/>
    <row r="2625" ht="22.9" hidden="1" customHeight="1"/>
    <row r="2626" ht="22.9" hidden="1" customHeight="1"/>
    <row r="2627" ht="22.9" hidden="1" customHeight="1"/>
    <row r="2628" ht="22.9" hidden="1" customHeight="1"/>
    <row r="2629" ht="22.9" hidden="1" customHeight="1"/>
    <row r="2630" ht="22.9" hidden="1" customHeight="1"/>
    <row r="2631" ht="22.9" hidden="1" customHeight="1"/>
    <row r="2632" ht="22.9" hidden="1" customHeight="1"/>
    <row r="2633" ht="22.9" hidden="1" customHeight="1"/>
    <row r="2634" ht="22.9" hidden="1" customHeight="1"/>
    <row r="2635" ht="22.9" hidden="1" customHeight="1"/>
    <row r="2636" ht="22.9" hidden="1" customHeight="1"/>
    <row r="2637" ht="22.9" hidden="1" customHeight="1"/>
    <row r="2638" ht="22.9" hidden="1" customHeight="1"/>
    <row r="2639" ht="22.9" hidden="1" customHeight="1"/>
    <row r="2640" ht="22.9" hidden="1" customHeight="1"/>
    <row r="2641" ht="22.9" hidden="1" customHeight="1"/>
    <row r="2642" ht="22.9" hidden="1" customHeight="1"/>
    <row r="2643" ht="22.9" hidden="1" customHeight="1"/>
    <row r="2644" ht="22.9" hidden="1" customHeight="1"/>
    <row r="2645" ht="22.9" hidden="1" customHeight="1"/>
    <row r="2646" ht="22.9" hidden="1" customHeight="1"/>
    <row r="2647" ht="22.9" hidden="1" customHeight="1"/>
    <row r="2648" ht="22.9" hidden="1" customHeight="1"/>
    <row r="2649" ht="22.9" hidden="1" customHeight="1"/>
    <row r="2650" ht="22.9" hidden="1" customHeight="1"/>
    <row r="2651" ht="22.9" hidden="1" customHeight="1"/>
    <row r="2652" ht="22.9" hidden="1" customHeight="1"/>
    <row r="2653" ht="22.9" hidden="1" customHeight="1"/>
    <row r="2654" ht="22.9" hidden="1" customHeight="1"/>
    <row r="2655" ht="22.9" hidden="1" customHeight="1"/>
    <row r="2656" ht="22.9" hidden="1" customHeight="1"/>
    <row r="2657" ht="22.9" hidden="1" customHeight="1"/>
    <row r="2658" ht="22.9" hidden="1" customHeight="1"/>
    <row r="2659" ht="22.9" hidden="1" customHeight="1"/>
    <row r="2660" ht="22.9" hidden="1" customHeight="1"/>
    <row r="2661" ht="22.9" hidden="1" customHeight="1"/>
    <row r="2662" ht="22.9" hidden="1" customHeight="1"/>
    <row r="2663" ht="22.9" hidden="1" customHeight="1"/>
    <row r="2664" ht="22.9" hidden="1" customHeight="1"/>
    <row r="2665" ht="22.9" hidden="1" customHeight="1"/>
    <row r="2666" ht="22.9" hidden="1" customHeight="1"/>
    <row r="2667" ht="22.9" hidden="1" customHeight="1"/>
    <row r="2668" ht="22.9" hidden="1" customHeight="1"/>
    <row r="2669" ht="22.9" hidden="1" customHeight="1"/>
    <row r="2670" ht="22.9" hidden="1" customHeight="1"/>
    <row r="2671" ht="22.9" hidden="1" customHeight="1"/>
    <row r="2672" ht="22.9" hidden="1" customHeight="1"/>
    <row r="2673" ht="22.9" hidden="1" customHeight="1"/>
    <row r="2674" ht="22.9" hidden="1" customHeight="1"/>
    <row r="2675" ht="22.9" hidden="1" customHeight="1"/>
    <row r="2676" ht="22.9" hidden="1" customHeight="1"/>
    <row r="2677" ht="22.9" hidden="1" customHeight="1"/>
    <row r="2678" ht="22.9" hidden="1" customHeight="1"/>
    <row r="2679" ht="22.9" hidden="1" customHeight="1"/>
    <row r="2680" ht="22.9" hidden="1" customHeight="1"/>
    <row r="2681" ht="22.9" hidden="1" customHeight="1"/>
    <row r="2682" ht="22.9" hidden="1" customHeight="1"/>
    <row r="2683" ht="22.9" hidden="1" customHeight="1"/>
    <row r="2684" ht="22.9" hidden="1" customHeight="1"/>
    <row r="2685" ht="22.9" hidden="1" customHeight="1"/>
    <row r="2686" ht="22.9" hidden="1" customHeight="1"/>
    <row r="2687" ht="22.9" hidden="1" customHeight="1"/>
    <row r="2688" ht="22.9" hidden="1" customHeight="1"/>
    <row r="2689" ht="22.9" hidden="1" customHeight="1"/>
    <row r="2690" ht="22.9" hidden="1" customHeight="1"/>
    <row r="2691" ht="22.9" hidden="1" customHeight="1"/>
    <row r="2692" ht="22.9" hidden="1" customHeight="1"/>
    <row r="2693" ht="22.9" hidden="1" customHeight="1"/>
    <row r="2694" ht="22.9" hidden="1" customHeight="1"/>
    <row r="2695" ht="22.9" hidden="1" customHeight="1"/>
    <row r="2696" ht="22.9" hidden="1" customHeight="1"/>
    <row r="2697" ht="22.9" hidden="1" customHeight="1"/>
    <row r="2698" ht="22.9" hidden="1" customHeight="1"/>
    <row r="2699" ht="22.9" hidden="1" customHeight="1"/>
    <row r="2700" ht="22.9" hidden="1" customHeight="1"/>
    <row r="2701" ht="22.9" hidden="1" customHeight="1"/>
    <row r="2702" ht="22.9" hidden="1" customHeight="1"/>
    <row r="2703" ht="22.9" hidden="1" customHeight="1"/>
    <row r="2704" ht="22.9" hidden="1" customHeight="1"/>
    <row r="2705" ht="22.9" hidden="1" customHeight="1"/>
    <row r="2706" ht="22.9" hidden="1" customHeight="1"/>
    <row r="2707" ht="22.9" hidden="1" customHeight="1"/>
    <row r="2708" ht="22.9" hidden="1" customHeight="1"/>
    <row r="2709" ht="22.9" hidden="1" customHeight="1"/>
    <row r="2710" ht="22.9" hidden="1" customHeight="1"/>
    <row r="2711" ht="22.9" hidden="1" customHeight="1"/>
    <row r="2712" ht="22.9" hidden="1" customHeight="1"/>
    <row r="2713" ht="22.9" hidden="1" customHeight="1"/>
    <row r="2714" ht="22.9" hidden="1" customHeight="1"/>
    <row r="2715" ht="22.9" hidden="1" customHeight="1"/>
    <row r="2716" ht="22.9" hidden="1" customHeight="1"/>
    <row r="2717" ht="22.9" hidden="1" customHeight="1"/>
    <row r="2718" ht="22.9" hidden="1" customHeight="1"/>
    <row r="2719" ht="22.9" hidden="1" customHeight="1"/>
    <row r="2720" ht="22.9" hidden="1" customHeight="1"/>
    <row r="2721" ht="22.9" hidden="1" customHeight="1"/>
    <row r="2722" ht="22.9" hidden="1" customHeight="1"/>
    <row r="2723" ht="22.9" hidden="1" customHeight="1"/>
    <row r="2724" ht="22.9" hidden="1" customHeight="1"/>
    <row r="2725" ht="22.9" hidden="1" customHeight="1"/>
    <row r="2726" ht="22.9" hidden="1" customHeight="1"/>
    <row r="2727" ht="22.9" hidden="1" customHeight="1"/>
    <row r="2728" ht="22.9" hidden="1" customHeight="1"/>
    <row r="2729" ht="22.9" hidden="1" customHeight="1"/>
    <row r="2730" ht="22.9" hidden="1" customHeight="1"/>
    <row r="2731" ht="22.9" hidden="1" customHeight="1"/>
    <row r="2732" ht="22.9" hidden="1" customHeight="1"/>
    <row r="2733" ht="22.9" hidden="1" customHeight="1"/>
    <row r="2734" ht="22.9" hidden="1" customHeight="1"/>
    <row r="2735" ht="22.9" hidden="1" customHeight="1"/>
    <row r="2736" ht="22.9" hidden="1" customHeight="1"/>
    <row r="2737" ht="22.9" hidden="1" customHeight="1"/>
    <row r="2738" ht="22.9" hidden="1" customHeight="1"/>
    <row r="2739" ht="22.9" hidden="1" customHeight="1"/>
    <row r="2740" ht="22.9" hidden="1" customHeight="1"/>
    <row r="2741" ht="22.9" hidden="1" customHeight="1"/>
    <row r="2742" ht="22.9" hidden="1" customHeight="1"/>
    <row r="2743" ht="22.9" hidden="1" customHeight="1"/>
    <row r="2744" ht="22.9" hidden="1" customHeight="1"/>
    <row r="2745" ht="22.9" hidden="1" customHeight="1"/>
    <row r="2746" ht="22.9" hidden="1" customHeight="1"/>
    <row r="2747" ht="22.9" hidden="1" customHeight="1"/>
    <row r="2748" ht="22.9" hidden="1" customHeight="1"/>
    <row r="2749" ht="22.9" hidden="1" customHeight="1"/>
    <row r="2750" ht="22.9" hidden="1" customHeight="1"/>
    <row r="2751" ht="22.9" hidden="1" customHeight="1"/>
    <row r="2752" ht="22.9" hidden="1" customHeight="1"/>
    <row r="2753" ht="22.9" hidden="1" customHeight="1"/>
    <row r="2754" ht="22.9" hidden="1" customHeight="1"/>
    <row r="2755" ht="22.9" hidden="1" customHeight="1"/>
    <row r="2756" ht="22.9" hidden="1" customHeight="1"/>
    <row r="2757" ht="22.9" hidden="1" customHeight="1"/>
    <row r="2758" ht="22.9" hidden="1" customHeight="1"/>
    <row r="2759" ht="22.9" hidden="1" customHeight="1"/>
    <row r="2760" ht="22.9" hidden="1" customHeight="1"/>
    <row r="2761" ht="22.9" hidden="1" customHeight="1"/>
    <row r="2762" ht="22.9" hidden="1" customHeight="1"/>
    <row r="2763" ht="22.9" hidden="1" customHeight="1"/>
    <row r="2764" ht="22.9" hidden="1" customHeight="1"/>
    <row r="2765" ht="22.9" hidden="1" customHeight="1"/>
    <row r="2766" ht="22.9" hidden="1" customHeight="1"/>
    <row r="2767" ht="22.9" hidden="1" customHeight="1"/>
    <row r="2768" ht="22.9" hidden="1" customHeight="1"/>
    <row r="2769" ht="22.9" hidden="1" customHeight="1"/>
    <row r="2770" ht="22.9" hidden="1" customHeight="1"/>
    <row r="2771" ht="22.9" hidden="1" customHeight="1"/>
    <row r="2772" ht="22.9" hidden="1" customHeight="1"/>
    <row r="2773" ht="22.9" hidden="1" customHeight="1"/>
    <row r="2774" ht="22.9" hidden="1" customHeight="1"/>
    <row r="2775" ht="22.9" hidden="1" customHeight="1"/>
    <row r="2776" ht="22.9" hidden="1" customHeight="1"/>
    <row r="2777" ht="22.9" hidden="1" customHeight="1"/>
    <row r="2778" ht="22.9" hidden="1" customHeight="1"/>
    <row r="2779" ht="22.9" hidden="1" customHeight="1"/>
    <row r="2780" ht="22.9" hidden="1" customHeight="1"/>
    <row r="2781" ht="22.9" hidden="1" customHeight="1"/>
    <row r="2782" ht="22.9" hidden="1" customHeight="1"/>
    <row r="2783" ht="22.9" hidden="1" customHeight="1"/>
    <row r="2784" ht="22.9" hidden="1" customHeight="1"/>
    <row r="2785" ht="22.9" hidden="1" customHeight="1"/>
    <row r="2786" ht="22.9" hidden="1" customHeight="1"/>
    <row r="2787" ht="22.9" hidden="1" customHeight="1"/>
    <row r="2788" ht="22.9" hidden="1" customHeight="1"/>
    <row r="2789" ht="22.9" hidden="1" customHeight="1"/>
    <row r="2790" ht="22.9" hidden="1" customHeight="1"/>
    <row r="2791" ht="22.9" hidden="1" customHeight="1"/>
    <row r="2792" ht="22.9" hidden="1" customHeight="1"/>
    <row r="2793" ht="22.9" hidden="1" customHeight="1"/>
    <row r="2794" ht="22.9" hidden="1" customHeight="1"/>
    <row r="2795" ht="22.9" hidden="1" customHeight="1"/>
    <row r="2796" ht="22.9" hidden="1" customHeight="1"/>
    <row r="2797" ht="22.9" hidden="1" customHeight="1"/>
    <row r="2798" ht="22.9" hidden="1" customHeight="1"/>
    <row r="2799" ht="22.9" hidden="1" customHeight="1"/>
    <row r="2800" ht="22.9" hidden="1" customHeight="1"/>
    <row r="2801" ht="22.9" hidden="1" customHeight="1"/>
    <row r="2802" ht="22.9" hidden="1" customHeight="1"/>
    <row r="2803" ht="22.9" hidden="1" customHeight="1"/>
    <row r="2804" ht="22.9" hidden="1" customHeight="1"/>
    <row r="2805" ht="22.9" hidden="1" customHeight="1"/>
    <row r="2806" ht="22.9" hidden="1" customHeight="1"/>
    <row r="2807" ht="22.9" hidden="1" customHeight="1"/>
    <row r="2808" ht="22.9" hidden="1" customHeight="1"/>
    <row r="2809" ht="22.9" hidden="1" customHeight="1"/>
    <row r="2810" ht="22.9" hidden="1" customHeight="1"/>
    <row r="2811" ht="22.9" hidden="1" customHeight="1"/>
    <row r="2812" ht="22.9" hidden="1" customHeight="1"/>
    <row r="2813" ht="22.9" hidden="1" customHeight="1"/>
    <row r="2814" ht="22.9" hidden="1" customHeight="1"/>
    <row r="2815" ht="22.9" hidden="1" customHeight="1"/>
    <row r="2816" ht="22.9" hidden="1" customHeight="1"/>
    <row r="2817" ht="22.9" hidden="1" customHeight="1"/>
    <row r="2818" ht="22.9" hidden="1" customHeight="1"/>
    <row r="2819" ht="22.9" hidden="1" customHeight="1"/>
    <row r="2820" ht="22.9" hidden="1" customHeight="1"/>
    <row r="2821" ht="22.9" hidden="1" customHeight="1"/>
    <row r="2822" ht="22.9" hidden="1" customHeight="1"/>
    <row r="2823" ht="22.9" hidden="1" customHeight="1"/>
    <row r="2824" ht="22.9" hidden="1" customHeight="1"/>
    <row r="2825" ht="22.9" hidden="1" customHeight="1"/>
    <row r="2826" ht="22.9" hidden="1" customHeight="1"/>
    <row r="2827" ht="22.9" hidden="1" customHeight="1"/>
    <row r="2828" ht="22.9" hidden="1" customHeight="1"/>
    <row r="2829" ht="22.9" hidden="1" customHeight="1"/>
    <row r="2830" ht="22.9" hidden="1" customHeight="1"/>
    <row r="2831" ht="22.9" hidden="1" customHeight="1"/>
    <row r="2832" ht="22.9" hidden="1" customHeight="1"/>
    <row r="2833" ht="22.9" hidden="1" customHeight="1"/>
    <row r="2834" ht="22.9" hidden="1" customHeight="1"/>
    <row r="2835" ht="22.9" hidden="1" customHeight="1"/>
    <row r="2836" ht="22.9" hidden="1" customHeight="1"/>
    <row r="2837" ht="22.9" hidden="1" customHeight="1"/>
    <row r="2838" ht="22.9" hidden="1" customHeight="1"/>
    <row r="2839" ht="22.9" hidden="1" customHeight="1"/>
    <row r="2840" ht="22.9" hidden="1" customHeight="1"/>
    <row r="2841" ht="22.9" hidden="1" customHeight="1"/>
    <row r="2842" ht="22.9" hidden="1" customHeight="1"/>
    <row r="2843" ht="22.9" hidden="1" customHeight="1"/>
    <row r="2844" ht="22.9" hidden="1" customHeight="1"/>
    <row r="2845" ht="22.9" hidden="1" customHeight="1"/>
    <row r="2846" ht="22.9" hidden="1" customHeight="1"/>
    <row r="2847" ht="22.9" hidden="1" customHeight="1"/>
    <row r="2848" ht="22.9" hidden="1" customHeight="1"/>
    <row r="2849" ht="22.9" hidden="1" customHeight="1"/>
    <row r="2850" ht="22.9" hidden="1" customHeight="1"/>
    <row r="2851" ht="22.9" hidden="1" customHeight="1"/>
    <row r="2852" ht="22.9" hidden="1" customHeight="1"/>
    <row r="2853" ht="22.9" hidden="1" customHeight="1"/>
    <row r="2854" ht="22.9" hidden="1" customHeight="1"/>
    <row r="2855" ht="22.9" hidden="1" customHeight="1"/>
    <row r="2856" ht="22.9" hidden="1" customHeight="1"/>
    <row r="2857" ht="22.9" hidden="1" customHeight="1"/>
    <row r="2858" ht="22.9" hidden="1" customHeight="1"/>
    <row r="2859" ht="22.9" hidden="1" customHeight="1"/>
    <row r="2860" ht="22.9" hidden="1" customHeight="1"/>
    <row r="2861" ht="22.9" hidden="1" customHeight="1"/>
    <row r="2862" ht="22.9" hidden="1" customHeight="1"/>
    <row r="2863" ht="22.9" hidden="1" customHeight="1"/>
    <row r="2864" ht="22.9" hidden="1" customHeight="1"/>
    <row r="2865" ht="22.9" hidden="1" customHeight="1"/>
    <row r="2866" ht="22.9" hidden="1" customHeight="1"/>
    <row r="2867" ht="22.9" hidden="1" customHeight="1"/>
    <row r="2868" ht="22.9" hidden="1" customHeight="1"/>
    <row r="2869" ht="22.9" hidden="1" customHeight="1"/>
    <row r="2870" ht="22.9" hidden="1" customHeight="1"/>
    <row r="2871" ht="22.9" hidden="1" customHeight="1"/>
    <row r="2872" ht="22.9" hidden="1" customHeight="1"/>
    <row r="2873" ht="22.9" hidden="1" customHeight="1"/>
    <row r="2874" ht="22.9" hidden="1" customHeight="1"/>
    <row r="2875" ht="22.9" hidden="1" customHeight="1"/>
    <row r="2876" ht="22.9" hidden="1" customHeight="1"/>
    <row r="2877" ht="22.9" hidden="1" customHeight="1"/>
    <row r="2878" ht="22.9" hidden="1" customHeight="1"/>
    <row r="2879" ht="22.9" hidden="1" customHeight="1"/>
    <row r="2880" ht="22.9" hidden="1" customHeight="1"/>
    <row r="2881" ht="22.9" hidden="1" customHeight="1"/>
    <row r="2882" ht="22.9" hidden="1" customHeight="1"/>
    <row r="2883" ht="22.9" hidden="1" customHeight="1"/>
    <row r="2884" ht="22.9" hidden="1" customHeight="1"/>
    <row r="2885" ht="22.9" hidden="1" customHeight="1"/>
    <row r="2886" ht="22.9" hidden="1" customHeight="1"/>
    <row r="2887" ht="22.9" hidden="1" customHeight="1"/>
    <row r="2888" ht="22.9" hidden="1" customHeight="1"/>
    <row r="2889" ht="22.9" hidden="1" customHeight="1"/>
    <row r="2890" ht="22.9" hidden="1" customHeight="1"/>
    <row r="2891" ht="22.9" hidden="1" customHeight="1"/>
    <row r="2892" ht="22.9" hidden="1" customHeight="1"/>
    <row r="2893" ht="22.9" hidden="1" customHeight="1"/>
    <row r="2894" ht="22.9" hidden="1" customHeight="1"/>
    <row r="2895" ht="22.9" hidden="1" customHeight="1"/>
    <row r="2896" ht="22.9" hidden="1" customHeight="1"/>
    <row r="2897" ht="22.9" hidden="1" customHeight="1"/>
    <row r="2898" ht="22.9" hidden="1" customHeight="1"/>
    <row r="2899" ht="22.9" hidden="1" customHeight="1"/>
    <row r="2900" ht="22.9" hidden="1" customHeight="1"/>
    <row r="2901" ht="22.9" hidden="1" customHeight="1"/>
    <row r="2902" ht="22.9" hidden="1" customHeight="1"/>
    <row r="2903" ht="22.9" hidden="1" customHeight="1"/>
    <row r="2904" ht="22.9" hidden="1" customHeight="1"/>
    <row r="2905" ht="22.9" hidden="1" customHeight="1"/>
    <row r="2906" ht="22.9" hidden="1" customHeight="1"/>
    <row r="2907" ht="22.9" hidden="1" customHeight="1"/>
    <row r="2908" ht="22.9" hidden="1" customHeight="1"/>
    <row r="2909" ht="22.9" hidden="1" customHeight="1"/>
    <row r="2910" ht="22.9" hidden="1" customHeight="1"/>
    <row r="2911" ht="22.9" hidden="1" customHeight="1"/>
    <row r="2912" ht="22.9" hidden="1" customHeight="1"/>
    <row r="2913" ht="22.9" hidden="1" customHeight="1"/>
    <row r="2914" ht="22.9" hidden="1" customHeight="1"/>
    <row r="2915" ht="22.9" hidden="1" customHeight="1"/>
    <row r="2916" ht="22.9" hidden="1" customHeight="1"/>
    <row r="2917" ht="22.9" hidden="1" customHeight="1"/>
    <row r="2918" ht="22.9" hidden="1" customHeight="1"/>
    <row r="2919" ht="22.9" hidden="1" customHeight="1"/>
    <row r="2920" ht="22.9" hidden="1" customHeight="1"/>
    <row r="2921" ht="22.9" hidden="1" customHeight="1"/>
    <row r="2922" ht="22.9" hidden="1" customHeight="1"/>
    <row r="2923" ht="22.9" hidden="1" customHeight="1"/>
    <row r="2924" ht="22.9" hidden="1" customHeight="1"/>
    <row r="2925" ht="22.9" hidden="1" customHeight="1"/>
    <row r="2926" ht="22.9" hidden="1" customHeight="1"/>
    <row r="2927" ht="22.9" hidden="1" customHeight="1"/>
    <row r="2928" ht="22.9" hidden="1" customHeight="1"/>
    <row r="2929" ht="22.9" hidden="1" customHeight="1"/>
    <row r="2930" ht="22.9" hidden="1" customHeight="1"/>
    <row r="2931" ht="22.9" hidden="1" customHeight="1"/>
    <row r="2932" ht="22.9" hidden="1" customHeight="1"/>
    <row r="2933" ht="22.9" hidden="1" customHeight="1"/>
    <row r="2934" ht="22.9" hidden="1" customHeight="1"/>
    <row r="2935" ht="22.9" hidden="1" customHeight="1"/>
    <row r="2936" ht="22.9" hidden="1" customHeight="1"/>
    <row r="2937" ht="22.9" hidden="1" customHeight="1"/>
    <row r="2938" ht="22.9" hidden="1" customHeight="1"/>
    <row r="2939" ht="22.9" hidden="1" customHeight="1"/>
    <row r="2940" ht="22.9" hidden="1" customHeight="1"/>
    <row r="2941" ht="22.9" hidden="1" customHeight="1"/>
    <row r="2942" ht="22.9" hidden="1" customHeight="1"/>
    <row r="2943" ht="22.9" hidden="1" customHeight="1"/>
    <row r="2944" ht="22.9" hidden="1" customHeight="1"/>
    <row r="2945" ht="22.9" hidden="1" customHeight="1"/>
    <row r="2946" ht="22.9" hidden="1" customHeight="1"/>
    <row r="2947" ht="22.9" hidden="1" customHeight="1"/>
    <row r="2948" ht="22.9" hidden="1" customHeight="1"/>
    <row r="2949" ht="22.9" hidden="1" customHeight="1"/>
    <row r="2950" ht="22.9" hidden="1" customHeight="1"/>
    <row r="2951" ht="22.9" hidden="1" customHeight="1"/>
    <row r="2952" ht="22.9" hidden="1" customHeight="1"/>
    <row r="2953" ht="22.9" hidden="1" customHeight="1"/>
    <row r="2954" ht="22.9" hidden="1" customHeight="1"/>
    <row r="2955" ht="22.9" hidden="1" customHeight="1"/>
    <row r="2956" ht="22.9" hidden="1" customHeight="1"/>
    <row r="2957" ht="22.9" hidden="1" customHeight="1"/>
    <row r="2958" ht="22.9" hidden="1" customHeight="1"/>
    <row r="2959" ht="22.9" hidden="1" customHeight="1"/>
    <row r="2960" ht="22.9" hidden="1" customHeight="1"/>
    <row r="2961" ht="22.9" hidden="1" customHeight="1"/>
    <row r="2962" ht="22.9" hidden="1" customHeight="1"/>
    <row r="2963" ht="22.9" hidden="1" customHeight="1"/>
    <row r="2964" ht="22.9" hidden="1" customHeight="1"/>
    <row r="2965" ht="22.9" hidden="1" customHeight="1"/>
    <row r="2966" ht="22.9" hidden="1" customHeight="1"/>
    <row r="2967" ht="22.9" hidden="1" customHeight="1"/>
    <row r="2968" ht="22.9" hidden="1" customHeight="1"/>
    <row r="2969" ht="22.9" hidden="1" customHeight="1"/>
    <row r="2970" ht="22.9" hidden="1" customHeight="1"/>
    <row r="2971" ht="22.9" hidden="1" customHeight="1"/>
    <row r="2972" ht="22.9" hidden="1" customHeight="1"/>
    <row r="2973" ht="22.9" hidden="1" customHeight="1"/>
    <row r="2974" ht="22.9" hidden="1" customHeight="1"/>
    <row r="2975" ht="22.9" hidden="1" customHeight="1"/>
    <row r="2976" ht="22.9" hidden="1" customHeight="1"/>
    <row r="2977" ht="22.9" hidden="1" customHeight="1"/>
    <row r="2978" ht="22.9" hidden="1" customHeight="1"/>
    <row r="2979" ht="22.9" hidden="1" customHeight="1"/>
    <row r="2980" ht="22.9" hidden="1" customHeight="1"/>
    <row r="2981" ht="22.9" hidden="1" customHeight="1"/>
    <row r="2982" ht="22.9" hidden="1" customHeight="1"/>
    <row r="2983" ht="22.9" hidden="1" customHeight="1"/>
    <row r="2984" ht="22.9" hidden="1" customHeight="1"/>
    <row r="2985" ht="22.9" hidden="1" customHeight="1"/>
    <row r="2986" ht="22.9" hidden="1" customHeight="1"/>
    <row r="2987" ht="22.9" hidden="1" customHeight="1"/>
    <row r="2988" ht="22.9" hidden="1" customHeight="1"/>
    <row r="2989" ht="22.9" hidden="1" customHeight="1"/>
    <row r="2990" ht="22.9" hidden="1" customHeight="1"/>
    <row r="2991" ht="22.9" hidden="1" customHeight="1"/>
    <row r="2992" ht="22.9" hidden="1" customHeight="1"/>
    <row r="2993" ht="22.9" hidden="1" customHeight="1"/>
    <row r="2994" ht="22.9" hidden="1" customHeight="1"/>
    <row r="2995" ht="22.9" hidden="1" customHeight="1"/>
    <row r="2996" ht="22.9" hidden="1" customHeight="1"/>
    <row r="2997" ht="22.9" hidden="1" customHeight="1"/>
    <row r="2998" ht="22.9" hidden="1" customHeight="1"/>
    <row r="2999" ht="22.9" hidden="1" customHeight="1"/>
    <row r="3000" ht="22.9" hidden="1" customHeight="1"/>
    <row r="3001" ht="22.9" hidden="1" customHeight="1"/>
    <row r="3002" ht="22.9" hidden="1" customHeight="1"/>
    <row r="3003" ht="22.9" hidden="1" customHeight="1"/>
    <row r="3004" ht="22.9" hidden="1" customHeight="1"/>
    <row r="3005" ht="22.9" hidden="1" customHeight="1"/>
    <row r="3006" ht="22.9" hidden="1" customHeight="1"/>
    <row r="3007" ht="22.9" hidden="1" customHeight="1"/>
    <row r="3008" ht="22.9" hidden="1" customHeight="1"/>
    <row r="3009" ht="22.9" hidden="1" customHeight="1"/>
    <row r="3010" ht="22.9" hidden="1" customHeight="1"/>
    <row r="3011" ht="22.9" hidden="1" customHeight="1"/>
    <row r="3012" ht="22.9" hidden="1" customHeight="1"/>
    <row r="3013" ht="22.9" hidden="1" customHeight="1"/>
    <row r="3014" ht="22.9" hidden="1" customHeight="1"/>
    <row r="3015" ht="22.9" hidden="1" customHeight="1"/>
    <row r="3016" ht="22.9" hidden="1" customHeight="1"/>
    <row r="3017" ht="22.9" hidden="1" customHeight="1"/>
    <row r="3018" ht="22.9" hidden="1" customHeight="1"/>
    <row r="3019" ht="22.9" hidden="1" customHeight="1"/>
    <row r="3020" ht="22.9" hidden="1" customHeight="1"/>
    <row r="3021" ht="22.9" hidden="1" customHeight="1"/>
    <row r="3022" ht="22.9" hidden="1" customHeight="1"/>
    <row r="3023" ht="22.9" hidden="1" customHeight="1"/>
    <row r="3024" ht="22.9" hidden="1" customHeight="1"/>
    <row r="3025" ht="22.9" hidden="1" customHeight="1"/>
    <row r="3026" ht="22.9" hidden="1" customHeight="1"/>
    <row r="3027" ht="22.9" hidden="1" customHeight="1"/>
    <row r="3028" ht="22.9" hidden="1" customHeight="1"/>
    <row r="3029" ht="22.9" hidden="1" customHeight="1"/>
    <row r="3030" ht="22.9" hidden="1" customHeight="1"/>
    <row r="3031" ht="22.9" hidden="1" customHeight="1"/>
    <row r="3032" ht="22.9" hidden="1" customHeight="1"/>
    <row r="3033" ht="22.9" hidden="1" customHeight="1"/>
    <row r="3034" ht="22.9" hidden="1" customHeight="1"/>
    <row r="3035" ht="22.9" hidden="1" customHeight="1"/>
    <row r="3036" ht="22.9" hidden="1" customHeight="1"/>
    <row r="3037" ht="22.9" hidden="1" customHeight="1"/>
    <row r="3038" ht="22.9" hidden="1" customHeight="1"/>
    <row r="3039" ht="22.9" hidden="1" customHeight="1"/>
    <row r="3040" ht="22.9" hidden="1" customHeight="1"/>
    <row r="3041" ht="22.9" hidden="1" customHeight="1"/>
    <row r="3042" ht="22.9" hidden="1" customHeight="1"/>
    <row r="3043" ht="22.9" hidden="1" customHeight="1"/>
    <row r="3044" ht="22.9" hidden="1" customHeight="1"/>
    <row r="3045" ht="22.9" hidden="1" customHeight="1"/>
    <row r="3046" ht="22.9" hidden="1" customHeight="1"/>
    <row r="3047" ht="22.9" hidden="1" customHeight="1"/>
    <row r="3048" ht="22.9" hidden="1" customHeight="1"/>
    <row r="3049" ht="22.9" hidden="1" customHeight="1"/>
    <row r="3050" ht="22.9" hidden="1" customHeight="1"/>
    <row r="3051" ht="22.9" hidden="1" customHeight="1"/>
    <row r="3052" ht="22.9" hidden="1" customHeight="1"/>
    <row r="3053" ht="22.9" hidden="1" customHeight="1"/>
    <row r="3054" ht="22.9" hidden="1" customHeight="1"/>
    <row r="3055" ht="22.9" hidden="1" customHeight="1"/>
    <row r="3056" ht="22.9" hidden="1" customHeight="1"/>
    <row r="3057" ht="22.9" hidden="1" customHeight="1"/>
    <row r="3058" ht="22.9" hidden="1" customHeight="1"/>
    <row r="3059" ht="22.9" hidden="1" customHeight="1"/>
    <row r="3060" ht="22.9" hidden="1" customHeight="1"/>
    <row r="3061" ht="22.9" hidden="1" customHeight="1"/>
    <row r="3062" ht="22.9" hidden="1" customHeight="1"/>
    <row r="3063" ht="22.9" hidden="1" customHeight="1"/>
    <row r="3064" ht="22.9" hidden="1" customHeight="1"/>
    <row r="3065" ht="22.9" hidden="1" customHeight="1"/>
    <row r="3066" ht="22.9" hidden="1" customHeight="1"/>
    <row r="3067" ht="22.9" hidden="1" customHeight="1"/>
    <row r="3068" ht="22.9" hidden="1" customHeight="1"/>
    <row r="3069" ht="22.9" hidden="1" customHeight="1"/>
    <row r="3070" ht="22.9" hidden="1" customHeight="1"/>
    <row r="3071" ht="22.9" hidden="1" customHeight="1"/>
    <row r="3072" ht="22.9" hidden="1" customHeight="1"/>
    <row r="3073" ht="22.9" hidden="1" customHeight="1"/>
    <row r="3074" ht="22.9" hidden="1" customHeight="1"/>
    <row r="3075" ht="22.9" hidden="1" customHeight="1"/>
    <row r="3076" ht="22.9" hidden="1" customHeight="1"/>
    <row r="3077" ht="22.9" hidden="1" customHeight="1"/>
    <row r="3078" ht="22.9" hidden="1" customHeight="1"/>
    <row r="3079" ht="22.9" hidden="1" customHeight="1"/>
    <row r="3080" ht="22.9" hidden="1" customHeight="1"/>
    <row r="3081" ht="22.9" hidden="1" customHeight="1"/>
    <row r="3082" ht="22.9" hidden="1" customHeight="1"/>
    <row r="3083" ht="22.9" hidden="1" customHeight="1"/>
    <row r="3084" ht="22.9" hidden="1" customHeight="1"/>
    <row r="3085" ht="22.9" hidden="1" customHeight="1"/>
    <row r="3086" ht="22.9" hidden="1" customHeight="1"/>
    <row r="3087" ht="22.9" hidden="1" customHeight="1"/>
    <row r="3088" ht="22.9" hidden="1" customHeight="1"/>
    <row r="3089" ht="22.9" hidden="1" customHeight="1"/>
    <row r="3090" ht="22.9" hidden="1" customHeight="1"/>
    <row r="3091" ht="22.9" hidden="1" customHeight="1"/>
    <row r="3092" ht="22.9" hidden="1" customHeight="1"/>
    <row r="3093" ht="22.9" hidden="1" customHeight="1"/>
    <row r="3094" ht="22.9" hidden="1" customHeight="1"/>
    <row r="3095" ht="22.9" hidden="1" customHeight="1"/>
    <row r="3096" ht="22.9" hidden="1" customHeight="1"/>
    <row r="3097" ht="22.9" hidden="1" customHeight="1"/>
    <row r="3098" ht="22.9" hidden="1" customHeight="1"/>
    <row r="3099" ht="22.9" hidden="1" customHeight="1"/>
    <row r="3100" ht="22.9" hidden="1" customHeight="1"/>
    <row r="3101" ht="22.9" hidden="1" customHeight="1"/>
    <row r="3102" ht="22.9" hidden="1" customHeight="1"/>
    <row r="3103" ht="22.9" hidden="1" customHeight="1"/>
    <row r="3104" ht="22.9" hidden="1" customHeight="1"/>
    <row r="3105" ht="22.9" hidden="1" customHeight="1"/>
    <row r="3106" ht="22.9" hidden="1" customHeight="1"/>
    <row r="3107" ht="22.9" hidden="1" customHeight="1"/>
    <row r="3108" ht="22.9" hidden="1" customHeight="1"/>
    <row r="3109" ht="22.9" hidden="1" customHeight="1"/>
    <row r="3110" ht="22.9" hidden="1" customHeight="1"/>
    <row r="3111" ht="22.9" hidden="1" customHeight="1"/>
    <row r="3112" ht="22.9" hidden="1" customHeight="1"/>
    <row r="3113" ht="22.9" hidden="1" customHeight="1"/>
    <row r="3114" ht="22.9" hidden="1" customHeight="1"/>
    <row r="3115" ht="22.9" hidden="1" customHeight="1"/>
    <row r="3116" ht="22.9" hidden="1" customHeight="1"/>
    <row r="3117" ht="22.9" hidden="1" customHeight="1"/>
    <row r="3118" ht="22.9" hidden="1" customHeight="1"/>
    <row r="3119" ht="22.9" hidden="1" customHeight="1"/>
    <row r="3120" ht="22.9" hidden="1" customHeight="1"/>
    <row r="3121" ht="22.9" hidden="1" customHeight="1"/>
    <row r="3122" ht="22.9" hidden="1" customHeight="1"/>
    <row r="3123" ht="22.9" hidden="1" customHeight="1"/>
    <row r="3124" ht="22.9" hidden="1" customHeight="1"/>
    <row r="3125" ht="22.9" hidden="1" customHeight="1"/>
    <row r="3126" ht="22.9" hidden="1" customHeight="1"/>
    <row r="3127" ht="22.9" hidden="1" customHeight="1"/>
    <row r="3128" ht="22.9" hidden="1" customHeight="1"/>
    <row r="3129" ht="22.9" hidden="1" customHeight="1"/>
    <row r="3130" ht="22.9" hidden="1" customHeight="1"/>
    <row r="3131" ht="22.9" hidden="1" customHeight="1"/>
    <row r="3132" ht="22.9" hidden="1" customHeight="1"/>
    <row r="3133" ht="22.9" hidden="1" customHeight="1"/>
    <row r="3134" ht="22.9" hidden="1" customHeight="1"/>
    <row r="3135" ht="22.9" hidden="1" customHeight="1"/>
    <row r="3136" ht="22.9" hidden="1" customHeight="1"/>
    <row r="3137" ht="22.9" hidden="1" customHeight="1"/>
    <row r="3138" ht="22.9" hidden="1" customHeight="1"/>
    <row r="3139" ht="22.9" hidden="1" customHeight="1"/>
    <row r="3140" ht="22.9" hidden="1" customHeight="1"/>
    <row r="3141" ht="22.9" hidden="1" customHeight="1"/>
    <row r="3142" ht="22.9" hidden="1" customHeight="1"/>
    <row r="3143" ht="22.9" hidden="1" customHeight="1"/>
    <row r="3144" ht="22.9" hidden="1" customHeight="1"/>
    <row r="3145" ht="22.9" hidden="1" customHeight="1"/>
    <row r="3146" ht="22.9" hidden="1" customHeight="1"/>
    <row r="3147" ht="22.9" hidden="1" customHeight="1"/>
    <row r="3148" ht="22.9" hidden="1" customHeight="1"/>
    <row r="3149" ht="22.9" hidden="1" customHeight="1"/>
    <row r="3150" ht="22.9" hidden="1" customHeight="1"/>
    <row r="3151" ht="22.9" hidden="1" customHeight="1"/>
    <row r="3152" ht="22.9" hidden="1" customHeight="1"/>
    <row r="3153" ht="22.9" hidden="1" customHeight="1"/>
    <row r="3154" ht="22.9" hidden="1" customHeight="1"/>
    <row r="3155" ht="22.9" hidden="1" customHeight="1"/>
    <row r="3156" ht="22.9" hidden="1" customHeight="1"/>
    <row r="3157" ht="22.9" hidden="1" customHeight="1"/>
    <row r="3158" ht="22.9" hidden="1" customHeight="1"/>
    <row r="3159" ht="22.9" hidden="1" customHeight="1"/>
    <row r="3160" ht="22.9" hidden="1" customHeight="1"/>
    <row r="3161" ht="22.9" hidden="1" customHeight="1"/>
    <row r="3162" ht="22.9" hidden="1" customHeight="1"/>
    <row r="3163" ht="22.9" hidden="1" customHeight="1"/>
    <row r="3164" ht="22.9" hidden="1" customHeight="1"/>
    <row r="3165" ht="22.9" hidden="1" customHeight="1"/>
    <row r="3166" ht="22.9" hidden="1" customHeight="1"/>
    <row r="3167" ht="22.9" hidden="1" customHeight="1"/>
    <row r="3168" ht="22.9" hidden="1" customHeight="1"/>
    <row r="3169" ht="22.9" hidden="1" customHeight="1"/>
    <row r="3170" ht="22.9" hidden="1" customHeight="1"/>
    <row r="3171" ht="22.9" hidden="1" customHeight="1"/>
    <row r="3172" ht="22.9" hidden="1" customHeight="1"/>
    <row r="3173" ht="22.9" hidden="1" customHeight="1"/>
    <row r="3174" ht="22.9" hidden="1" customHeight="1"/>
    <row r="3175" ht="22.9" hidden="1" customHeight="1"/>
    <row r="3176" ht="22.9" hidden="1" customHeight="1"/>
    <row r="3177" ht="22.9" hidden="1" customHeight="1"/>
    <row r="3178" ht="22.9" hidden="1" customHeight="1"/>
    <row r="3179" ht="22.9" hidden="1" customHeight="1"/>
    <row r="3180" ht="22.9" hidden="1" customHeight="1"/>
    <row r="3181" ht="22.9" hidden="1" customHeight="1"/>
    <row r="3182" ht="22.9" hidden="1" customHeight="1"/>
    <row r="3183" ht="22.9" hidden="1" customHeight="1"/>
    <row r="3184" ht="22.9" hidden="1" customHeight="1"/>
    <row r="3185" ht="22.9" hidden="1" customHeight="1"/>
    <row r="3186" ht="22.9" hidden="1" customHeight="1"/>
    <row r="3187" ht="22.9" hidden="1" customHeight="1"/>
    <row r="3188" ht="22.9" hidden="1" customHeight="1"/>
    <row r="3189" ht="22.9" hidden="1" customHeight="1"/>
    <row r="3190" ht="22.9" hidden="1" customHeight="1"/>
    <row r="3191" ht="22.9" hidden="1" customHeight="1"/>
    <row r="3192" ht="22.9" hidden="1" customHeight="1"/>
    <row r="3193" ht="22.9" hidden="1" customHeight="1"/>
    <row r="3194" ht="22.9" hidden="1" customHeight="1"/>
    <row r="3195" ht="22.9" hidden="1" customHeight="1"/>
    <row r="3196" ht="22.9" hidden="1" customHeight="1"/>
    <row r="3197" ht="22.9" hidden="1" customHeight="1"/>
    <row r="3198" ht="22.9" hidden="1" customHeight="1"/>
    <row r="3199" ht="22.9" hidden="1" customHeight="1"/>
    <row r="3200" ht="22.9" hidden="1" customHeight="1"/>
    <row r="3201" ht="22.9" hidden="1" customHeight="1"/>
    <row r="3202" ht="22.9" hidden="1" customHeight="1"/>
    <row r="3203" ht="22.9" hidden="1" customHeight="1"/>
    <row r="3204" ht="22.9" hidden="1" customHeight="1"/>
    <row r="3205" ht="22.9" hidden="1" customHeight="1"/>
    <row r="3206" ht="22.9" hidden="1" customHeight="1"/>
    <row r="3207" ht="22.9" hidden="1" customHeight="1"/>
    <row r="3208" ht="22.9" hidden="1" customHeight="1"/>
    <row r="3209" ht="22.9" hidden="1" customHeight="1"/>
    <row r="3210" ht="22.9" hidden="1" customHeight="1"/>
    <row r="3211" ht="22.9" hidden="1" customHeight="1"/>
    <row r="3212" ht="22.9" hidden="1" customHeight="1"/>
    <row r="3213" ht="22.9" hidden="1" customHeight="1"/>
    <row r="3214" ht="22.9" hidden="1" customHeight="1"/>
    <row r="3215" ht="22.9" hidden="1" customHeight="1"/>
    <row r="3216" ht="22.9" hidden="1" customHeight="1"/>
    <row r="3217" ht="22.9" hidden="1" customHeight="1"/>
    <row r="3218" ht="22.9" hidden="1" customHeight="1"/>
    <row r="3219" ht="22.9" hidden="1" customHeight="1"/>
    <row r="3220" ht="22.9" hidden="1" customHeight="1"/>
    <row r="3221" ht="22.9" hidden="1" customHeight="1"/>
    <row r="3222" ht="22.9" hidden="1" customHeight="1"/>
    <row r="3223" ht="22.9" hidden="1" customHeight="1"/>
    <row r="3224" ht="22.9" hidden="1" customHeight="1"/>
    <row r="3225" ht="22.9" hidden="1" customHeight="1"/>
    <row r="3226" ht="22.9" hidden="1" customHeight="1"/>
    <row r="3227" ht="22.9" hidden="1" customHeight="1"/>
    <row r="3228" ht="22.9" hidden="1" customHeight="1"/>
    <row r="3229" ht="22.9" hidden="1" customHeight="1"/>
    <row r="3230" ht="22.9" hidden="1" customHeight="1"/>
    <row r="3231" ht="22.9" hidden="1" customHeight="1"/>
    <row r="3232" ht="22.9" hidden="1" customHeight="1"/>
    <row r="3233" ht="22.9" hidden="1" customHeight="1"/>
    <row r="3234" ht="22.9" hidden="1" customHeight="1"/>
    <row r="3235" ht="22.9" hidden="1" customHeight="1"/>
    <row r="3236" ht="22.9" hidden="1" customHeight="1"/>
    <row r="3237" ht="22.9" hidden="1" customHeight="1"/>
    <row r="3238" ht="22.9" hidden="1" customHeight="1"/>
    <row r="3239" ht="22.9" hidden="1" customHeight="1"/>
    <row r="3240" ht="22.9" hidden="1" customHeight="1"/>
    <row r="3241" ht="22.9" hidden="1" customHeight="1"/>
    <row r="3242" ht="22.9" hidden="1" customHeight="1"/>
    <row r="3243" ht="22.9" hidden="1" customHeight="1"/>
    <row r="3244" ht="22.9" hidden="1" customHeight="1"/>
    <row r="3245" ht="22.9" hidden="1" customHeight="1"/>
    <row r="3246" ht="22.9" hidden="1" customHeight="1"/>
    <row r="3247" ht="22.9" hidden="1" customHeight="1"/>
    <row r="3248" ht="22.9" hidden="1" customHeight="1"/>
    <row r="3249" ht="22.9" hidden="1" customHeight="1"/>
    <row r="3250" ht="22.9" hidden="1" customHeight="1"/>
    <row r="3251" ht="22.9" hidden="1" customHeight="1"/>
    <row r="3252" ht="22.9" hidden="1" customHeight="1"/>
    <row r="3253" ht="22.9" hidden="1" customHeight="1"/>
    <row r="3254" ht="22.9" hidden="1" customHeight="1"/>
    <row r="3255" ht="22.9" hidden="1" customHeight="1"/>
    <row r="3256" ht="22.9" hidden="1" customHeight="1"/>
    <row r="3257" ht="22.9" hidden="1" customHeight="1"/>
    <row r="3258" ht="22.9" hidden="1" customHeight="1"/>
    <row r="3259" ht="22.9" hidden="1" customHeight="1"/>
    <row r="3260" ht="22.9" hidden="1" customHeight="1"/>
    <row r="3261" ht="22.9" hidden="1" customHeight="1"/>
    <row r="3262" ht="22.9" hidden="1" customHeight="1"/>
    <row r="3263" ht="22.9" hidden="1" customHeight="1"/>
    <row r="3264" ht="22.9" hidden="1" customHeight="1"/>
    <row r="3265" ht="22.9" hidden="1" customHeight="1"/>
    <row r="3266" ht="22.9" hidden="1" customHeight="1"/>
    <row r="3267" ht="22.9" hidden="1" customHeight="1"/>
    <row r="3268" ht="22.9" hidden="1" customHeight="1"/>
    <row r="3269" ht="22.9" hidden="1" customHeight="1"/>
    <row r="3270" ht="22.9" hidden="1" customHeight="1"/>
    <row r="3271" ht="22.9" hidden="1" customHeight="1"/>
    <row r="3272" ht="22.9" hidden="1" customHeight="1"/>
    <row r="3273" ht="22.9" hidden="1" customHeight="1"/>
    <row r="3274" ht="22.9" hidden="1" customHeight="1"/>
    <row r="3275" ht="22.9" hidden="1" customHeight="1"/>
    <row r="3276" ht="22.9" hidden="1" customHeight="1"/>
    <row r="3277" ht="22.9" hidden="1" customHeight="1"/>
    <row r="3278" ht="22.9" hidden="1" customHeight="1"/>
    <row r="3279" ht="22.9" hidden="1" customHeight="1"/>
    <row r="3280" ht="22.9" hidden="1" customHeight="1"/>
    <row r="3281" ht="22.9" hidden="1" customHeight="1"/>
    <row r="3282" ht="22.9" hidden="1" customHeight="1"/>
    <row r="3283" ht="22.9" hidden="1" customHeight="1"/>
    <row r="3284" ht="22.9" hidden="1" customHeight="1"/>
    <row r="3285" ht="22.9" hidden="1" customHeight="1"/>
    <row r="3286" ht="22.9" hidden="1" customHeight="1"/>
    <row r="3287" ht="22.9" hidden="1" customHeight="1"/>
    <row r="3288" ht="22.9" hidden="1" customHeight="1"/>
    <row r="3289" ht="22.9" hidden="1" customHeight="1"/>
    <row r="3290" ht="22.9" hidden="1" customHeight="1"/>
    <row r="3291" ht="22.9" hidden="1" customHeight="1"/>
    <row r="3292" ht="22.9" hidden="1" customHeight="1"/>
    <row r="3293" ht="22.9" hidden="1" customHeight="1"/>
    <row r="3294" ht="22.9" hidden="1" customHeight="1"/>
    <row r="3295" ht="22.9" hidden="1" customHeight="1"/>
    <row r="3296" ht="22.9" hidden="1" customHeight="1"/>
    <row r="3297" ht="22.9" hidden="1" customHeight="1"/>
    <row r="3298" ht="22.9" hidden="1" customHeight="1"/>
    <row r="3299" ht="22.9" hidden="1" customHeight="1"/>
    <row r="3300" ht="22.9" hidden="1" customHeight="1"/>
    <row r="3301" ht="22.9" hidden="1" customHeight="1"/>
    <row r="3302" ht="22.9" hidden="1" customHeight="1"/>
    <row r="3303" ht="22.9" hidden="1" customHeight="1"/>
    <row r="3304" ht="22.9" hidden="1" customHeight="1"/>
    <row r="3305" ht="22.9" hidden="1" customHeight="1"/>
    <row r="3306" ht="22.9" hidden="1" customHeight="1"/>
    <row r="3307" ht="22.9" hidden="1" customHeight="1"/>
    <row r="3308" ht="22.9" hidden="1" customHeight="1"/>
    <row r="3309" ht="22.9" hidden="1" customHeight="1"/>
    <row r="3310" ht="22.9" hidden="1" customHeight="1"/>
    <row r="3311" ht="22.9" hidden="1" customHeight="1"/>
    <row r="3312" ht="22.9" hidden="1" customHeight="1"/>
    <row r="3313" ht="22.9" hidden="1" customHeight="1"/>
    <row r="3314" ht="22.9" hidden="1" customHeight="1"/>
    <row r="3315" ht="22.9" hidden="1" customHeight="1"/>
    <row r="3316" ht="22.9" hidden="1" customHeight="1"/>
    <row r="3317" ht="22.9" hidden="1" customHeight="1"/>
    <row r="3318" ht="22.9" hidden="1" customHeight="1"/>
    <row r="3319" ht="22.9" hidden="1" customHeight="1"/>
    <row r="3320" ht="22.9" hidden="1" customHeight="1"/>
    <row r="3321" ht="22.9" hidden="1" customHeight="1"/>
    <row r="3322" ht="22.9" hidden="1" customHeight="1"/>
    <row r="3323" ht="22.9" hidden="1" customHeight="1"/>
    <row r="3324" ht="22.9" hidden="1" customHeight="1"/>
    <row r="3325" ht="22.9" hidden="1" customHeight="1"/>
    <row r="3326" ht="22.9" hidden="1" customHeight="1"/>
    <row r="3327" ht="22.9" hidden="1" customHeight="1"/>
    <row r="3328" ht="22.9" hidden="1" customHeight="1"/>
    <row r="3329" ht="22.9" hidden="1" customHeight="1"/>
    <row r="3330" ht="22.9" hidden="1" customHeight="1"/>
    <row r="3331" ht="22.9" hidden="1" customHeight="1"/>
    <row r="3332" ht="22.9" hidden="1" customHeight="1"/>
    <row r="3333" ht="22.9" hidden="1" customHeight="1"/>
    <row r="3334" ht="22.9" hidden="1" customHeight="1"/>
    <row r="3335" ht="22.9" hidden="1" customHeight="1"/>
    <row r="3336" ht="22.9" hidden="1" customHeight="1"/>
    <row r="3337" ht="22.9" hidden="1" customHeight="1"/>
    <row r="3338" ht="22.9" hidden="1" customHeight="1"/>
    <row r="3339" ht="22.9" hidden="1" customHeight="1"/>
    <row r="3340" ht="22.9" hidden="1" customHeight="1"/>
    <row r="3341" ht="22.9" hidden="1" customHeight="1"/>
    <row r="3342" ht="22.9" hidden="1" customHeight="1"/>
    <row r="3343" ht="22.9" hidden="1" customHeight="1"/>
    <row r="3344" ht="22.9" hidden="1" customHeight="1"/>
    <row r="3345" ht="22.9" hidden="1" customHeight="1"/>
    <row r="3346" ht="22.9" hidden="1" customHeight="1"/>
    <row r="3347" ht="22.9" hidden="1" customHeight="1"/>
    <row r="3348" ht="22.9" hidden="1" customHeight="1"/>
    <row r="3349" ht="22.9" hidden="1" customHeight="1"/>
    <row r="3350" ht="22.9" hidden="1" customHeight="1"/>
    <row r="3351" ht="22.9" hidden="1" customHeight="1"/>
    <row r="3352" ht="22.9" hidden="1" customHeight="1"/>
    <row r="3353" ht="22.9" hidden="1" customHeight="1"/>
    <row r="3354" ht="22.9" hidden="1" customHeight="1"/>
    <row r="3355" ht="22.9" hidden="1" customHeight="1"/>
    <row r="3356" ht="22.9" hidden="1" customHeight="1"/>
    <row r="3357" ht="22.9" hidden="1" customHeight="1"/>
    <row r="3358" ht="22.9" hidden="1" customHeight="1"/>
    <row r="3359" ht="22.9" hidden="1" customHeight="1"/>
    <row r="3360" ht="22.9" hidden="1" customHeight="1"/>
    <row r="3361" ht="22.9" hidden="1" customHeight="1"/>
    <row r="3362" ht="22.9" hidden="1" customHeight="1"/>
    <row r="3363" ht="22.9" hidden="1" customHeight="1"/>
    <row r="3364" ht="22.9" hidden="1" customHeight="1"/>
    <row r="3365" ht="22.9" hidden="1" customHeight="1"/>
    <row r="3366" ht="22.9" hidden="1" customHeight="1"/>
    <row r="3367" ht="22.9" hidden="1" customHeight="1"/>
    <row r="3368" ht="22.9" hidden="1" customHeight="1"/>
    <row r="3369" ht="22.9" hidden="1" customHeight="1"/>
    <row r="3370" ht="22.9" hidden="1" customHeight="1"/>
    <row r="3371" ht="22.9" hidden="1" customHeight="1"/>
    <row r="3372" ht="22.9" hidden="1" customHeight="1"/>
    <row r="3373" ht="22.9" hidden="1" customHeight="1"/>
    <row r="3374" ht="22.9" hidden="1" customHeight="1"/>
    <row r="3375" ht="22.9" hidden="1" customHeight="1"/>
    <row r="3376" ht="22.9" hidden="1" customHeight="1"/>
    <row r="3377" ht="22.9" hidden="1" customHeight="1"/>
    <row r="3378" ht="22.9" hidden="1" customHeight="1"/>
    <row r="3379" ht="22.9" hidden="1" customHeight="1"/>
    <row r="3380" ht="22.9" hidden="1" customHeight="1"/>
    <row r="3381" ht="22.9" hidden="1" customHeight="1"/>
    <row r="3382" ht="22.9" hidden="1" customHeight="1"/>
    <row r="3383" ht="22.9" hidden="1" customHeight="1"/>
    <row r="3384" ht="22.9" hidden="1" customHeight="1"/>
    <row r="3385" ht="22.9" hidden="1" customHeight="1"/>
    <row r="3386" ht="22.9" hidden="1" customHeight="1"/>
    <row r="3387" ht="22.9" hidden="1" customHeight="1"/>
    <row r="3388" ht="22.9" hidden="1" customHeight="1"/>
    <row r="3389" ht="22.9" hidden="1" customHeight="1"/>
    <row r="3390" ht="22.9" hidden="1" customHeight="1"/>
    <row r="3391" ht="22.9" hidden="1" customHeight="1"/>
    <row r="3392" ht="22.9" hidden="1" customHeight="1"/>
    <row r="3393" ht="22.9" hidden="1" customHeight="1"/>
    <row r="3394" ht="22.9" hidden="1" customHeight="1"/>
    <row r="3395" ht="22.9" hidden="1" customHeight="1"/>
    <row r="3396" ht="22.9" hidden="1" customHeight="1"/>
    <row r="3397" ht="22.9" hidden="1" customHeight="1"/>
    <row r="3398" ht="22.9" hidden="1" customHeight="1"/>
    <row r="3399" ht="22.9" hidden="1" customHeight="1"/>
    <row r="3400" ht="22.9" hidden="1" customHeight="1"/>
    <row r="3401" ht="22.9" hidden="1" customHeight="1"/>
    <row r="3402" ht="22.9" hidden="1" customHeight="1"/>
    <row r="3403" ht="22.9" hidden="1" customHeight="1"/>
    <row r="3404" ht="22.9" hidden="1" customHeight="1"/>
    <row r="3405" ht="22.9" hidden="1" customHeight="1"/>
    <row r="3406" ht="22.9" hidden="1" customHeight="1"/>
    <row r="3407" ht="22.9" hidden="1" customHeight="1"/>
    <row r="3408" ht="22.9" hidden="1" customHeight="1"/>
    <row r="3409" ht="22.9" hidden="1" customHeight="1"/>
    <row r="3410" ht="22.9" hidden="1" customHeight="1"/>
    <row r="3411" ht="22.9" hidden="1" customHeight="1"/>
    <row r="3412" ht="22.9" hidden="1" customHeight="1"/>
    <row r="3413" ht="22.9" hidden="1" customHeight="1"/>
    <row r="3414" ht="22.9" hidden="1" customHeight="1"/>
    <row r="3415" ht="22.9" hidden="1" customHeight="1"/>
    <row r="3416" ht="22.9" hidden="1" customHeight="1"/>
    <row r="3417" ht="22.9" hidden="1" customHeight="1"/>
    <row r="3418" ht="22.9" hidden="1" customHeight="1"/>
    <row r="3419" ht="22.9" hidden="1" customHeight="1"/>
    <row r="3420" ht="22.9" hidden="1" customHeight="1"/>
    <row r="3421" ht="22.9" hidden="1" customHeight="1"/>
    <row r="3422" ht="22.9" hidden="1" customHeight="1"/>
    <row r="3423" ht="22.9" hidden="1" customHeight="1"/>
    <row r="3424" ht="22.9" hidden="1" customHeight="1"/>
    <row r="3425" ht="22.9" hidden="1" customHeight="1"/>
    <row r="3426" ht="22.9" hidden="1" customHeight="1"/>
    <row r="3427" ht="22.9" hidden="1" customHeight="1"/>
    <row r="3428" ht="22.9" hidden="1" customHeight="1"/>
    <row r="3429" ht="22.9" hidden="1" customHeight="1"/>
    <row r="3430" ht="22.9" hidden="1" customHeight="1"/>
    <row r="3431" ht="22.9" hidden="1" customHeight="1"/>
    <row r="3432" ht="22.9" hidden="1" customHeight="1"/>
    <row r="3433" ht="22.9" hidden="1" customHeight="1"/>
    <row r="3434" ht="22.9" hidden="1" customHeight="1"/>
    <row r="3435" ht="22.9" hidden="1" customHeight="1"/>
    <row r="3436" ht="22.9" hidden="1" customHeight="1"/>
    <row r="3437" ht="22.9" hidden="1" customHeight="1"/>
    <row r="3438" ht="22.9" hidden="1" customHeight="1"/>
    <row r="3439" ht="22.9" hidden="1" customHeight="1"/>
    <row r="3440" ht="22.9" hidden="1" customHeight="1"/>
    <row r="3441" ht="22.9" hidden="1" customHeight="1"/>
    <row r="3442" ht="22.9" hidden="1" customHeight="1"/>
    <row r="3443" ht="22.9" hidden="1" customHeight="1"/>
    <row r="3444" ht="22.9" hidden="1" customHeight="1"/>
    <row r="3445" ht="22.9" hidden="1" customHeight="1"/>
    <row r="3446" ht="22.9" hidden="1" customHeight="1"/>
    <row r="3447" ht="22.9" hidden="1" customHeight="1"/>
    <row r="3448" ht="22.9" hidden="1" customHeight="1"/>
    <row r="3449" ht="22.9" hidden="1" customHeight="1"/>
    <row r="3450" ht="22.9" hidden="1" customHeight="1"/>
    <row r="3451" ht="22.9" hidden="1" customHeight="1"/>
    <row r="3452" ht="22.9" hidden="1" customHeight="1"/>
    <row r="3453" ht="22.9" hidden="1" customHeight="1"/>
    <row r="3454" ht="22.9" hidden="1" customHeight="1"/>
    <row r="3455" ht="22.9" hidden="1" customHeight="1"/>
    <row r="3456" ht="22.9" hidden="1" customHeight="1"/>
    <row r="3457" ht="22.9" hidden="1" customHeight="1"/>
    <row r="3458" ht="22.9" hidden="1" customHeight="1"/>
    <row r="3459" ht="22.9" hidden="1" customHeight="1"/>
    <row r="3460" ht="22.9" hidden="1" customHeight="1"/>
    <row r="3461" ht="22.9" hidden="1" customHeight="1"/>
    <row r="3462" ht="22.9" hidden="1" customHeight="1"/>
    <row r="3463" ht="22.9" hidden="1" customHeight="1"/>
    <row r="3464" ht="22.9" hidden="1" customHeight="1"/>
    <row r="3465" ht="22.9" hidden="1" customHeight="1"/>
    <row r="3466" ht="22.9" hidden="1" customHeight="1"/>
    <row r="3467" ht="22.9" hidden="1" customHeight="1"/>
    <row r="3468" ht="22.9" hidden="1" customHeight="1"/>
    <row r="3469" ht="22.9" hidden="1" customHeight="1"/>
    <row r="3470" ht="22.9" hidden="1" customHeight="1"/>
    <row r="3471" ht="22.9" hidden="1" customHeight="1"/>
    <row r="3472" ht="22.9" hidden="1" customHeight="1"/>
    <row r="3473" ht="22.9" hidden="1" customHeight="1"/>
    <row r="3474" ht="22.9" hidden="1" customHeight="1"/>
    <row r="3475" ht="22.9" hidden="1" customHeight="1"/>
    <row r="3476" ht="22.9" hidden="1" customHeight="1"/>
    <row r="3477" ht="22.9" hidden="1" customHeight="1"/>
    <row r="3478" ht="22.9" hidden="1" customHeight="1"/>
    <row r="3479" ht="22.9" hidden="1" customHeight="1"/>
    <row r="3480" ht="22.9" hidden="1" customHeight="1"/>
    <row r="3481" ht="22.9" hidden="1" customHeight="1"/>
    <row r="3482" ht="22.9" hidden="1" customHeight="1"/>
    <row r="3483" ht="22.9" hidden="1" customHeight="1"/>
    <row r="3484" ht="22.9" hidden="1" customHeight="1"/>
    <row r="3485" ht="22.9" hidden="1" customHeight="1"/>
    <row r="3486" ht="22.9" hidden="1" customHeight="1"/>
    <row r="3487" ht="22.9" hidden="1" customHeight="1"/>
    <row r="3488" ht="22.9" hidden="1" customHeight="1"/>
    <row r="3489" ht="22.9" hidden="1" customHeight="1"/>
    <row r="3490" ht="22.9" hidden="1" customHeight="1"/>
    <row r="3491" ht="22.9" hidden="1" customHeight="1"/>
    <row r="3492" ht="22.9" hidden="1" customHeight="1"/>
    <row r="3493" ht="22.9" hidden="1" customHeight="1"/>
    <row r="3494" ht="22.9" hidden="1" customHeight="1"/>
    <row r="3495" ht="22.9" hidden="1" customHeight="1"/>
    <row r="3496" ht="22.9" hidden="1" customHeight="1"/>
    <row r="3497" ht="22.9" hidden="1" customHeight="1"/>
    <row r="3498" ht="22.9" hidden="1" customHeight="1"/>
    <row r="3499" ht="22.9" hidden="1" customHeight="1"/>
    <row r="3500" ht="22.9" hidden="1" customHeight="1"/>
    <row r="3501" ht="22.9" hidden="1" customHeight="1"/>
    <row r="3502" ht="22.9" hidden="1" customHeight="1"/>
    <row r="3503" ht="22.9" hidden="1" customHeight="1"/>
    <row r="3504" ht="22.9" hidden="1" customHeight="1"/>
    <row r="3505" ht="22.9" hidden="1" customHeight="1"/>
    <row r="3506" ht="22.9" hidden="1" customHeight="1"/>
    <row r="3507" ht="22.9" hidden="1" customHeight="1"/>
    <row r="3508" ht="22.9" hidden="1" customHeight="1"/>
    <row r="3509" ht="22.9" hidden="1" customHeight="1"/>
    <row r="3510" ht="22.9" hidden="1" customHeight="1"/>
    <row r="3511" ht="22.9" hidden="1" customHeight="1"/>
    <row r="3512" ht="22.9" hidden="1" customHeight="1"/>
    <row r="3513" ht="22.9" hidden="1" customHeight="1"/>
    <row r="3514" ht="22.9" hidden="1" customHeight="1"/>
    <row r="3515" ht="22.9" hidden="1" customHeight="1"/>
    <row r="3516" ht="22.9" hidden="1" customHeight="1"/>
    <row r="3517" ht="22.9" hidden="1" customHeight="1"/>
    <row r="3518" ht="22.9" hidden="1" customHeight="1"/>
    <row r="3519" ht="22.9" hidden="1" customHeight="1"/>
    <row r="3520" ht="22.9" hidden="1" customHeight="1"/>
    <row r="3521" ht="22.9" hidden="1" customHeight="1"/>
    <row r="3522" ht="22.9" hidden="1" customHeight="1"/>
    <row r="3523" ht="22.9" hidden="1" customHeight="1"/>
    <row r="3524" ht="22.9" hidden="1" customHeight="1"/>
    <row r="3525" ht="22.9" hidden="1" customHeight="1"/>
    <row r="3526" ht="22.9" hidden="1" customHeight="1"/>
    <row r="3527" ht="22.9" hidden="1" customHeight="1"/>
    <row r="3528" ht="22.9" hidden="1" customHeight="1"/>
    <row r="3529" ht="22.9" hidden="1" customHeight="1"/>
    <row r="3530" ht="22.9" hidden="1" customHeight="1"/>
    <row r="3531" ht="22.9" hidden="1" customHeight="1"/>
    <row r="3532" ht="22.9" hidden="1" customHeight="1"/>
    <row r="3533" ht="22.9" hidden="1" customHeight="1"/>
    <row r="3534" ht="22.9" hidden="1" customHeight="1"/>
    <row r="3535" ht="22.9" hidden="1" customHeight="1"/>
    <row r="3536" ht="22.9" hidden="1" customHeight="1"/>
    <row r="3537" ht="22.9" hidden="1" customHeight="1"/>
    <row r="3538" ht="22.9" hidden="1" customHeight="1"/>
    <row r="3539" ht="22.9" hidden="1" customHeight="1"/>
    <row r="3540" ht="22.9" hidden="1" customHeight="1"/>
    <row r="3541" ht="22.9" hidden="1" customHeight="1"/>
    <row r="3542" ht="22.9" hidden="1" customHeight="1"/>
    <row r="3543" ht="22.9" hidden="1" customHeight="1"/>
    <row r="3544" ht="22.9" hidden="1" customHeight="1"/>
    <row r="3545" ht="22.9" hidden="1" customHeight="1"/>
    <row r="3546" ht="22.9" hidden="1" customHeight="1"/>
    <row r="3547" ht="22.9" hidden="1" customHeight="1"/>
    <row r="3548" ht="22.9" hidden="1" customHeight="1"/>
    <row r="3549" ht="22.9" hidden="1" customHeight="1"/>
    <row r="3550" ht="22.9" hidden="1" customHeight="1"/>
    <row r="3551" ht="22.9" hidden="1" customHeight="1"/>
    <row r="3552" ht="22.9" hidden="1" customHeight="1"/>
    <row r="3553" ht="22.9" hidden="1" customHeight="1"/>
    <row r="3554" ht="22.9" hidden="1" customHeight="1"/>
    <row r="3555" ht="22.9" hidden="1" customHeight="1"/>
    <row r="3556" ht="22.9" hidden="1" customHeight="1"/>
    <row r="3557" ht="22.9" hidden="1" customHeight="1"/>
    <row r="3558" ht="22.9" hidden="1" customHeight="1"/>
    <row r="3559" ht="22.9" hidden="1" customHeight="1"/>
    <row r="3560" ht="22.9" hidden="1" customHeight="1"/>
    <row r="3561" ht="22.9" hidden="1" customHeight="1"/>
    <row r="3562" ht="22.9" hidden="1" customHeight="1"/>
    <row r="3563" ht="22.9" hidden="1" customHeight="1"/>
    <row r="3564" ht="22.9" hidden="1" customHeight="1"/>
    <row r="3565" ht="22.9" hidden="1" customHeight="1"/>
    <row r="3566" ht="22.9" hidden="1" customHeight="1"/>
    <row r="3567" ht="22.9" hidden="1" customHeight="1"/>
    <row r="3568" ht="22.9" hidden="1" customHeight="1"/>
    <row r="3569" ht="22.9" hidden="1" customHeight="1"/>
    <row r="3570" ht="22.9" hidden="1" customHeight="1"/>
    <row r="3571" ht="22.9" hidden="1" customHeight="1"/>
    <row r="3572" ht="22.9" hidden="1" customHeight="1"/>
    <row r="3573" ht="22.9" hidden="1" customHeight="1"/>
    <row r="3574" ht="22.9" hidden="1" customHeight="1"/>
    <row r="3575" ht="22.9" hidden="1" customHeight="1"/>
    <row r="3576" ht="22.9" hidden="1" customHeight="1"/>
    <row r="3577" ht="22.9" hidden="1" customHeight="1"/>
    <row r="3578" ht="22.9" hidden="1" customHeight="1"/>
    <row r="3579" ht="22.9" hidden="1" customHeight="1"/>
    <row r="3580" ht="22.9" hidden="1" customHeight="1"/>
    <row r="3581" ht="22.9" hidden="1" customHeight="1"/>
    <row r="3582" ht="22.9" hidden="1" customHeight="1"/>
    <row r="3583" ht="22.9" hidden="1" customHeight="1"/>
    <row r="3584" ht="22.9" hidden="1" customHeight="1"/>
    <row r="3585" ht="22.9" hidden="1" customHeight="1"/>
    <row r="3586" ht="22.9" hidden="1" customHeight="1"/>
    <row r="3587" ht="22.9" hidden="1" customHeight="1"/>
    <row r="3588" ht="22.9" hidden="1" customHeight="1"/>
    <row r="3589" ht="22.9" hidden="1" customHeight="1"/>
    <row r="3590" ht="22.9" hidden="1" customHeight="1"/>
    <row r="3591" ht="22.9" hidden="1" customHeight="1"/>
    <row r="3592" ht="22.9" hidden="1" customHeight="1"/>
    <row r="3593" ht="22.9" hidden="1" customHeight="1"/>
    <row r="3594" ht="22.9" hidden="1" customHeight="1"/>
    <row r="3595" ht="22.9" hidden="1" customHeight="1"/>
    <row r="3596" ht="22.9" hidden="1" customHeight="1"/>
    <row r="3597" ht="22.9" hidden="1" customHeight="1"/>
    <row r="3598" ht="22.9" hidden="1" customHeight="1"/>
    <row r="3599" ht="22.9" hidden="1" customHeight="1"/>
    <row r="3600" ht="22.9" hidden="1" customHeight="1"/>
    <row r="3601" ht="22.9" hidden="1" customHeight="1"/>
    <row r="3602" ht="22.9" hidden="1" customHeight="1"/>
    <row r="3603" ht="22.9" hidden="1" customHeight="1"/>
    <row r="3604" ht="22.9" hidden="1" customHeight="1"/>
    <row r="3605" ht="22.9" hidden="1" customHeight="1"/>
    <row r="3606" ht="22.9" hidden="1" customHeight="1"/>
    <row r="3607" ht="22.9" hidden="1" customHeight="1"/>
    <row r="3608" ht="22.9" hidden="1" customHeight="1"/>
    <row r="3609" ht="22.9" hidden="1" customHeight="1"/>
    <row r="3610" ht="22.9" hidden="1" customHeight="1"/>
    <row r="3611" ht="22.9" hidden="1" customHeight="1"/>
    <row r="3612" ht="22.9" hidden="1" customHeight="1"/>
    <row r="3613" ht="22.9" hidden="1" customHeight="1"/>
    <row r="3614" ht="22.9" hidden="1" customHeight="1"/>
    <row r="3615" ht="22.9" hidden="1" customHeight="1"/>
    <row r="3616" ht="22.9" hidden="1" customHeight="1"/>
    <row r="3617" ht="22.9" hidden="1" customHeight="1"/>
    <row r="3618" ht="22.9" hidden="1" customHeight="1"/>
    <row r="3619" ht="22.9" hidden="1" customHeight="1"/>
    <row r="3620" ht="22.9" hidden="1" customHeight="1"/>
    <row r="3621" ht="22.9" hidden="1" customHeight="1"/>
    <row r="3622" ht="22.9" hidden="1" customHeight="1"/>
    <row r="3623" ht="22.9" hidden="1" customHeight="1"/>
    <row r="3624" ht="22.9" hidden="1" customHeight="1"/>
    <row r="3625" ht="22.9" hidden="1" customHeight="1"/>
    <row r="3626" ht="22.9" hidden="1" customHeight="1"/>
    <row r="3627" ht="22.9" hidden="1" customHeight="1"/>
    <row r="3628" ht="22.9" hidden="1" customHeight="1"/>
    <row r="3629" ht="22.9" hidden="1" customHeight="1"/>
    <row r="3630" ht="22.9" hidden="1" customHeight="1"/>
    <row r="3631" ht="22.9" hidden="1" customHeight="1"/>
    <row r="3632" ht="22.9" hidden="1" customHeight="1"/>
    <row r="3633" ht="22.9" hidden="1" customHeight="1"/>
    <row r="3634" ht="22.9" hidden="1" customHeight="1"/>
    <row r="3635" ht="22.9" hidden="1" customHeight="1"/>
    <row r="3636" ht="22.9" hidden="1" customHeight="1"/>
    <row r="3637" ht="22.9" hidden="1" customHeight="1"/>
    <row r="3638" ht="22.9" hidden="1" customHeight="1"/>
    <row r="3639" ht="22.9" hidden="1" customHeight="1"/>
    <row r="3640" ht="22.9" hidden="1" customHeight="1"/>
    <row r="3641" ht="22.9" hidden="1" customHeight="1"/>
    <row r="3642" ht="22.9" hidden="1" customHeight="1"/>
    <row r="3643" ht="22.9" hidden="1" customHeight="1"/>
    <row r="3644" ht="22.9" hidden="1" customHeight="1"/>
    <row r="3645" ht="22.9" hidden="1" customHeight="1"/>
    <row r="3646" ht="22.9" hidden="1" customHeight="1"/>
    <row r="3647" ht="22.9" hidden="1" customHeight="1"/>
    <row r="3648" ht="22.9" hidden="1" customHeight="1"/>
    <row r="3649" ht="22.9" hidden="1" customHeight="1"/>
    <row r="3650" ht="22.9" hidden="1" customHeight="1"/>
    <row r="3651" ht="22.9" hidden="1" customHeight="1"/>
    <row r="3652" ht="22.9" hidden="1" customHeight="1"/>
    <row r="3653" ht="22.9" hidden="1" customHeight="1"/>
    <row r="3654" ht="22.9" hidden="1" customHeight="1"/>
    <row r="3655" ht="22.9" hidden="1" customHeight="1"/>
    <row r="3656" ht="22.9" hidden="1" customHeight="1"/>
    <row r="3657" ht="22.9" hidden="1" customHeight="1"/>
    <row r="3658" ht="22.9" hidden="1" customHeight="1"/>
    <row r="3659" ht="22.9" hidden="1" customHeight="1"/>
    <row r="3660" ht="22.9" hidden="1" customHeight="1"/>
    <row r="3661" ht="22.9" hidden="1" customHeight="1"/>
    <row r="3662" ht="22.9" hidden="1" customHeight="1"/>
    <row r="3663" ht="22.9" hidden="1" customHeight="1"/>
    <row r="3664" ht="22.9" hidden="1" customHeight="1"/>
    <row r="3665" ht="22.9" hidden="1" customHeight="1"/>
    <row r="3666" ht="22.9" hidden="1" customHeight="1"/>
    <row r="3667" ht="22.9" hidden="1" customHeight="1"/>
    <row r="3668" ht="22.9" hidden="1" customHeight="1"/>
    <row r="3669" ht="22.9" hidden="1" customHeight="1"/>
    <row r="3670" ht="22.9" hidden="1" customHeight="1"/>
    <row r="3671" ht="22.9" hidden="1" customHeight="1"/>
    <row r="3672" ht="22.9" hidden="1" customHeight="1"/>
    <row r="3673" ht="22.9" hidden="1" customHeight="1"/>
    <row r="3674" ht="22.9" hidden="1" customHeight="1"/>
    <row r="3675" ht="22.9" hidden="1" customHeight="1"/>
    <row r="3676" ht="22.9" hidden="1" customHeight="1"/>
    <row r="3677" ht="22.9" hidden="1" customHeight="1"/>
    <row r="3678" ht="22.9" hidden="1" customHeight="1"/>
    <row r="3679" ht="22.9" hidden="1" customHeight="1"/>
    <row r="3680" ht="22.9" hidden="1" customHeight="1"/>
    <row r="3681" ht="22.9" hidden="1" customHeight="1"/>
    <row r="3682" ht="22.9" hidden="1" customHeight="1"/>
    <row r="3683" ht="22.9" hidden="1" customHeight="1"/>
    <row r="3684" ht="22.9" hidden="1" customHeight="1"/>
    <row r="3685" ht="22.9" hidden="1" customHeight="1"/>
    <row r="3686" ht="22.9" hidden="1" customHeight="1"/>
    <row r="3687" ht="22.9" hidden="1" customHeight="1"/>
    <row r="3688" ht="22.9" hidden="1" customHeight="1"/>
    <row r="3689" ht="22.9" hidden="1" customHeight="1"/>
    <row r="3690" ht="22.9" hidden="1" customHeight="1"/>
    <row r="3691" ht="22.9" hidden="1" customHeight="1"/>
    <row r="3692" ht="22.9" hidden="1" customHeight="1"/>
    <row r="3693" ht="22.9" hidden="1" customHeight="1"/>
    <row r="3694" ht="22.9" hidden="1" customHeight="1"/>
    <row r="3695" ht="22.9" hidden="1" customHeight="1"/>
    <row r="3696" ht="22.9" hidden="1" customHeight="1"/>
    <row r="3697" ht="22.9" hidden="1" customHeight="1"/>
    <row r="3698" ht="22.9" hidden="1" customHeight="1"/>
    <row r="3699" ht="22.9" hidden="1" customHeight="1"/>
    <row r="3700" ht="22.9" hidden="1" customHeight="1"/>
    <row r="3701" ht="22.9" hidden="1" customHeight="1"/>
    <row r="3702" ht="22.9" hidden="1" customHeight="1"/>
    <row r="3703" ht="22.9" hidden="1" customHeight="1"/>
    <row r="3704" ht="22.9" hidden="1" customHeight="1"/>
    <row r="3705" ht="22.9" hidden="1" customHeight="1"/>
    <row r="3706" ht="22.9" hidden="1" customHeight="1"/>
    <row r="3707" ht="22.9" hidden="1" customHeight="1"/>
    <row r="3708" ht="22.9" hidden="1" customHeight="1"/>
    <row r="3709" ht="22.9" hidden="1" customHeight="1"/>
    <row r="3710" ht="22.9" hidden="1" customHeight="1"/>
    <row r="3711" ht="22.9" hidden="1" customHeight="1"/>
    <row r="3712" ht="22.9" hidden="1" customHeight="1"/>
    <row r="3713" ht="22.9" hidden="1" customHeight="1"/>
    <row r="3714" ht="22.9" hidden="1" customHeight="1"/>
    <row r="3715" ht="22.9" hidden="1" customHeight="1"/>
    <row r="3716" ht="22.9" hidden="1" customHeight="1"/>
    <row r="3717" ht="22.9" hidden="1" customHeight="1"/>
    <row r="3718" ht="22.9" hidden="1" customHeight="1"/>
    <row r="3719" ht="22.9" hidden="1" customHeight="1"/>
    <row r="3720" ht="22.9" hidden="1" customHeight="1"/>
    <row r="3721" ht="22.9" hidden="1" customHeight="1"/>
    <row r="3722" ht="22.9" hidden="1" customHeight="1"/>
    <row r="3723" ht="22.9" hidden="1" customHeight="1"/>
    <row r="3724" ht="22.9" hidden="1" customHeight="1"/>
    <row r="3725" ht="22.9" hidden="1" customHeight="1"/>
    <row r="3726" ht="22.9" hidden="1" customHeight="1"/>
    <row r="3727" ht="22.9" hidden="1" customHeight="1"/>
    <row r="3728" ht="22.9" hidden="1" customHeight="1"/>
    <row r="3729" ht="22.9" hidden="1" customHeight="1"/>
    <row r="3730" ht="22.9" hidden="1" customHeight="1"/>
    <row r="3731" ht="22.9" hidden="1" customHeight="1"/>
    <row r="3732" ht="22.9" hidden="1" customHeight="1"/>
    <row r="3733" ht="22.9" hidden="1" customHeight="1"/>
    <row r="3734" ht="22.9" hidden="1" customHeight="1"/>
    <row r="3735" ht="22.9" hidden="1" customHeight="1"/>
    <row r="3736" ht="22.9" hidden="1" customHeight="1"/>
    <row r="3737" ht="22.9" hidden="1" customHeight="1"/>
    <row r="3738" ht="22.9" hidden="1" customHeight="1"/>
    <row r="3739" ht="22.9" hidden="1" customHeight="1"/>
    <row r="3740" ht="22.9" hidden="1" customHeight="1"/>
    <row r="3741" ht="22.9" hidden="1" customHeight="1"/>
    <row r="3742" ht="22.9" hidden="1" customHeight="1"/>
    <row r="3743" ht="22.9" hidden="1" customHeight="1"/>
    <row r="3744" ht="22.9" hidden="1" customHeight="1"/>
    <row r="3745" ht="22.9" hidden="1" customHeight="1"/>
    <row r="3746" ht="22.9" hidden="1" customHeight="1"/>
    <row r="3747" ht="22.9" hidden="1" customHeight="1"/>
    <row r="3748" ht="22.9" hidden="1" customHeight="1"/>
    <row r="3749" ht="22.9" hidden="1" customHeight="1"/>
    <row r="3750" ht="22.9" hidden="1" customHeight="1"/>
    <row r="3751" ht="22.9" hidden="1" customHeight="1"/>
    <row r="3752" ht="22.9" hidden="1" customHeight="1"/>
    <row r="3753" ht="22.9" hidden="1" customHeight="1"/>
    <row r="3754" ht="22.9" hidden="1" customHeight="1"/>
    <row r="3755" ht="22.9" hidden="1" customHeight="1"/>
    <row r="3756" ht="22.9" hidden="1" customHeight="1"/>
    <row r="3757" ht="22.9" hidden="1" customHeight="1"/>
    <row r="3758" ht="22.9" hidden="1" customHeight="1"/>
    <row r="3759" ht="22.9" hidden="1" customHeight="1"/>
    <row r="3760" ht="22.9" hidden="1" customHeight="1"/>
    <row r="3761" ht="22.9" hidden="1" customHeight="1"/>
    <row r="3762" ht="22.9" hidden="1" customHeight="1"/>
    <row r="3763" ht="22.9" hidden="1" customHeight="1"/>
    <row r="3764" ht="22.9" hidden="1" customHeight="1"/>
    <row r="3765" ht="22.9" hidden="1" customHeight="1"/>
    <row r="3766" ht="22.9" hidden="1" customHeight="1"/>
    <row r="3767" ht="22.9" hidden="1" customHeight="1"/>
    <row r="3768" ht="22.9" hidden="1" customHeight="1"/>
    <row r="3769" ht="22.9" hidden="1" customHeight="1"/>
    <row r="3770" ht="22.9" hidden="1" customHeight="1"/>
    <row r="3771" ht="22.9" hidden="1" customHeight="1"/>
    <row r="3772" ht="22.9" hidden="1" customHeight="1"/>
    <row r="3773" ht="22.9" hidden="1" customHeight="1"/>
    <row r="3774" ht="22.9" hidden="1" customHeight="1"/>
    <row r="3775" ht="22.9" hidden="1" customHeight="1"/>
    <row r="3776" ht="22.9" hidden="1" customHeight="1"/>
    <row r="3777" ht="22.9" hidden="1" customHeight="1"/>
    <row r="3778" ht="22.9" hidden="1" customHeight="1"/>
    <row r="3779" ht="22.9" hidden="1" customHeight="1"/>
    <row r="3780" ht="22.9" hidden="1" customHeight="1"/>
    <row r="3781" ht="22.9" hidden="1" customHeight="1"/>
    <row r="3782" ht="22.9" hidden="1" customHeight="1"/>
    <row r="3783" ht="22.9" hidden="1" customHeight="1"/>
    <row r="3784" ht="22.9" hidden="1" customHeight="1"/>
    <row r="3785" ht="22.9" hidden="1" customHeight="1"/>
    <row r="3786" ht="22.9" hidden="1" customHeight="1"/>
    <row r="3787" ht="22.9" hidden="1" customHeight="1"/>
    <row r="3788" ht="22.9" hidden="1" customHeight="1"/>
    <row r="3789" ht="22.9" hidden="1" customHeight="1"/>
    <row r="3790" ht="22.9" hidden="1" customHeight="1"/>
    <row r="3791" ht="22.9" hidden="1" customHeight="1"/>
    <row r="3792" ht="22.9" hidden="1" customHeight="1"/>
    <row r="3793" ht="22.9" hidden="1" customHeight="1"/>
    <row r="3794" ht="22.9" hidden="1" customHeight="1"/>
    <row r="3795" ht="22.9" hidden="1" customHeight="1"/>
    <row r="3796" ht="22.9" hidden="1" customHeight="1"/>
    <row r="3797" ht="22.9" hidden="1" customHeight="1"/>
    <row r="3798" ht="22.9" hidden="1" customHeight="1"/>
    <row r="3799" ht="22.9" hidden="1" customHeight="1"/>
    <row r="3800" ht="22.9" hidden="1" customHeight="1"/>
    <row r="3801" ht="22.9" hidden="1" customHeight="1"/>
    <row r="3802" ht="22.9" hidden="1" customHeight="1"/>
    <row r="3803" ht="22.9" hidden="1" customHeight="1"/>
    <row r="3804" ht="22.9" hidden="1" customHeight="1"/>
    <row r="3805" ht="22.9" hidden="1" customHeight="1"/>
    <row r="3806" ht="22.9" hidden="1" customHeight="1"/>
    <row r="3807" ht="22.9" hidden="1" customHeight="1"/>
    <row r="3808" ht="22.9" hidden="1" customHeight="1"/>
    <row r="3809" ht="22.9" hidden="1" customHeight="1"/>
    <row r="3810" ht="22.9" hidden="1" customHeight="1"/>
    <row r="3811" ht="22.9" hidden="1" customHeight="1"/>
    <row r="3812" ht="22.9" hidden="1" customHeight="1"/>
    <row r="3813" ht="22.9" hidden="1" customHeight="1"/>
    <row r="3814" ht="22.9" hidden="1" customHeight="1"/>
    <row r="3815" ht="22.9" hidden="1" customHeight="1"/>
    <row r="3816" ht="22.9" hidden="1" customHeight="1"/>
    <row r="3817" ht="22.9" hidden="1" customHeight="1"/>
    <row r="3818" ht="22.9" hidden="1" customHeight="1"/>
    <row r="3819" ht="22.9" hidden="1" customHeight="1"/>
    <row r="3820" ht="22.9" hidden="1" customHeight="1"/>
    <row r="3821" ht="22.9" hidden="1" customHeight="1"/>
    <row r="3822" ht="22.9" hidden="1" customHeight="1"/>
    <row r="3823" ht="22.9" hidden="1" customHeight="1"/>
    <row r="3824" ht="22.9" hidden="1" customHeight="1"/>
    <row r="3825" ht="22.9" hidden="1" customHeight="1"/>
    <row r="3826" ht="22.9" hidden="1" customHeight="1"/>
    <row r="3827" ht="22.9" hidden="1" customHeight="1"/>
    <row r="3828" ht="22.9" hidden="1" customHeight="1"/>
    <row r="3829" ht="22.9" hidden="1" customHeight="1"/>
    <row r="3830" ht="22.9" hidden="1" customHeight="1"/>
    <row r="3831" ht="22.9" hidden="1" customHeight="1"/>
    <row r="3832" ht="22.9" hidden="1" customHeight="1"/>
    <row r="3833" ht="22.9" hidden="1" customHeight="1"/>
    <row r="3834" ht="22.9" hidden="1" customHeight="1"/>
    <row r="3835" ht="22.9" hidden="1" customHeight="1"/>
    <row r="3836" ht="22.9" hidden="1" customHeight="1"/>
    <row r="3837" ht="22.9" hidden="1" customHeight="1"/>
    <row r="3838" ht="22.9" hidden="1" customHeight="1"/>
    <row r="3839" ht="22.9" hidden="1" customHeight="1"/>
    <row r="3840" ht="22.9" hidden="1" customHeight="1"/>
    <row r="3841" ht="22.9" hidden="1" customHeight="1"/>
    <row r="3842" ht="22.9" hidden="1" customHeight="1"/>
    <row r="3843" ht="22.9" hidden="1" customHeight="1"/>
    <row r="3844" ht="22.9" hidden="1" customHeight="1"/>
    <row r="3845" ht="22.9" hidden="1" customHeight="1"/>
    <row r="3846" ht="22.9" hidden="1" customHeight="1"/>
    <row r="3847" ht="22.9" hidden="1" customHeight="1"/>
    <row r="3848" ht="22.9" hidden="1" customHeight="1"/>
    <row r="3849" ht="22.9" hidden="1" customHeight="1"/>
    <row r="3850" ht="22.9" hidden="1" customHeight="1"/>
    <row r="3851" ht="22.9" hidden="1" customHeight="1"/>
    <row r="3852" ht="22.9" hidden="1" customHeight="1"/>
    <row r="3853" ht="22.9" hidden="1" customHeight="1"/>
    <row r="3854" ht="22.9" hidden="1" customHeight="1"/>
    <row r="3855" ht="22.9" hidden="1" customHeight="1"/>
    <row r="3856" ht="22.9" hidden="1" customHeight="1"/>
    <row r="3857" ht="22.9" hidden="1" customHeight="1"/>
    <row r="3858" ht="22.9" hidden="1" customHeight="1"/>
    <row r="3859" ht="22.9" hidden="1" customHeight="1"/>
    <row r="3860" ht="22.9" hidden="1" customHeight="1"/>
    <row r="3861" ht="22.9" hidden="1" customHeight="1"/>
    <row r="3862" ht="22.9" hidden="1" customHeight="1"/>
    <row r="3863" ht="22.9" hidden="1" customHeight="1"/>
    <row r="3864" ht="22.9" hidden="1" customHeight="1"/>
    <row r="3865" ht="22.9" hidden="1" customHeight="1"/>
    <row r="3866" ht="22.9" hidden="1" customHeight="1"/>
    <row r="3867" ht="22.9" hidden="1" customHeight="1"/>
    <row r="3868" ht="22.9" hidden="1" customHeight="1"/>
    <row r="3869" ht="22.9" hidden="1" customHeight="1"/>
    <row r="3870" ht="22.9" hidden="1" customHeight="1"/>
    <row r="3871" ht="22.9" hidden="1" customHeight="1"/>
    <row r="3872" ht="22.9" hidden="1" customHeight="1"/>
    <row r="3873" ht="22.9" hidden="1" customHeight="1"/>
    <row r="3874" ht="22.9" hidden="1" customHeight="1"/>
    <row r="3875" ht="22.9" hidden="1" customHeight="1"/>
    <row r="3876" ht="22.9" hidden="1" customHeight="1"/>
    <row r="3877" ht="22.9" hidden="1" customHeight="1"/>
    <row r="3878" ht="22.9" hidden="1" customHeight="1"/>
    <row r="3879" ht="22.9" hidden="1" customHeight="1"/>
    <row r="3880" ht="22.9" hidden="1" customHeight="1"/>
    <row r="3881" ht="22.9" hidden="1" customHeight="1"/>
    <row r="3882" ht="22.9" hidden="1" customHeight="1"/>
    <row r="3883" ht="22.9" hidden="1" customHeight="1"/>
    <row r="3884" ht="22.9" hidden="1" customHeight="1"/>
    <row r="3885" ht="22.9" hidden="1" customHeight="1"/>
    <row r="3886" ht="22.9" hidden="1" customHeight="1"/>
    <row r="3887" ht="22.9" hidden="1" customHeight="1"/>
    <row r="3888" ht="22.9" hidden="1" customHeight="1"/>
    <row r="3889" ht="22.9" hidden="1" customHeight="1"/>
    <row r="3890" ht="22.9" hidden="1" customHeight="1"/>
    <row r="3891" ht="22.9" hidden="1" customHeight="1"/>
    <row r="3892" ht="22.9" hidden="1" customHeight="1"/>
    <row r="3893" ht="22.9" hidden="1" customHeight="1"/>
    <row r="3894" ht="22.9" hidden="1" customHeight="1"/>
    <row r="3895" ht="22.9" hidden="1" customHeight="1"/>
    <row r="3896" ht="22.9" hidden="1" customHeight="1"/>
    <row r="3897" ht="22.9" hidden="1" customHeight="1"/>
    <row r="3898" ht="22.9" hidden="1" customHeight="1"/>
    <row r="3899" ht="22.9" hidden="1" customHeight="1"/>
    <row r="3900" ht="22.9" hidden="1" customHeight="1"/>
    <row r="3901" ht="22.9" hidden="1" customHeight="1"/>
    <row r="3902" ht="22.9" hidden="1" customHeight="1"/>
    <row r="3903" ht="22.9" hidden="1" customHeight="1"/>
    <row r="3904" ht="22.9" hidden="1" customHeight="1"/>
    <row r="3905" ht="22.9" hidden="1" customHeight="1"/>
    <row r="3906" ht="22.9" hidden="1" customHeight="1"/>
    <row r="3907" ht="22.9" hidden="1" customHeight="1"/>
    <row r="3908" ht="22.9" hidden="1" customHeight="1"/>
    <row r="3909" ht="22.9" hidden="1" customHeight="1"/>
    <row r="3910" ht="22.9" hidden="1" customHeight="1"/>
    <row r="3911" ht="22.9" hidden="1" customHeight="1"/>
    <row r="3912" ht="22.9" hidden="1" customHeight="1"/>
    <row r="3913" ht="22.9" hidden="1" customHeight="1"/>
    <row r="3914" ht="22.9" hidden="1" customHeight="1"/>
    <row r="3915" ht="22.9" hidden="1" customHeight="1"/>
    <row r="3916" ht="22.9" hidden="1" customHeight="1"/>
    <row r="3917" ht="22.9" hidden="1" customHeight="1"/>
    <row r="3918" ht="22.9" hidden="1" customHeight="1"/>
    <row r="3919" ht="22.9" hidden="1" customHeight="1"/>
    <row r="3920" ht="22.9" hidden="1" customHeight="1"/>
    <row r="3921" ht="22.9" hidden="1" customHeight="1"/>
    <row r="3922" ht="22.9" hidden="1" customHeight="1"/>
    <row r="3923" ht="22.9" hidden="1" customHeight="1"/>
    <row r="3924" ht="22.9" hidden="1" customHeight="1"/>
    <row r="3925" ht="22.9" hidden="1" customHeight="1"/>
    <row r="3926" ht="22.9" hidden="1" customHeight="1"/>
    <row r="3927" ht="22.9" hidden="1" customHeight="1"/>
    <row r="3928" ht="22.9" hidden="1" customHeight="1"/>
    <row r="3929" ht="22.9" hidden="1" customHeight="1"/>
    <row r="3930" ht="22.9" hidden="1" customHeight="1"/>
    <row r="3931" ht="22.9" hidden="1" customHeight="1"/>
    <row r="3932" ht="22.9" hidden="1" customHeight="1"/>
    <row r="3933" ht="22.9" hidden="1" customHeight="1"/>
    <row r="3934" ht="22.9" hidden="1" customHeight="1"/>
    <row r="3935" ht="22.9" hidden="1" customHeight="1"/>
    <row r="3936" ht="22.9" hidden="1" customHeight="1"/>
    <row r="3937" ht="22.9" hidden="1" customHeight="1"/>
    <row r="3938" ht="22.9" hidden="1" customHeight="1"/>
    <row r="3939" ht="22.9" hidden="1" customHeight="1"/>
    <row r="3940" ht="22.9" hidden="1" customHeight="1"/>
    <row r="3941" ht="22.9" hidden="1" customHeight="1"/>
    <row r="3942" ht="22.9" hidden="1" customHeight="1"/>
    <row r="3943" ht="22.9" hidden="1" customHeight="1"/>
    <row r="3944" ht="22.9" hidden="1" customHeight="1"/>
    <row r="3945" ht="22.9" hidden="1" customHeight="1"/>
    <row r="3946" ht="22.9" hidden="1" customHeight="1"/>
    <row r="3947" ht="22.9" hidden="1" customHeight="1"/>
    <row r="3948" ht="22.9" hidden="1" customHeight="1"/>
    <row r="3949" ht="22.9" hidden="1" customHeight="1"/>
    <row r="3950" ht="22.9" hidden="1" customHeight="1"/>
    <row r="3951" ht="22.9" hidden="1" customHeight="1"/>
    <row r="3952" ht="22.9" hidden="1" customHeight="1"/>
    <row r="3953" ht="22.9" hidden="1" customHeight="1"/>
    <row r="3954" ht="22.9" hidden="1" customHeight="1"/>
    <row r="3955" ht="22.9" hidden="1" customHeight="1"/>
    <row r="3956" ht="22.9" hidden="1" customHeight="1"/>
    <row r="3957" ht="22.9" hidden="1" customHeight="1"/>
    <row r="3958" ht="22.9" hidden="1" customHeight="1"/>
    <row r="3959" ht="22.9" hidden="1" customHeight="1"/>
    <row r="3960" ht="22.9" hidden="1" customHeight="1"/>
    <row r="3961" ht="22.9" hidden="1" customHeight="1"/>
    <row r="3962" ht="22.9" hidden="1" customHeight="1"/>
    <row r="3963" ht="22.9" hidden="1" customHeight="1"/>
    <row r="3964" ht="22.9" hidden="1" customHeight="1"/>
    <row r="3965" ht="22.9" hidden="1" customHeight="1"/>
    <row r="3966" ht="22.9" hidden="1" customHeight="1"/>
    <row r="3967" ht="22.9" hidden="1" customHeight="1"/>
    <row r="3968" ht="22.9" hidden="1" customHeight="1"/>
    <row r="3969" ht="22.9" hidden="1" customHeight="1"/>
    <row r="3970" ht="22.9" hidden="1" customHeight="1"/>
    <row r="3971" ht="22.9" hidden="1" customHeight="1"/>
    <row r="3972" ht="22.9" hidden="1" customHeight="1"/>
    <row r="3973" ht="22.9" hidden="1" customHeight="1"/>
    <row r="3974" ht="22.9" hidden="1" customHeight="1"/>
    <row r="3975" ht="22.9" hidden="1" customHeight="1"/>
    <row r="3976" ht="22.9" hidden="1" customHeight="1"/>
    <row r="3977" ht="22.9" hidden="1" customHeight="1"/>
    <row r="3978" ht="22.9" hidden="1" customHeight="1"/>
    <row r="3979" ht="22.9" hidden="1" customHeight="1"/>
    <row r="3980" ht="22.9" hidden="1" customHeight="1"/>
    <row r="3981" ht="22.9" hidden="1" customHeight="1"/>
    <row r="3982" ht="22.9" hidden="1" customHeight="1"/>
    <row r="3983" ht="22.9" hidden="1" customHeight="1"/>
    <row r="3984" ht="22.9" hidden="1" customHeight="1"/>
    <row r="3985" ht="22.9" hidden="1" customHeight="1"/>
    <row r="3986" ht="22.9" hidden="1" customHeight="1"/>
    <row r="3987" ht="22.9" hidden="1" customHeight="1"/>
    <row r="3988" ht="22.9" hidden="1" customHeight="1"/>
    <row r="3989" ht="22.9" hidden="1" customHeight="1"/>
    <row r="3990" ht="22.9" hidden="1" customHeight="1"/>
    <row r="3991" ht="22.9" hidden="1" customHeight="1"/>
    <row r="3992" ht="22.9" hidden="1" customHeight="1"/>
    <row r="3993" ht="22.9" hidden="1" customHeight="1"/>
    <row r="3994" ht="22.9" hidden="1" customHeight="1"/>
    <row r="3995" ht="22.9" hidden="1" customHeight="1"/>
    <row r="3996" ht="22.9" hidden="1" customHeight="1"/>
    <row r="3997" ht="22.9" hidden="1" customHeight="1"/>
    <row r="3998" ht="22.9" hidden="1" customHeight="1"/>
    <row r="3999" ht="22.9" hidden="1" customHeight="1"/>
    <row r="4000" ht="22.9" hidden="1" customHeight="1"/>
    <row r="4001" ht="22.9" hidden="1" customHeight="1"/>
    <row r="4002" ht="22.9" hidden="1" customHeight="1"/>
    <row r="4003" ht="22.9" hidden="1" customHeight="1"/>
    <row r="4004" ht="22.9" hidden="1" customHeight="1"/>
    <row r="4005" ht="22.9" hidden="1" customHeight="1"/>
    <row r="4006" ht="22.9" hidden="1" customHeight="1"/>
    <row r="4007" ht="22.9" hidden="1" customHeight="1"/>
    <row r="4008" ht="22.9" hidden="1" customHeight="1"/>
    <row r="4009" ht="22.9" hidden="1" customHeight="1"/>
    <row r="4010" ht="22.9" hidden="1" customHeight="1"/>
    <row r="4011" ht="22.9" hidden="1" customHeight="1"/>
    <row r="4012" ht="22.9" hidden="1" customHeight="1"/>
    <row r="4013" ht="22.9" hidden="1" customHeight="1"/>
    <row r="4014" ht="22.9" hidden="1" customHeight="1"/>
    <row r="4015" ht="22.9" hidden="1" customHeight="1"/>
    <row r="4016" ht="22.9" hidden="1" customHeight="1"/>
    <row r="4017" ht="22.9" hidden="1" customHeight="1"/>
    <row r="4018" ht="22.9" hidden="1" customHeight="1"/>
    <row r="4019" ht="22.9" hidden="1" customHeight="1"/>
    <row r="4020" ht="22.9" hidden="1" customHeight="1"/>
    <row r="4021" ht="22.9" hidden="1" customHeight="1"/>
    <row r="4022" ht="22.9" hidden="1" customHeight="1"/>
    <row r="4023" ht="22.9" hidden="1" customHeight="1"/>
    <row r="4024" ht="22.9" hidden="1" customHeight="1"/>
    <row r="4025" ht="22.9" hidden="1" customHeight="1"/>
    <row r="4026" ht="22.9" hidden="1" customHeight="1"/>
    <row r="4027" ht="22.9" hidden="1" customHeight="1"/>
    <row r="4028" ht="22.9" hidden="1" customHeight="1"/>
    <row r="4029" ht="22.9" hidden="1" customHeight="1"/>
    <row r="4030" ht="22.9" hidden="1" customHeight="1"/>
    <row r="4031" ht="22.9" hidden="1" customHeight="1"/>
    <row r="4032" ht="22.9" hidden="1" customHeight="1"/>
    <row r="4033" ht="22.9" hidden="1" customHeight="1"/>
    <row r="4034" ht="22.9" hidden="1" customHeight="1"/>
    <row r="4035" ht="22.9" hidden="1" customHeight="1"/>
    <row r="4036" ht="22.9" hidden="1" customHeight="1"/>
    <row r="4037" ht="22.9" hidden="1" customHeight="1"/>
    <row r="4038" ht="22.9" hidden="1" customHeight="1"/>
    <row r="4039" ht="22.9" hidden="1" customHeight="1"/>
    <row r="4040" ht="22.9" hidden="1" customHeight="1"/>
    <row r="4041" ht="22.9" hidden="1" customHeight="1"/>
    <row r="4042" ht="22.9" hidden="1" customHeight="1"/>
    <row r="4043" ht="22.9" hidden="1" customHeight="1"/>
    <row r="4044" ht="22.9" hidden="1" customHeight="1"/>
    <row r="4045" ht="22.9" hidden="1" customHeight="1"/>
    <row r="4046" ht="22.9" hidden="1" customHeight="1"/>
    <row r="4047" ht="22.9" hidden="1" customHeight="1"/>
    <row r="4048" ht="22.9" hidden="1" customHeight="1"/>
    <row r="4049" ht="22.9" hidden="1" customHeight="1"/>
    <row r="4050" ht="22.9" hidden="1" customHeight="1"/>
    <row r="4051" ht="22.9" hidden="1" customHeight="1"/>
    <row r="4052" ht="22.9" hidden="1" customHeight="1"/>
    <row r="4053" ht="22.9" hidden="1" customHeight="1"/>
    <row r="4054" ht="22.9" hidden="1" customHeight="1"/>
    <row r="4055" ht="22.9" hidden="1" customHeight="1"/>
    <row r="4056" ht="22.9" hidden="1" customHeight="1"/>
    <row r="4057" ht="22.9" hidden="1" customHeight="1"/>
    <row r="4058" ht="22.9" hidden="1" customHeight="1"/>
    <row r="4059" ht="22.9" hidden="1" customHeight="1"/>
    <row r="4060" ht="22.9" hidden="1" customHeight="1"/>
    <row r="4061" ht="22.9" hidden="1" customHeight="1"/>
    <row r="4062" ht="22.9" hidden="1" customHeight="1"/>
    <row r="4063" ht="22.9" hidden="1" customHeight="1"/>
    <row r="4064" ht="22.9" hidden="1" customHeight="1"/>
    <row r="4065" ht="22.9" hidden="1" customHeight="1"/>
    <row r="4066" ht="22.9" hidden="1" customHeight="1"/>
    <row r="4067" ht="22.9" hidden="1" customHeight="1"/>
    <row r="4068" ht="22.9" hidden="1" customHeight="1"/>
    <row r="4069" ht="22.9" hidden="1" customHeight="1"/>
    <row r="4070" ht="22.9" hidden="1" customHeight="1"/>
    <row r="4071" ht="22.9" hidden="1" customHeight="1"/>
    <row r="4072" ht="22.9" hidden="1" customHeight="1"/>
    <row r="4073" ht="22.9" hidden="1" customHeight="1"/>
    <row r="4074" ht="22.9" hidden="1" customHeight="1"/>
    <row r="4075" ht="22.9" hidden="1" customHeight="1"/>
    <row r="4076" ht="22.9" hidden="1" customHeight="1"/>
    <row r="4077" ht="22.9" hidden="1" customHeight="1"/>
    <row r="4078" ht="22.9" hidden="1" customHeight="1"/>
    <row r="4079" ht="22.9" hidden="1" customHeight="1"/>
    <row r="4080" ht="22.9" hidden="1" customHeight="1"/>
    <row r="4081" ht="22.9" hidden="1" customHeight="1"/>
    <row r="4082" ht="22.9" hidden="1" customHeight="1"/>
    <row r="4083" ht="22.9" hidden="1" customHeight="1"/>
    <row r="4084" ht="22.9" hidden="1" customHeight="1"/>
    <row r="4085" ht="22.9" hidden="1" customHeight="1"/>
    <row r="4086" ht="22.9" hidden="1" customHeight="1"/>
    <row r="4087" ht="22.9" hidden="1" customHeight="1"/>
    <row r="4088" ht="22.9" hidden="1" customHeight="1"/>
    <row r="4089" ht="22.9" hidden="1" customHeight="1"/>
    <row r="4090" ht="22.9" hidden="1" customHeight="1"/>
    <row r="4091" ht="22.9" hidden="1" customHeight="1"/>
    <row r="4092" ht="22.9" hidden="1" customHeight="1"/>
    <row r="4093" ht="22.9" hidden="1" customHeight="1"/>
    <row r="4094" ht="22.9" hidden="1" customHeight="1"/>
    <row r="4095" ht="22.9" hidden="1" customHeight="1"/>
    <row r="4096" ht="22.9" hidden="1" customHeight="1"/>
    <row r="4097" ht="22.9" hidden="1" customHeight="1"/>
    <row r="4098" ht="22.9" hidden="1" customHeight="1"/>
    <row r="4099" ht="22.9" hidden="1" customHeight="1"/>
    <row r="4100" ht="22.9" hidden="1" customHeight="1"/>
    <row r="4101" ht="22.9" hidden="1" customHeight="1"/>
    <row r="4102" ht="22.9" hidden="1" customHeight="1"/>
    <row r="4103" ht="22.9" hidden="1" customHeight="1"/>
    <row r="4104" ht="22.9" hidden="1" customHeight="1"/>
    <row r="4105" ht="22.9" hidden="1" customHeight="1"/>
    <row r="4106" ht="22.9" hidden="1" customHeight="1"/>
    <row r="4107" ht="22.9" hidden="1" customHeight="1"/>
    <row r="4108" ht="22.9" hidden="1" customHeight="1"/>
    <row r="4109" ht="22.9" hidden="1" customHeight="1"/>
    <row r="4110" ht="22.9" hidden="1" customHeight="1"/>
    <row r="4111" ht="22.9" hidden="1" customHeight="1"/>
    <row r="4112" ht="22.9" hidden="1" customHeight="1"/>
    <row r="4113" ht="22.9" hidden="1" customHeight="1"/>
    <row r="4114" ht="22.9" hidden="1" customHeight="1"/>
    <row r="4115" ht="22.9" hidden="1" customHeight="1"/>
    <row r="4116" ht="22.9" hidden="1" customHeight="1"/>
    <row r="4117" ht="22.9" hidden="1" customHeight="1"/>
    <row r="4118" ht="22.9" hidden="1" customHeight="1"/>
    <row r="4119" ht="22.9" hidden="1" customHeight="1"/>
    <row r="4120" ht="22.9" hidden="1" customHeight="1"/>
    <row r="4121" ht="22.9" hidden="1" customHeight="1"/>
    <row r="4122" ht="22.9" hidden="1" customHeight="1"/>
    <row r="4123" ht="22.9" hidden="1" customHeight="1"/>
    <row r="4124" ht="22.9" hidden="1" customHeight="1"/>
    <row r="4125" ht="22.9" hidden="1" customHeight="1"/>
    <row r="4126" ht="22.9" hidden="1" customHeight="1"/>
    <row r="4127" ht="22.9" hidden="1" customHeight="1"/>
    <row r="4128" ht="22.9" hidden="1" customHeight="1"/>
    <row r="4129" ht="22.9" hidden="1" customHeight="1"/>
    <row r="4130" ht="22.9" hidden="1" customHeight="1"/>
    <row r="4131" ht="22.9" hidden="1" customHeight="1"/>
    <row r="4132" ht="22.9" hidden="1" customHeight="1"/>
    <row r="4133" ht="22.9" hidden="1" customHeight="1"/>
    <row r="4134" ht="22.9" hidden="1" customHeight="1"/>
    <row r="4135" ht="22.9" hidden="1" customHeight="1"/>
    <row r="4136" ht="22.9" hidden="1" customHeight="1"/>
    <row r="4137" ht="22.9" hidden="1" customHeight="1"/>
    <row r="4138" ht="22.9" hidden="1" customHeight="1"/>
    <row r="4139" ht="22.9" hidden="1" customHeight="1"/>
    <row r="4140" ht="22.9" hidden="1" customHeight="1"/>
    <row r="4141" ht="22.9" hidden="1" customHeight="1"/>
    <row r="4142" ht="22.9" hidden="1" customHeight="1"/>
    <row r="4143" ht="22.9" hidden="1" customHeight="1"/>
    <row r="4144" ht="22.9" hidden="1" customHeight="1"/>
    <row r="4145" ht="22.9" hidden="1" customHeight="1"/>
    <row r="4146" ht="22.9" hidden="1" customHeight="1"/>
    <row r="4147" ht="22.9" hidden="1" customHeight="1"/>
    <row r="4148" ht="22.9" hidden="1" customHeight="1"/>
    <row r="4149" ht="22.9" hidden="1" customHeight="1"/>
    <row r="4150" ht="22.9" hidden="1" customHeight="1"/>
    <row r="4151" ht="22.9" hidden="1" customHeight="1"/>
    <row r="4152" ht="22.9" hidden="1" customHeight="1"/>
    <row r="4153" ht="22.9" hidden="1" customHeight="1"/>
    <row r="4154" ht="22.9" hidden="1" customHeight="1"/>
    <row r="4155" ht="22.9" hidden="1" customHeight="1"/>
    <row r="4156" ht="22.9" hidden="1" customHeight="1"/>
    <row r="4157" ht="22.9" hidden="1" customHeight="1"/>
    <row r="4158" ht="22.9" hidden="1" customHeight="1"/>
    <row r="4159" ht="22.9" hidden="1" customHeight="1"/>
    <row r="4160" ht="22.9" hidden="1" customHeight="1"/>
    <row r="4161" ht="22.9" hidden="1" customHeight="1"/>
    <row r="4162" ht="22.9" hidden="1" customHeight="1"/>
    <row r="4163" ht="22.9" hidden="1" customHeight="1"/>
    <row r="4164" ht="22.9" hidden="1" customHeight="1"/>
    <row r="4165" ht="22.9" hidden="1" customHeight="1"/>
    <row r="4166" ht="22.9" hidden="1" customHeight="1"/>
    <row r="4167" ht="22.9" hidden="1" customHeight="1"/>
    <row r="4168" ht="22.9" hidden="1" customHeight="1"/>
    <row r="4169" ht="22.9" hidden="1" customHeight="1"/>
    <row r="4170" ht="22.9" hidden="1" customHeight="1"/>
    <row r="4171" ht="22.9" hidden="1" customHeight="1"/>
    <row r="4172" ht="22.9" hidden="1" customHeight="1"/>
    <row r="4173" ht="22.9" hidden="1" customHeight="1"/>
    <row r="4174" ht="22.9" hidden="1" customHeight="1"/>
    <row r="4175" ht="22.9" hidden="1" customHeight="1"/>
    <row r="4176" ht="22.9" hidden="1" customHeight="1"/>
    <row r="4177" ht="22.9" hidden="1" customHeight="1"/>
    <row r="4178" ht="22.9" hidden="1" customHeight="1"/>
    <row r="4179" ht="22.9" hidden="1" customHeight="1"/>
    <row r="4180" ht="22.9" hidden="1" customHeight="1"/>
    <row r="4181" ht="22.9" hidden="1" customHeight="1"/>
    <row r="4182" ht="22.9" hidden="1" customHeight="1"/>
    <row r="4183" ht="22.9" hidden="1" customHeight="1"/>
    <row r="4184" ht="22.9" hidden="1" customHeight="1"/>
    <row r="4185" ht="22.9" hidden="1" customHeight="1"/>
    <row r="4186" ht="22.9" hidden="1" customHeight="1"/>
    <row r="4187" ht="22.9" hidden="1" customHeight="1"/>
    <row r="4188" ht="22.9" hidden="1" customHeight="1"/>
    <row r="4189" ht="22.9" hidden="1" customHeight="1"/>
    <row r="4190" ht="22.9" hidden="1" customHeight="1"/>
    <row r="4191" ht="22.9" hidden="1" customHeight="1"/>
    <row r="4192" ht="22.9" hidden="1" customHeight="1"/>
    <row r="4193" ht="22.9" hidden="1" customHeight="1"/>
    <row r="4194" ht="22.9" hidden="1" customHeight="1"/>
    <row r="4195" ht="22.9" hidden="1" customHeight="1"/>
    <row r="4196" ht="22.9" hidden="1" customHeight="1"/>
    <row r="4197" ht="22.9" hidden="1" customHeight="1"/>
    <row r="4198" ht="22.9" hidden="1" customHeight="1"/>
    <row r="4199" ht="22.9" hidden="1" customHeight="1"/>
    <row r="4200" ht="22.9" hidden="1" customHeight="1"/>
    <row r="4201" ht="22.9" hidden="1" customHeight="1"/>
    <row r="4202" ht="22.9" hidden="1" customHeight="1"/>
    <row r="4203" ht="22.9" hidden="1" customHeight="1"/>
    <row r="4204" ht="22.9" hidden="1" customHeight="1"/>
    <row r="4205" ht="22.9" hidden="1" customHeight="1"/>
    <row r="4206" ht="22.9" hidden="1" customHeight="1"/>
    <row r="4207" ht="22.9" hidden="1" customHeight="1"/>
    <row r="4208" ht="22.9" hidden="1" customHeight="1"/>
    <row r="4209" ht="22.9" hidden="1" customHeight="1"/>
    <row r="4210" ht="22.9" hidden="1" customHeight="1"/>
    <row r="4211" ht="22.9" hidden="1" customHeight="1"/>
    <row r="4212" ht="22.9" hidden="1" customHeight="1"/>
    <row r="4213" ht="22.9" hidden="1" customHeight="1"/>
    <row r="4214" ht="22.9" hidden="1" customHeight="1"/>
    <row r="4215" ht="22.9" hidden="1" customHeight="1"/>
    <row r="4216" ht="22.9" hidden="1" customHeight="1"/>
    <row r="4217" ht="22.9" hidden="1" customHeight="1"/>
    <row r="4218" ht="22.9" hidden="1" customHeight="1"/>
    <row r="4219" ht="22.9" hidden="1" customHeight="1"/>
    <row r="4220" ht="22.9" hidden="1" customHeight="1"/>
    <row r="4221" ht="22.9" hidden="1" customHeight="1"/>
    <row r="4222" ht="22.9" hidden="1" customHeight="1"/>
    <row r="4223" ht="22.9" hidden="1" customHeight="1"/>
    <row r="4224" ht="22.9" hidden="1" customHeight="1"/>
    <row r="4225" ht="22.9" hidden="1" customHeight="1"/>
    <row r="4226" ht="22.9" hidden="1" customHeight="1"/>
    <row r="4227" ht="22.9" hidden="1" customHeight="1"/>
    <row r="4228" ht="22.9" hidden="1" customHeight="1"/>
    <row r="4229" ht="22.9" hidden="1" customHeight="1"/>
    <row r="4230" ht="22.9" hidden="1" customHeight="1"/>
    <row r="4231" ht="22.9" hidden="1" customHeight="1"/>
    <row r="4232" ht="22.9" hidden="1" customHeight="1"/>
    <row r="4233" ht="22.9" hidden="1" customHeight="1"/>
    <row r="4234" ht="22.9" hidden="1" customHeight="1"/>
    <row r="4235" ht="22.9" hidden="1" customHeight="1"/>
    <row r="4236" ht="22.9" hidden="1" customHeight="1"/>
    <row r="4237" ht="22.9" hidden="1" customHeight="1"/>
    <row r="4238" ht="22.9" hidden="1" customHeight="1"/>
    <row r="4239" ht="22.9" hidden="1" customHeight="1"/>
    <row r="4240" ht="22.9" hidden="1" customHeight="1"/>
    <row r="4241" ht="22.9" hidden="1" customHeight="1"/>
    <row r="4242" ht="22.9" hidden="1" customHeight="1"/>
    <row r="4243" ht="22.9" hidden="1" customHeight="1"/>
    <row r="4244" ht="22.9" hidden="1" customHeight="1"/>
    <row r="4245" ht="22.9" hidden="1" customHeight="1"/>
    <row r="4246" ht="22.9" hidden="1" customHeight="1"/>
    <row r="4247" ht="22.9" hidden="1" customHeight="1"/>
    <row r="4248" ht="22.9" hidden="1" customHeight="1"/>
    <row r="4249" ht="22.9" hidden="1" customHeight="1"/>
    <row r="4250" ht="22.9" hidden="1" customHeight="1"/>
    <row r="4251" ht="22.9" hidden="1" customHeight="1"/>
    <row r="4252" ht="22.9" hidden="1" customHeight="1"/>
    <row r="4253" ht="22.9" hidden="1" customHeight="1"/>
    <row r="4254" ht="22.9" hidden="1" customHeight="1"/>
    <row r="4255" ht="22.9" hidden="1" customHeight="1"/>
    <row r="4256" ht="22.9" hidden="1" customHeight="1"/>
    <row r="4257" ht="22.9" hidden="1" customHeight="1"/>
    <row r="4258" ht="22.9" hidden="1" customHeight="1"/>
    <row r="4259" ht="22.9" hidden="1" customHeight="1"/>
    <row r="4260" ht="22.9" hidden="1" customHeight="1"/>
    <row r="4261" ht="22.9" hidden="1" customHeight="1"/>
    <row r="4262" ht="22.9" hidden="1" customHeight="1"/>
    <row r="4263" ht="22.9" hidden="1" customHeight="1"/>
    <row r="4264" ht="22.9" hidden="1" customHeight="1"/>
    <row r="4265" ht="22.9" hidden="1" customHeight="1"/>
    <row r="4266" ht="22.9" hidden="1" customHeight="1"/>
    <row r="4267" ht="22.9" hidden="1" customHeight="1"/>
    <row r="4268" ht="22.9" hidden="1" customHeight="1"/>
    <row r="4269" ht="22.9" hidden="1" customHeight="1"/>
    <row r="4270" ht="22.9" hidden="1" customHeight="1"/>
    <row r="4271" ht="22.9" hidden="1" customHeight="1"/>
    <row r="4272" ht="22.9" hidden="1" customHeight="1"/>
    <row r="4273" ht="22.9" hidden="1" customHeight="1"/>
    <row r="4274" ht="22.9" hidden="1" customHeight="1"/>
    <row r="4275" ht="22.9" hidden="1" customHeight="1"/>
    <row r="4276" ht="22.9" hidden="1" customHeight="1"/>
    <row r="4277" ht="22.9" hidden="1" customHeight="1"/>
    <row r="4278" ht="22.9" hidden="1" customHeight="1"/>
    <row r="4279" ht="22.9" hidden="1" customHeight="1"/>
    <row r="4280" ht="22.9" hidden="1" customHeight="1"/>
    <row r="4281" ht="22.9" hidden="1" customHeight="1"/>
    <row r="4282" ht="22.9" hidden="1" customHeight="1"/>
    <row r="4283" ht="22.9" hidden="1" customHeight="1"/>
    <row r="4284" ht="22.9" hidden="1" customHeight="1"/>
    <row r="4285" ht="22.9" hidden="1" customHeight="1"/>
    <row r="4286" ht="22.9" hidden="1" customHeight="1"/>
    <row r="4287" ht="22.9" hidden="1" customHeight="1"/>
    <row r="4288" ht="22.9" hidden="1" customHeight="1"/>
    <row r="4289" ht="22.9" hidden="1" customHeight="1"/>
    <row r="4290" ht="22.9" hidden="1" customHeight="1"/>
    <row r="4291" ht="22.9" hidden="1" customHeight="1"/>
    <row r="4292" ht="22.9" hidden="1" customHeight="1"/>
    <row r="4293" ht="22.9" hidden="1" customHeight="1"/>
    <row r="4294" ht="22.9" hidden="1" customHeight="1"/>
    <row r="4295" ht="22.9" hidden="1" customHeight="1"/>
    <row r="4296" ht="22.9" hidden="1" customHeight="1"/>
    <row r="4297" ht="22.9" hidden="1" customHeight="1"/>
    <row r="4298" ht="22.9" hidden="1" customHeight="1"/>
    <row r="4299" ht="22.9" hidden="1" customHeight="1"/>
    <row r="4300" ht="22.9" hidden="1" customHeight="1"/>
    <row r="4301" ht="22.9" hidden="1" customHeight="1"/>
    <row r="4302" ht="22.9" hidden="1" customHeight="1"/>
    <row r="4303" ht="22.9" hidden="1" customHeight="1"/>
    <row r="4304" ht="22.9" hidden="1" customHeight="1"/>
    <row r="4305" ht="22.9" hidden="1" customHeight="1"/>
    <row r="4306" ht="22.9" hidden="1" customHeight="1"/>
    <row r="4307" ht="22.9" hidden="1" customHeight="1"/>
    <row r="4308" ht="22.9" hidden="1" customHeight="1"/>
    <row r="4309" ht="22.9" hidden="1" customHeight="1"/>
    <row r="4310" ht="22.9" hidden="1" customHeight="1"/>
    <row r="4311" ht="22.9" hidden="1" customHeight="1"/>
    <row r="4312" ht="22.9" hidden="1" customHeight="1"/>
    <row r="4313" ht="22.9" hidden="1" customHeight="1"/>
    <row r="4314" ht="22.9" hidden="1" customHeight="1"/>
    <row r="4315" ht="22.9" hidden="1" customHeight="1"/>
    <row r="4316" ht="22.9" hidden="1" customHeight="1"/>
    <row r="4317" ht="22.9" hidden="1" customHeight="1"/>
    <row r="4318" ht="22.9" hidden="1" customHeight="1"/>
    <row r="4319" ht="22.9" hidden="1" customHeight="1"/>
    <row r="4320" ht="22.9" hidden="1" customHeight="1"/>
    <row r="4321" ht="22.9" hidden="1" customHeight="1"/>
    <row r="4322" ht="22.9" hidden="1" customHeight="1"/>
    <row r="4323" ht="22.9" hidden="1" customHeight="1"/>
    <row r="4324" ht="22.9" hidden="1" customHeight="1"/>
    <row r="4325" ht="22.9" hidden="1" customHeight="1"/>
    <row r="4326" ht="22.9" hidden="1" customHeight="1"/>
    <row r="4327" ht="22.9" hidden="1" customHeight="1"/>
    <row r="4328" ht="22.9" hidden="1" customHeight="1"/>
    <row r="4329" ht="22.9" hidden="1" customHeight="1"/>
    <row r="4330" ht="22.9" hidden="1" customHeight="1"/>
    <row r="4331" ht="22.9" hidden="1" customHeight="1"/>
    <row r="4332" ht="22.9" hidden="1" customHeight="1"/>
    <row r="4333" ht="22.9" hidden="1" customHeight="1"/>
    <row r="4334" ht="22.9" hidden="1" customHeight="1"/>
    <row r="4335" ht="22.9" hidden="1" customHeight="1"/>
    <row r="4336" ht="22.9" hidden="1" customHeight="1"/>
    <row r="4337" ht="22.9" hidden="1" customHeight="1"/>
    <row r="4338" ht="22.9" hidden="1" customHeight="1"/>
    <row r="4339" ht="22.9" hidden="1" customHeight="1"/>
    <row r="4340" ht="22.9" hidden="1" customHeight="1"/>
    <row r="4341" ht="22.9" hidden="1" customHeight="1"/>
    <row r="4342" ht="22.9" hidden="1" customHeight="1"/>
    <row r="4343" ht="22.9" hidden="1" customHeight="1"/>
    <row r="4344" ht="22.9" hidden="1" customHeight="1"/>
    <row r="4345" ht="22.9" hidden="1" customHeight="1"/>
    <row r="4346" ht="22.9" hidden="1" customHeight="1"/>
    <row r="4347" ht="22.9" hidden="1" customHeight="1"/>
    <row r="4348" ht="22.9" hidden="1" customHeight="1"/>
    <row r="4349" ht="22.9" hidden="1" customHeight="1"/>
    <row r="4350" ht="22.9" hidden="1" customHeight="1"/>
    <row r="4351" ht="22.9" hidden="1" customHeight="1"/>
    <row r="4352" ht="22.9" hidden="1" customHeight="1"/>
    <row r="4353" ht="22.9" hidden="1" customHeight="1"/>
    <row r="4354" ht="22.9" hidden="1" customHeight="1"/>
    <row r="4355" ht="22.9" hidden="1" customHeight="1"/>
    <row r="4356" ht="22.9" hidden="1" customHeight="1"/>
    <row r="4357" ht="22.9" hidden="1" customHeight="1"/>
    <row r="4358" ht="22.9" hidden="1" customHeight="1"/>
    <row r="4359" ht="22.9" hidden="1" customHeight="1"/>
    <row r="4360" ht="22.9" hidden="1" customHeight="1"/>
    <row r="4361" ht="22.9" hidden="1" customHeight="1"/>
    <row r="4362" ht="22.9" hidden="1" customHeight="1"/>
    <row r="4363" ht="22.9" hidden="1" customHeight="1"/>
    <row r="4364" ht="22.9" hidden="1" customHeight="1"/>
    <row r="4365" ht="22.9" hidden="1" customHeight="1"/>
    <row r="4366" ht="22.9" hidden="1" customHeight="1"/>
    <row r="4367" ht="22.9" hidden="1" customHeight="1"/>
    <row r="4368" ht="22.9" hidden="1" customHeight="1"/>
    <row r="4369" ht="22.9" hidden="1" customHeight="1"/>
    <row r="4370" ht="22.9" hidden="1" customHeight="1"/>
    <row r="4371" ht="22.9" hidden="1" customHeight="1"/>
    <row r="4372" ht="22.9" hidden="1" customHeight="1"/>
    <row r="4373" ht="22.9" hidden="1" customHeight="1"/>
    <row r="4374" ht="22.9" hidden="1" customHeight="1"/>
    <row r="4375" ht="22.9" hidden="1" customHeight="1"/>
    <row r="4376" ht="22.9" hidden="1" customHeight="1"/>
    <row r="4377" ht="22.9" hidden="1" customHeight="1"/>
    <row r="4378" ht="22.9" hidden="1" customHeight="1"/>
    <row r="4379" ht="22.9" hidden="1" customHeight="1"/>
    <row r="4380" ht="22.9" hidden="1" customHeight="1"/>
    <row r="4381" ht="22.9" hidden="1" customHeight="1"/>
    <row r="4382" ht="22.9" hidden="1" customHeight="1"/>
    <row r="4383" ht="22.9" hidden="1" customHeight="1"/>
    <row r="4384" ht="22.9" hidden="1" customHeight="1"/>
    <row r="4385" ht="22.9" hidden="1" customHeight="1"/>
    <row r="4386" ht="22.9" hidden="1" customHeight="1"/>
    <row r="4387" ht="22.9" hidden="1" customHeight="1"/>
    <row r="4388" ht="22.9" hidden="1" customHeight="1"/>
    <row r="4389" ht="22.9" hidden="1" customHeight="1"/>
    <row r="4390" ht="22.9" hidden="1" customHeight="1"/>
    <row r="4391" ht="22.9" hidden="1" customHeight="1"/>
    <row r="4392" ht="22.9" hidden="1" customHeight="1"/>
    <row r="4393" ht="22.9" hidden="1" customHeight="1"/>
    <row r="4394" ht="22.9" hidden="1" customHeight="1"/>
    <row r="4395" ht="22.9" hidden="1" customHeight="1"/>
    <row r="4396" ht="22.9" hidden="1" customHeight="1"/>
    <row r="4397" ht="22.9" hidden="1" customHeight="1"/>
    <row r="4398" ht="22.9" hidden="1" customHeight="1"/>
    <row r="4399" ht="22.9" hidden="1" customHeight="1"/>
    <row r="4400" ht="22.9" hidden="1" customHeight="1"/>
    <row r="4401" ht="22.9" hidden="1" customHeight="1"/>
    <row r="4402" ht="22.9" hidden="1" customHeight="1"/>
    <row r="4403" ht="22.9" hidden="1" customHeight="1"/>
    <row r="4404" ht="22.9" hidden="1" customHeight="1"/>
    <row r="4405" ht="22.9" hidden="1" customHeight="1"/>
    <row r="4406" ht="22.9" hidden="1" customHeight="1"/>
    <row r="4407" ht="22.9" hidden="1" customHeight="1"/>
    <row r="4408" ht="22.9" hidden="1" customHeight="1"/>
    <row r="4409" ht="22.9" hidden="1" customHeight="1"/>
    <row r="4410" ht="22.9" hidden="1" customHeight="1"/>
    <row r="4411" ht="22.9" hidden="1" customHeight="1"/>
    <row r="4412" ht="22.9" hidden="1" customHeight="1"/>
    <row r="4413" ht="22.9" hidden="1" customHeight="1"/>
    <row r="4414" ht="22.9" hidden="1" customHeight="1"/>
    <row r="4415" ht="22.9" hidden="1" customHeight="1"/>
    <row r="4416" ht="22.9" hidden="1" customHeight="1"/>
    <row r="4417" ht="22.9" hidden="1" customHeight="1"/>
    <row r="4418" ht="22.9" hidden="1" customHeight="1"/>
    <row r="4419" ht="22.9" hidden="1" customHeight="1"/>
    <row r="4420" ht="22.9" hidden="1" customHeight="1"/>
    <row r="4421" ht="22.9" hidden="1" customHeight="1"/>
    <row r="4422" ht="22.9" hidden="1" customHeight="1"/>
    <row r="4423" ht="22.9" hidden="1" customHeight="1"/>
    <row r="4424" ht="22.9" hidden="1" customHeight="1"/>
    <row r="4425" ht="22.9" hidden="1" customHeight="1"/>
    <row r="4426" ht="22.9" hidden="1" customHeight="1"/>
    <row r="4427" ht="22.9" hidden="1" customHeight="1"/>
    <row r="4428" ht="22.9" hidden="1" customHeight="1"/>
    <row r="4429" ht="22.9" hidden="1" customHeight="1"/>
    <row r="4430" ht="22.9" hidden="1" customHeight="1"/>
    <row r="4431" ht="22.9" hidden="1" customHeight="1"/>
    <row r="4432" ht="22.9" hidden="1" customHeight="1"/>
    <row r="4433" ht="22.9" hidden="1" customHeight="1"/>
    <row r="4434" ht="22.9" hidden="1" customHeight="1"/>
    <row r="4435" ht="22.9" hidden="1" customHeight="1"/>
    <row r="4436" ht="22.9" hidden="1" customHeight="1"/>
    <row r="4437" ht="22.9" hidden="1" customHeight="1"/>
    <row r="4438" ht="22.9" hidden="1" customHeight="1"/>
    <row r="4439" ht="22.9" hidden="1" customHeight="1"/>
    <row r="4440" ht="22.9" hidden="1" customHeight="1"/>
    <row r="4441" ht="22.9" hidden="1" customHeight="1"/>
    <row r="4442" ht="22.9" hidden="1" customHeight="1"/>
    <row r="4443" ht="22.9" hidden="1" customHeight="1"/>
    <row r="4444" ht="22.9" hidden="1" customHeight="1"/>
    <row r="4445" ht="22.9" hidden="1" customHeight="1"/>
    <row r="4446" ht="22.9" hidden="1" customHeight="1"/>
    <row r="4447" ht="22.9" hidden="1" customHeight="1"/>
    <row r="4448" ht="22.9" hidden="1" customHeight="1"/>
    <row r="4449" ht="22.9" hidden="1" customHeight="1"/>
    <row r="4450" ht="22.9" hidden="1" customHeight="1"/>
    <row r="4451" ht="22.9" hidden="1" customHeight="1"/>
    <row r="4452" ht="22.9" hidden="1" customHeight="1"/>
    <row r="4453" ht="22.9" hidden="1" customHeight="1"/>
    <row r="4454" ht="22.9" hidden="1" customHeight="1"/>
    <row r="4455" ht="22.9" hidden="1" customHeight="1"/>
    <row r="4456" ht="22.9" hidden="1" customHeight="1"/>
    <row r="4457" ht="22.9" hidden="1" customHeight="1"/>
    <row r="4458" ht="22.9" hidden="1" customHeight="1"/>
    <row r="4459" ht="22.9" hidden="1" customHeight="1"/>
    <row r="4460" ht="22.9" hidden="1" customHeight="1"/>
    <row r="4461" ht="22.9" hidden="1" customHeight="1"/>
    <row r="4462" ht="22.9" hidden="1" customHeight="1"/>
    <row r="4463" ht="22.9" hidden="1" customHeight="1"/>
    <row r="4464" ht="22.9" hidden="1" customHeight="1"/>
    <row r="4465" ht="22.9" hidden="1" customHeight="1"/>
    <row r="4466" ht="22.9" hidden="1" customHeight="1"/>
    <row r="4467" ht="22.9" hidden="1" customHeight="1"/>
    <row r="4468" ht="22.9" hidden="1" customHeight="1"/>
    <row r="4469" ht="22.9" hidden="1" customHeight="1"/>
    <row r="4470" ht="22.9" hidden="1" customHeight="1"/>
    <row r="4471" ht="22.9" hidden="1" customHeight="1"/>
    <row r="4472" ht="22.9" hidden="1" customHeight="1"/>
    <row r="4473" ht="22.9" hidden="1" customHeight="1"/>
    <row r="4474" ht="22.9" hidden="1" customHeight="1"/>
    <row r="4475" ht="22.9" hidden="1" customHeight="1"/>
    <row r="4476" ht="22.9" hidden="1" customHeight="1"/>
    <row r="4477" ht="22.9" hidden="1" customHeight="1"/>
    <row r="4478" ht="22.9" hidden="1" customHeight="1"/>
    <row r="4479" ht="22.9" hidden="1" customHeight="1"/>
    <row r="4480" ht="22.9" hidden="1" customHeight="1"/>
    <row r="4481" ht="22.9" hidden="1" customHeight="1"/>
    <row r="4482" ht="22.9" hidden="1" customHeight="1"/>
    <row r="4483" ht="22.9" hidden="1" customHeight="1"/>
    <row r="4484" ht="22.9" hidden="1" customHeight="1"/>
    <row r="4485" ht="22.9" hidden="1" customHeight="1"/>
    <row r="4486" ht="22.9" hidden="1" customHeight="1"/>
    <row r="4487" ht="22.9" hidden="1" customHeight="1"/>
    <row r="4488" ht="22.9" hidden="1" customHeight="1"/>
    <row r="4489" ht="22.9" hidden="1" customHeight="1"/>
    <row r="4490" ht="22.9" hidden="1" customHeight="1"/>
    <row r="4491" ht="22.9" hidden="1" customHeight="1"/>
    <row r="4492" ht="22.9" hidden="1" customHeight="1"/>
    <row r="4493" ht="22.9" hidden="1" customHeight="1"/>
    <row r="4494" ht="22.9" hidden="1" customHeight="1"/>
    <row r="4495" ht="22.9" hidden="1" customHeight="1"/>
    <row r="4496" ht="22.9" hidden="1" customHeight="1"/>
    <row r="4497" ht="22.9" hidden="1" customHeight="1"/>
    <row r="4498" ht="22.9" hidden="1" customHeight="1"/>
    <row r="4499" ht="22.9" hidden="1" customHeight="1"/>
    <row r="4500" ht="22.9" hidden="1" customHeight="1"/>
    <row r="4501" ht="22.9" hidden="1" customHeight="1"/>
    <row r="4502" ht="22.9" hidden="1" customHeight="1"/>
    <row r="4503" ht="22.9" hidden="1" customHeight="1"/>
    <row r="4504" ht="22.9" hidden="1" customHeight="1"/>
    <row r="4505" ht="22.9" hidden="1" customHeight="1"/>
    <row r="4506" ht="22.9" hidden="1" customHeight="1"/>
    <row r="4507" ht="22.9" hidden="1" customHeight="1"/>
    <row r="4508" ht="22.9" hidden="1" customHeight="1"/>
    <row r="4509" ht="22.9" hidden="1" customHeight="1"/>
    <row r="4510" ht="22.9" hidden="1" customHeight="1"/>
    <row r="4511" ht="22.9" hidden="1" customHeight="1"/>
    <row r="4512" ht="22.9" hidden="1" customHeight="1"/>
    <row r="4513" ht="22.9" hidden="1" customHeight="1"/>
    <row r="4514" ht="22.9" hidden="1" customHeight="1"/>
    <row r="4515" ht="22.9" hidden="1" customHeight="1"/>
    <row r="4516" ht="22.9" hidden="1" customHeight="1"/>
    <row r="4517" ht="22.9" hidden="1" customHeight="1"/>
    <row r="4518" ht="22.9" hidden="1" customHeight="1"/>
    <row r="4519" ht="22.9" hidden="1" customHeight="1"/>
    <row r="4520" ht="22.9" hidden="1" customHeight="1"/>
    <row r="4521" ht="22.9" hidden="1" customHeight="1"/>
    <row r="4522" ht="22.9" hidden="1" customHeight="1"/>
    <row r="4523" ht="22.9" hidden="1" customHeight="1"/>
    <row r="4524" ht="22.9" hidden="1" customHeight="1"/>
    <row r="4525" ht="22.9" hidden="1" customHeight="1"/>
    <row r="4526" ht="22.9" hidden="1" customHeight="1"/>
    <row r="4527" ht="22.9" hidden="1" customHeight="1"/>
    <row r="4528" ht="22.9" hidden="1" customHeight="1"/>
    <row r="4529" ht="22.9" hidden="1" customHeight="1"/>
    <row r="4530" ht="22.9" hidden="1" customHeight="1"/>
    <row r="4531" ht="22.9" hidden="1" customHeight="1"/>
    <row r="4532" ht="22.9" hidden="1" customHeight="1"/>
    <row r="4533" ht="22.9" hidden="1" customHeight="1"/>
    <row r="4534" ht="22.9" hidden="1" customHeight="1"/>
    <row r="4535" ht="22.9" hidden="1" customHeight="1"/>
    <row r="4536" ht="22.9" hidden="1" customHeight="1"/>
    <row r="4537" ht="22.9" hidden="1" customHeight="1"/>
    <row r="4538" ht="22.9" hidden="1" customHeight="1"/>
    <row r="4539" ht="22.9" hidden="1" customHeight="1"/>
    <row r="4540" ht="22.9" hidden="1" customHeight="1"/>
    <row r="4541" ht="22.9" hidden="1" customHeight="1"/>
    <row r="4542" ht="22.9" hidden="1" customHeight="1"/>
    <row r="4543" ht="22.9" hidden="1" customHeight="1"/>
    <row r="4544" ht="22.9" hidden="1" customHeight="1"/>
    <row r="4545" ht="22.9" hidden="1" customHeight="1"/>
    <row r="4546" ht="22.9" hidden="1" customHeight="1"/>
    <row r="4547" ht="22.9" hidden="1" customHeight="1"/>
    <row r="4548" ht="22.9" hidden="1" customHeight="1"/>
    <row r="4549" ht="22.9" hidden="1" customHeight="1"/>
    <row r="4550" ht="22.9" hidden="1" customHeight="1"/>
    <row r="4551" ht="22.9" hidden="1" customHeight="1"/>
    <row r="4552" ht="22.9" hidden="1" customHeight="1"/>
    <row r="4553" ht="22.9" hidden="1" customHeight="1"/>
    <row r="4554" ht="22.9" hidden="1" customHeight="1"/>
    <row r="4555" ht="22.9" hidden="1" customHeight="1"/>
    <row r="4556" ht="22.9" hidden="1" customHeight="1"/>
    <row r="4557" ht="22.9" hidden="1" customHeight="1"/>
    <row r="4558" ht="22.9" hidden="1" customHeight="1"/>
    <row r="4559" ht="22.9" hidden="1" customHeight="1"/>
    <row r="4560" ht="22.9" hidden="1" customHeight="1"/>
    <row r="4561" ht="22.9" hidden="1" customHeight="1"/>
    <row r="4562" ht="22.9" hidden="1" customHeight="1"/>
    <row r="4563" ht="22.9" hidden="1" customHeight="1"/>
    <row r="4564" ht="22.9" hidden="1" customHeight="1"/>
    <row r="4565" ht="22.9" hidden="1" customHeight="1"/>
    <row r="4566" ht="22.9" hidden="1" customHeight="1"/>
    <row r="4567" ht="22.9" hidden="1" customHeight="1"/>
    <row r="4568" ht="22.9" hidden="1" customHeight="1"/>
    <row r="4569" ht="22.9" hidden="1" customHeight="1"/>
    <row r="4570" ht="22.9" hidden="1" customHeight="1"/>
    <row r="4571" ht="22.9" hidden="1" customHeight="1"/>
    <row r="4572" ht="22.9" hidden="1" customHeight="1"/>
    <row r="4573" ht="22.9" hidden="1" customHeight="1"/>
    <row r="4574" ht="22.9" hidden="1" customHeight="1"/>
    <row r="4575" ht="22.9" hidden="1" customHeight="1"/>
    <row r="4576" ht="22.9" hidden="1" customHeight="1"/>
    <row r="4577" ht="22.9" hidden="1" customHeight="1"/>
    <row r="4578" ht="22.9" hidden="1" customHeight="1"/>
    <row r="4579" ht="22.9" hidden="1" customHeight="1"/>
    <row r="4580" ht="22.9" hidden="1" customHeight="1"/>
    <row r="4581" ht="22.9" hidden="1" customHeight="1"/>
    <row r="4582" ht="22.9" hidden="1" customHeight="1"/>
    <row r="4583" ht="22.9" hidden="1" customHeight="1"/>
    <row r="4584" ht="22.9" hidden="1" customHeight="1"/>
    <row r="4585" ht="22.9" hidden="1" customHeight="1"/>
    <row r="4586" ht="22.9" hidden="1" customHeight="1"/>
    <row r="4587" ht="22.9" hidden="1" customHeight="1"/>
    <row r="4588" ht="22.9" hidden="1" customHeight="1"/>
    <row r="4589" ht="22.9" hidden="1" customHeight="1"/>
    <row r="4590" ht="22.9" hidden="1" customHeight="1"/>
    <row r="4591" ht="22.9" hidden="1" customHeight="1"/>
    <row r="4592" ht="22.9" hidden="1" customHeight="1"/>
    <row r="4593" ht="22.9" hidden="1" customHeight="1"/>
    <row r="4594" ht="22.9" hidden="1" customHeight="1"/>
    <row r="4595" ht="22.9" hidden="1" customHeight="1"/>
    <row r="4596" ht="22.9" hidden="1" customHeight="1"/>
    <row r="4597" ht="22.9" hidden="1" customHeight="1"/>
    <row r="4598" ht="22.9" hidden="1" customHeight="1"/>
    <row r="4599" ht="22.9" hidden="1" customHeight="1"/>
    <row r="4600" ht="22.9" hidden="1" customHeight="1"/>
    <row r="4601" ht="22.9" hidden="1" customHeight="1"/>
    <row r="4602" ht="22.9" hidden="1" customHeight="1"/>
    <row r="4603" ht="22.9" hidden="1" customHeight="1"/>
    <row r="4604" ht="22.9" hidden="1" customHeight="1"/>
    <row r="4605" ht="22.9" hidden="1" customHeight="1"/>
    <row r="4606" ht="22.9" hidden="1" customHeight="1"/>
    <row r="4607" ht="22.9" hidden="1" customHeight="1"/>
    <row r="4608" ht="22.9" hidden="1" customHeight="1"/>
    <row r="4609" ht="22.9" hidden="1" customHeight="1"/>
    <row r="4610" ht="22.9" hidden="1" customHeight="1"/>
    <row r="4611" ht="22.9" hidden="1" customHeight="1"/>
    <row r="4612" ht="22.9" hidden="1" customHeight="1"/>
    <row r="4613" ht="22.9" hidden="1" customHeight="1"/>
    <row r="4614" ht="22.9" hidden="1" customHeight="1"/>
    <row r="4615" ht="22.9" hidden="1" customHeight="1"/>
    <row r="4616" ht="22.9" hidden="1" customHeight="1"/>
    <row r="4617" ht="22.9" hidden="1" customHeight="1"/>
    <row r="4618" ht="22.9" hidden="1" customHeight="1"/>
    <row r="4619" ht="22.9" hidden="1" customHeight="1"/>
    <row r="4620" ht="22.9" hidden="1" customHeight="1"/>
    <row r="4621" ht="22.9" hidden="1" customHeight="1"/>
    <row r="4622" ht="22.9" hidden="1" customHeight="1"/>
    <row r="4623" ht="22.9" hidden="1" customHeight="1"/>
    <row r="4624" ht="22.9" hidden="1" customHeight="1"/>
    <row r="4625" ht="22.9" hidden="1" customHeight="1"/>
    <row r="4626" ht="22.9" hidden="1" customHeight="1"/>
    <row r="4627" ht="22.9" hidden="1" customHeight="1"/>
    <row r="4628" ht="22.9" hidden="1" customHeight="1"/>
    <row r="4629" ht="22.9" hidden="1" customHeight="1"/>
    <row r="4630" ht="22.9" hidden="1" customHeight="1"/>
    <row r="4631" ht="22.9" hidden="1" customHeight="1"/>
    <row r="4632" ht="22.9" hidden="1" customHeight="1"/>
    <row r="4633" ht="22.9" hidden="1" customHeight="1"/>
    <row r="4634" ht="22.9" hidden="1" customHeight="1"/>
    <row r="4635" ht="22.9" hidden="1" customHeight="1"/>
    <row r="4636" ht="22.9" hidden="1" customHeight="1"/>
    <row r="4637" ht="22.9" hidden="1" customHeight="1"/>
    <row r="4638" ht="22.9" hidden="1" customHeight="1"/>
    <row r="4639" ht="22.9" hidden="1" customHeight="1"/>
    <row r="4640" ht="22.9" hidden="1" customHeight="1"/>
    <row r="4641" ht="22.9" hidden="1" customHeight="1"/>
    <row r="4642" ht="22.9" hidden="1" customHeight="1"/>
    <row r="4643" ht="22.9" hidden="1" customHeight="1"/>
    <row r="4644" ht="22.9" hidden="1" customHeight="1"/>
    <row r="4645" ht="22.9" hidden="1" customHeight="1"/>
    <row r="4646" ht="22.9" hidden="1" customHeight="1"/>
    <row r="4647" ht="22.9" hidden="1" customHeight="1"/>
    <row r="4648" ht="22.9" hidden="1" customHeight="1"/>
    <row r="4649" ht="22.9" hidden="1" customHeight="1"/>
    <row r="4650" ht="22.9" hidden="1" customHeight="1"/>
    <row r="4651" ht="22.9" hidden="1" customHeight="1"/>
    <row r="4652" ht="22.9" hidden="1" customHeight="1"/>
    <row r="4653" ht="22.9" hidden="1" customHeight="1"/>
    <row r="4654" ht="22.9" hidden="1" customHeight="1"/>
    <row r="4655" ht="22.9" hidden="1" customHeight="1"/>
    <row r="4656" ht="22.9" hidden="1" customHeight="1"/>
    <row r="4657" ht="22.9" hidden="1" customHeight="1"/>
    <row r="4658" ht="22.9" hidden="1" customHeight="1"/>
    <row r="4659" ht="22.9" hidden="1" customHeight="1"/>
    <row r="4660" ht="22.9" hidden="1" customHeight="1"/>
    <row r="4661" ht="22.9" hidden="1" customHeight="1"/>
    <row r="4662" ht="22.9" hidden="1" customHeight="1"/>
    <row r="4663" ht="22.9" hidden="1" customHeight="1"/>
    <row r="4664" ht="22.9" hidden="1" customHeight="1"/>
    <row r="4665" ht="22.9" hidden="1" customHeight="1"/>
    <row r="4666" ht="22.9" hidden="1" customHeight="1"/>
    <row r="4667" ht="22.9" hidden="1" customHeight="1"/>
    <row r="4668" ht="22.9" hidden="1" customHeight="1"/>
    <row r="4669" ht="22.9" hidden="1" customHeight="1"/>
    <row r="4670" ht="22.9" hidden="1" customHeight="1"/>
    <row r="4671" ht="22.9" hidden="1" customHeight="1"/>
    <row r="4672" ht="22.9" hidden="1" customHeight="1"/>
    <row r="4673" ht="22.9" hidden="1" customHeight="1"/>
    <row r="4674" ht="22.9" hidden="1" customHeight="1"/>
    <row r="4675" ht="22.9" hidden="1" customHeight="1"/>
    <row r="4676" ht="22.9" hidden="1" customHeight="1"/>
    <row r="4677" ht="22.9" hidden="1" customHeight="1"/>
    <row r="4678" ht="22.9" hidden="1" customHeight="1"/>
    <row r="4679" ht="22.9" hidden="1" customHeight="1"/>
    <row r="4680" ht="22.9" hidden="1" customHeight="1"/>
    <row r="4681" ht="22.9" hidden="1" customHeight="1"/>
    <row r="4682" ht="22.9" hidden="1" customHeight="1"/>
    <row r="4683" ht="22.9" hidden="1" customHeight="1"/>
    <row r="4684" ht="22.9" hidden="1" customHeight="1"/>
    <row r="4685" ht="22.9" hidden="1" customHeight="1"/>
    <row r="4686" ht="22.9" hidden="1" customHeight="1"/>
    <row r="4687" ht="22.9" hidden="1" customHeight="1"/>
    <row r="4688" ht="22.9" hidden="1" customHeight="1"/>
    <row r="4689" ht="22.9" hidden="1" customHeight="1"/>
    <row r="4690" ht="22.9" hidden="1" customHeight="1"/>
    <row r="4691" ht="22.9" hidden="1" customHeight="1"/>
    <row r="4692" ht="22.9" hidden="1" customHeight="1"/>
    <row r="4693" ht="22.9" hidden="1" customHeight="1"/>
    <row r="4694" ht="22.9" hidden="1" customHeight="1"/>
    <row r="4695" ht="22.9" hidden="1" customHeight="1"/>
    <row r="4696" ht="22.9" hidden="1" customHeight="1"/>
    <row r="4697" ht="22.9" hidden="1" customHeight="1"/>
    <row r="4698" ht="22.9" hidden="1" customHeight="1"/>
    <row r="4699" ht="22.9" hidden="1" customHeight="1"/>
    <row r="4700" ht="22.9" hidden="1" customHeight="1"/>
    <row r="4701" ht="22.9" hidden="1" customHeight="1"/>
    <row r="4702" ht="22.9" hidden="1" customHeight="1"/>
    <row r="4703" ht="22.9" hidden="1" customHeight="1"/>
    <row r="4704" ht="22.9" hidden="1" customHeight="1"/>
    <row r="4705" ht="22.9" hidden="1" customHeight="1"/>
    <row r="4706" ht="22.9" hidden="1" customHeight="1"/>
    <row r="4707" ht="22.9" hidden="1" customHeight="1"/>
    <row r="4708" ht="22.9" hidden="1" customHeight="1"/>
    <row r="4709" ht="22.9" hidden="1" customHeight="1"/>
    <row r="4710" ht="22.9" hidden="1" customHeight="1"/>
    <row r="4711" ht="22.9" hidden="1" customHeight="1"/>
    <row r="4712" ht="22.9" hidden="1" customHeight="1"/>
    <row r="4713" ht="22.9" hidden="1" customHeight="1"/>
    <row r="4714" ht="22.9" hidden="1" customHeight="1"/>
    <row r="4715" ht="22.9" hidden="1" customHeight="1"/>
    <row r="4716" ht="22.9" hidden="1" customHeight="1"/>
    <row r="4717" ht="22.9" hidden="1" customHeight="1"/>
    <row r="4718" ht="22.9" hidden="1" customHeight="1"/>
    <row r="4719" ht="22.9" hidden="1" customHeight="1"/>
    <row r="4720" ht="22.9" hidden="1" customHeight="1"/>
    <row r="4721" ht="22.9" hidden="1" customHeight="1"/>
    <row r="4722" ht="22.9" hidden="1" customHeight="1"/>
    <row r="4723" ht="22.9" hidden="1" customHeight="1"/>
    <row r="4724" ht="22.9" hidden="1" customHeight="1"/>
    <row r="4725" ht="22.9" hidden="1" customHeight="1"/>
    <row r="4726" ht="22.9" hidden="1" customHeight="1"/>
    <row r="4727" ht="22.9" hidden="1" customHeight="1"/>
    <row r="4728" ht="22.9" hidden="1" customHeight="1"/>
    <row r="4729" ht="22.9" hidden="1" customHeight="1"/>
    <row r="4730" ht="22.9" hidden="1" customHeight="1"/>
    <row r="4731" ht="22.9" hidden="1" customHeight="1"/>
    <row r="4732" ht="22.9" hidden="1" customHeight="1"/>
    <row r="4733" ht="22.9" hidden="1" customHeight="1"/>
    <row r="4734" ht="22.9" hidden="1" customHeight="1"/>
    <row r="4735" ht="22.9" hidden="1" customHeight="1"/>
    <row r="4736" ht="22.9" hidden="1" customHeight="1"/>
    <row r="4737" ht="22.9" hidden="1" customHeight="1"/>
    <row r="4738" ht="22.9" hidden="1" customHeight="1"/>
    <row r="4739" ht="22.9" hidden="1" customHeight="1"/>
    <row r="4740" ht="22.9" hidden="1" customHeight="1"/>
    <row r="4741" ht="22.9" hidden="1" customHeight="1"/>
    <row r="4742" ht="22.9" hidden="1" customHeight="1"/>
    <row r="4743" ht="22.9" hidden="1" customHeight="1"/>
    <row r="4744" ht="22.9" hidden="1" customHeight="1"/>
    <row r="4745" ht="22.9" hidden="1" customHeight="1"/>
    <row r="4746" ht="22.9" hidden="1" customHeight="1"/>
    <row r="4747" ht="22.9" hidden="1" customHeight="1"/>
    <row r="4748" ht="22.9" hidden="1" customHeight="1"/>
    <row r="4749" ht="22.9" hidden="1" customHeight="1"/>
    <row r="4750" ht="22.9" hidden="1" customHeight="1"/>
    <row r="4751" ht="22.9" hidden="1" customHeight="1"/>
    <row r="4752" ht="22.9" hidden="1" customHeight="1"/>
    <row r="4753" ht="22.9" hidden="1" customHeight="1"/>
    <row r="4754" ht="22.9" hidden="1" customHeight="1"/>
    <row r="4755" ht="22.9" hidden="1" customHeight="1"/>
    <row r="4756" ht="22.9" hidden="1" customHeight="1"/>
    <row r="4757" ht="22.9" hidden="1" customHeight="1"/>
    <row r="4758" ht="22.9" hidden="1" customHeight="1"/>
    <row r="4759" ht="22.9" hidden="1" customHeight="1"/>
    <row r="4760" ht="22.9" hidden="1" customHeight="1"/>
    <row r="4761" ht="22.9" hidden="1" customHeight="1"/>
    <row r="4762" ht="22.9" hidden="1" customHeight="1"/>
    <row r="4763" ht="22.9" hidden="1" customHeight="1"/>
    <row r="4764" ht="22.9" hidden="1" customHeight="1"/>
    <row r="4765" ht="22.9" hidden="1" customHeight="1"/>
    <row r="4766" ht="22.9" hidden="1" customHeight="1"/>
    <row r="4767" ht="22.9" hidden="1" customHeight="1"/>
    <row r="4768" ht="22.9" hidden="1" customHeight="1"/>
    <row r="4769" ht="22.9" hidden="1" customHeight="1"/>
    <row r="4770" ht="22.9" hidden="1" customHeight="1"/>
    <row r="4771" ht="22.9" hidden="1" customHeight="1"/>
    <row r="4772" ht="22.9" hidden="1" customHeight="1"/>
    <row r="4773" ht="22.9" hidden="1" customHeight="1"/>
    <row r="4774" ht="22.9" hidden="1" customHeight="1"/>
    <row r="4775" ht="22.9" hidden="1" customHeight="1"/>
    <row r="4776" ht="22.9" hidden="1" customHeight="1"/>
    <row r="4777" ht="22.9" hidden="1" customHeight="1"/>
    <row r="4778" ht="22.9" hidden="1" customHeight="1"/>
    <row r="4779" ht="22.9" hidden="1" customHeight="1"/>
    <row r="4780" ht="22.9" hidden="1" customHeight="1"/>
    <row r="4781" ht="22.9" hidden="1" customHeight="1"/>
    <row r="4782" ht="22.9" hidden="1" customHeight="1"/>
    <row r="4783" ht="22.9" hidden="1" customHeight="1"/>
    <row r="4784" ht="22.9" hidden="1" customHeight="1"/>
    <row r="4785" ht="22.9" hidden="1" customHeight="1"/>
    <row r="4786" ht="22.9" hidden="1" customHeight="1"/>
    <row r="4787" ht="22.9" hidden="1" customHeight="1"/>
    <row r="4788" ht="22.9" hidden="1" customHeight="1"/>
    <row r="4789" ht="22.9" hidden="1" customHeight="1"/>
    <row r="4790" ht="22.9" hidden="1" customHeight="1"/>
    <row r="4791" ht="22.9" hidden="1" customHeight="1"/>
    <row r="4792" ht="22.9" hidden="1" customHeight="1"/>
    <row r="4793" ht="22.9" hidden="1" customHeight="1"/>
    <row r="4794" ht="22.9" hidden="1" customHeight="1"/>
    <row r="4795" ht="22.9" hidden="1" customHeight="1"/>
    <row r="4796" ht="22.9" hidden="1" customHeight="1"/>
    <row r="4797" ht="22.9" hidden="1" customHeight="1"/>
    <row r="4798" ht="22.9" hidden="1" customHeight="1"/>
    <row r="4799" ht="22.9" hidden="1" customHeight="1"/>
    <row r="4800" ht="22.9" hidden="1" customHeight="1"/>
    <row r="4801" ht="22.9" hidden="1" customHeight="1"/>
    <row r="4802" ht="22.9" hidden="1" customHeight="1"/>
    <row r="4803" ht="22.9" hidden="1" customHeight="1"/>
    <row r="4804" ht="22.9" hidden="1" customHeight="1"/>
    <row r="4805" ht="22.9" hidden="1" customHeight="1"/>
    <row r="4806" ht="22.9" hidden="1" customHeight="1"/>
    <row r="4807" ht="22.9" hidden="1" customHeight="1"/>
    <row r="4808" ht="22.9" hidden="1" customHeight="1"/>
    <row r="4809" ht="22.9" hidden="1" customHeight="1"/>
    <row r="4810" ht="22.9" hidden="1" customHeight="1"/>
    <row r="4811" ht="22.9" hidden="1" customHeight="1"/>
    <row r="4812" ht="22.9" hidden="1" customHeight="1"/>
    <row r="4813" ht="22.9" hidden="1" customHeight="1"/>
    <row r="4814" ht="22.9" hidden="1" customHeight="1"/>
    <row r="4815" ht="22.9" hidden="1" customHeight="1"/>
    <row r="4816" ht="22.9" hidden="1" customHeight="1"/>
    <row r="4817" ht="22.9" hidden="1" customHeight="1"/>
    <row r="4818" ht="22.9" hidden="1" customHeight="1"/>
    <row r="4819" ht="22.9" hidden="1" customHeight="1"/>
    <row r="4820" ht="22.9" hidden="1" customHeight="1"/>
    <row r="4821" ht="22.9" hidden="1" customHeight="1"/>
    <row r="4822" ht="22.9" hidden="1" customHeight="1"/>
    <row r="4823" ht="22.9" hidden="1" customHeight="1"/>
    <row r="4824" ht="22.9" hidden="1" customHeight="1"/>
    <row r="4825" ht="22.9" hidden="1" customHeight="1"/>
    <row r="4826" ht="22.9" hidden="1" customHeight="1"/>
    <row r="4827" ht="22.9" hidden="1" customHeight="1"/>
    <row r="4828" ht="22.9" hidden="1" customHeight="1"/>
    <row r="4829" ht="22.9" hidden="1" customHeight="1"/>
    <row r="4830" ht="22.9" hidden="1" customHeight="1"/>
    <row r="4831" ht="22.9" hidden="1" customHeight="1"/>
    <row r="4832" ht="22.9" hidden="1" customHeight="1"/>
    <row r="4833" ht="22.9" hidden="1" customHeight="1"/>
    <row r="4834" ht="22.9" hidden="1" customHeight="1"/>
    <row r="4835" ht="22.9" hidden="1" customHeight="1"/>
    <row r="4836" ht="22.9" hidden="1" customHeight="1"/>
    <row r="4837" ht="22.9" hidden="1" customHeight="1"/>
    <row r="4838" ht="22.9" hidden="1" customHeight="1"/>
    <row r="4839" ht="22.9" hidden="1" customHeight="1"/>
    <row r="4840" ht="22.9" hidden="1" customHeight="1"/>
    <row r="4841" ht="22.9" hidden="1" customHeight="1"/>
    <row r="4842" ht="22.9" hidden="1" customHeight="1"/>
    <row r="4843" ht="22.9" hidden="1" customHeight="1"/>
    <row r="4844" ht="22.9" hidden="1" customHeight="1"/>
    <row r="4845" ht="22.9" hidden="1" customHeight="1"/>
    <row r="4846" ht="22.9" hidden="1" customHeight="1"/>
    <row r="4847" ht="22.9" hidden="1" customHeight="1"/>
    <row r="4848" ht="22.9" hidden="1" customHeight="1"/>
    <row r="4849" ht="22.9" hidden="1" customHeight="1"/>
    <row r="4850" ht="22.9" hidden="1" customHeight="1"/>
    <row r="4851" ht="22.9" hidden="1" customHeight="1"/>
    <row r="4852" ht="22.9" hidden="1" customHeight="1"/>
    <row r="4853" ht="22.9" hidden="1" customHeight="1"/>
    <row r="4854" ht="22.9" hidden="1" customHeight="1"/>
    <row r="4855" ht="22.9" hidden="1" customHeight="1"/>
    <row r="4856" ht="22.9" hidden="1" customHeight="1"/>
    <row r="4857" ht="22.9" hidden="1" customHeight="1"/>
    <row r="4858" ht="22.9" hidden="1" customHeight="1"/>
    <row r="4859" ht="22.9" hidden="1" customHeight="1"/>
    <row r="4860" ht="22.9" hidden="1" customHeight="1"/>
    <row r="4861" ht="22.9" hidden="1" customHeight="1"/>
    <row r="4862" ht="22.9" hidden="1" customHeight="1"/>
    <row r="4863" ht="22.9" hidden="1" customHeight="1"/>
    <row r="4864" ht="22.9" hidden="1" customHeight="1"/>
    <row r="4865" ht="22.9" hidden="1" customHeight="1"/>
    <row r="4866" ht="22.9" hidden="1" customHeight="1"/>
    <row r="4867" ht="22.9" hidden="1" customHeight="1"/>
    <row r="4868" ht="22.9" hidden="1" customHeight="1"/>
    <row r="4869" ht="22.9" hidden="1" customHeight="1"/>
    <row r="4870" ht="22.9" hidden="1" customHeight="1"/>
    <row r="4871" ht="22.9" hidden="1" customHeight="1"/>
    <row r="4872" ht="22.9" hidden="1" customHeight="1"/>
    <row r="4873" ht="22.9" hidden="1" customHeight="1"/>
    <row r="4874" ht="22.9" hidden="1" customHeight="1"/>
    <row r="4875" ht="22.9" hidden="1" customHeight="1"/>
    <row r="4876" ht="22.9" hidden="1" customHeight="1"/>
    <row r="4877" ht="22.9" hidden="1" customHeight="1"/>
    <row r="4878" ht="22.9" hidden="1" customHeight="1"/>
    <row r="4879" ht="22.9" hidden="1" customHeight="1"/>
    <row r="4880" ht="22.9" hidden="1" customHeight="1"/>
    <row r="4881" ht="22.9" hidden="1" customHeight="1"/>
    <row r="4882" ht="22.9" hidden="1" customHeight="1"/>
    <row r="4883" ht="22.9" hidden="1" customHeight="1"/>
    <row r="4884" ht="22.9" hidden="1" customHeight="1"/>
    <row r="4885" ht="22.9" hidden="1" customHeight="1"/>
    <row r="4886" ht="22.9" hidden="1" customHeight="1"/>
    <row r="4887" ht="22.9" hidden="1" customHeight="1"/>
    <row r="4888" ht="22.9" hidden="1" customHeight="1"/>
    <row r="4889" ht="22.9" hidden="1" customHeight="1"/>
    <row r="4890" ht="22.9" hidden="1" customHeight="1"/>
    <row r="4891" ht="22.9" hidden="1" customHeight="1"/>
    <row r="4892" ht="22.9" hidden="1" customHeight="1"/>
    <row r="4893" ht="22.9" hidden="1" customHeight="1"/>
    <row r="4894" ht="22.9" hidden="1" customHeight="1"/>
    <row r="4895" ht="22.9" hidden="1" customHeight="1"/>
    <row r="4896" ht="22.9" hidden="1" customHeight="1"/>
    <row r="4897" ht="22.9" hidden="1" customHeight="1"/>
    <row r="4898" ht="22.9" hidden="1" customHeight="1"/>
    <row r="4899" ht="22.9" hidden="1" customHeight="1"/>
    <row r="4900" ht="22.9" hidden="1" customHeight="1"/>
    <row r="4901" ht="22.9" hidden="1" customHeight="1"/>
    <row r="4902" ht="22.9" hidden="1" customHeight="1"/>
    <row r="4903" ht="22.9" hidden="1" customHeight="1"/>
    <row r="4904" ht="22.9" hidden="1" customHeight="1"/>
    <row r="4905" ht="22.9" hidden="1" customHeight="1"/>
    <row r="4906" ht="22.9" hidden="1" customHeight="1"/>
    <row r="4907" ht="22.9" hidden="1" customHeight="1"/>
    <row r="4908" ht="22.9" hidden="1" customHeight="1"/>
    <row r="4909" ht="22.9" hidden="1" customHeight="1"/>
    <row r="4910" ht="22.9" hidden="1" customHeight="1"/>
    <row r="4911" ht="22.9" hidden="1" customHeight="1"/>
    <row r="4912" ht="22.9" hidden="1" customHeight="1"/>
    <row r="4913" ht="22.9" hidden="1" customHeight="1"/>
    <row r="4914" ht="22.9" hidden="1" customHeight="1"/>
    <row r="4915" ht="22.9" hidden="1" customHeight="1"/>
    <row r="4916" ht="22.9" hidden="1" customHeight="1"/>
    <row r="4917" ht="22.9" hidden="1" customHeight="1"/>
    <row r="4918" ht="22.9" hidden="1" customHeight="1"/>
    <row r="4919" ht="22.9" hidden="1" customHeight="1"/>
    <row r="4920" ht="22.9" hidden="1" customHeight="1"/>
    <row r="4921" ht="22.9" hidden="1" customHeight="1"/>
    <row r="4922" ht="22.9" hidden="1" customHeight="1"/>
    <row r="4923" ht="22.9" hidden="1" customHeight="1"/>
    <row r="4924" ht="22.9" hidden="1" customHeight="1"/>
    <row r="4925" ht="22.9" hidden="1" customHeight="1"/>
    <row r="4926" ht="22.9" hidden="1" customHeight="1"/>
    <row r="4927" ht="22.9" hidden="1" customHeight="1"/>
    <row r="4928" ht="22.9" hidden="1" customHeight="1"/>
    <row r="4929" ht="22.9" hidden="1" customHeight="1"/>
    <row r="4930" ht="22.9" hidden="1" customHeight="1"/>
    <row r="4931" ht="22.9" hidden="1" customHeight="1"/>
    <row r="4932" ht="22.9" hidden="1" customHeight="1"/>
    <row r="4933" ht="22.9" hidden="1" customHeight="1"/>
    <row r="4934" ht="22.9" hidden="1" customHeight="1"/>
    <row r="4935" ht="22.9" hidden="1" customHeight="1"/>
    <row r="4936" ht="22.9" hidden="1" customHeight="1"/>
    <row r="4937" ht="22.9" hidden="1" customHeight="1"/>
    <row r="4938" ht="22.9" hidden="1" customHeight="1"/>
    <row r="4939" ht="22.9" hidden="1" customHeight="1"/>
    <row r="4940" ht="22.9" hidden="1" customHeight="1"/>
    <row r="4941" ht="22.9" hidden="1" customHeight="1"/>
    <row r="4942" ht="22.9" hidden="1" customHeight="1"/>
    <row r="4943" ht="22.9" hidden="1" customHeight="1"/>
    <row r="4944" ht="22.9" hidden="1" customHeight="1"/>
    <row r="4945" ht="22.9" hidden="1" customHeight="1"/>
    <row r="4946" ht="22.9" hidden="1" customHeight="1"/>
    <row r="4947" ht="22.9" hidden="1" customHeight="1"/>
    <row r="4948" ht="22.9" hidden="1" customHeight="1"/>
    <row r="4949" ht="22.9" hidden="1" customHeight="1"/>
    <row r="4950" ht="22.9" hidden="1" customHeight="1"/>
    <row r="4951" ht="22.9" hidden="1" customHeight="1"/>
    <row r="4952" ht="22.9" hidden="1" customHeight="1"/>
    <row r="4953" ht="22.9" hidden="1" customHeight="1"/>
    <row r="4954" ht="22.9" hidden="1" customHeight="1"/>
    <row r="4955" ht="22.9" hidden="1" customHeight="1"/>
    <row r="4956" ht="22.9" hidden="1" customHeight="1"/>
    <row r="4957" ht="22.9" hidden="1" customHeight="1"/>
    <row r="4958" ht="22.9" hidden="1" customHeight="1"/>
    <row r="4959" ht="22.9" hidden="1" customHeight="1"/>
    <row r="4960" ht="22.9" hidden="1" customHeight="1"/>
    <row r="4961" ht="22.9" hidden="1" customHeight="1"/>
    <row r="4962" ht="22.9" hidden="1" customHeight="1"/>
    <row r="4963" ht="22.9" hidden="1" customHeight="1"/>
    <row r="4964" ht="22.9" hidden="1" customHeight="1"/>
    <row r="4965" ht="22.9" hidden="1" customHeight="1"/>
    <row r="4966" ht="22.9" hidden="1" customHeight="1"/>
    <row r="4967" ht="22.9" hidden="1" customHeight="1"/>
    <row r="4968" ht="22.9" hidden="1" customHeight="1"/>
    <row r="4969" ht="22.9" hidden="1" customHeight="1"/>
    <row r="4970" ht="22.9" hidden="1" customHeight="1"/>
    <row r="4971" ht="22.9" hidden="1" customHeight="1"/>
    <row r="4972" ht="22.9" hidden="1" customHeight="1"/>
    <row r="4973" ht="22.9" hidden="1" customHeight="1"/>
    <row r="4974" ht="22.9" hidden="1" customHeight="1"/>
    <row r="4975" ht="22.9" hidden="1" customHeight="1"/>
    <row r="4976" ht="22.9" hidden="1" customHeight="1"/>
    <row r="4977" ht="22.9" hidden="1" customHeight="1"/>
    <row r="4978" ht="22.9" hidden="1" customHeight="1"/>
    <row r="4979" ht="22.9" hidden="1" customHeight="1"/>
    <row r="4980" ht="22.9" hidden="1" customHeight="1"/>
    <row r="4981" ht="22.9" hidden="1" customHeight="1"/>
    <row r="4982" ht="22.9" hidden="1" customHeight="1"/>
    <row r="4983" ht="22.9" hidden="1" customHeight="1"/>
    <row r="4984" ht="22.9" hidden="1" customHeight="1"/>
    <row r="4985" ht="22.9" hidden="1" customHeight="1"/>
    <row r="4986" ht="22.9" hidden="1" customHeight="1"/>
    <row r="4987" ht="22.9" hidden="1" customHeight="1"/>
    <row r="4988" ht="22.9" hidden="1" customHeight="1"/>
    <row r="4989" ht="22.9" hidden="1" customHeight="1"/>
    <row r="4990" ht="22.9" hidden="1" customHeight="1"/>
    <row r="4991" ht="22.9" hidden="1" customHeight="1"/>
    <row r="4992" ht="22.9" hidden="1" customHeight="1"/>
    <row r="4993" ht="22.9" hidden="1" customHeight="1"/>
    <row r="4994" ht="22.9" hidden="1" customHeight="1"/>
    <row r="4995" ht="22.9" hidden="1" customHeight="1"/>
    <row r="4996" ht="22.9" hidden="1" customHeight="1"/>
    <row r="4997" ht="22.9" hidden="1" customHeight="1"/>
    <row r="4998" ht="22.9" hidden="1" customHeight="1"/>
    <row r="4999" ht="22.9" hidden="1" customHeight="1"/>
    <row r="5000" ht="22.9" hidden="1" customHeight="1"/>
    <row r="5001" ht="22.9" hidden="1" customHeight="1"/>
    <row r="5002" ht="22.9" hidden="1" customHeight="1"/>
    <row r="5003" ht="22.9" hidden="1" customHeight="1"/>
    <row r="5004" ht="22.9" hidden="1" customHeight="1"/>
    <row r="5005" ht="22.9" hidden="1" customHeight="1"/>
    <row r="5006" ht="22.9" hidden="1" customHeight="1"/>
    <row r="5007" ht="22.9" hidden="1" customHeight="1"/>
    <row r="5008" ht="22.9" hidden="1" customHeight="1"/>
    <row r="5009" ht="22.9" hidden="1" customHeight="1"/>
    <row r="5010" ht="22.9" hidden="1" customHeight="1"/>
    <row r="5011" ht="22.9" hidden="1" customHeight="1"/>
    <row r="5012" ht="22.9" hidden="1" customHeight="1"/>
    <row r="5013" ht="22.9" hidden="1" customHeight="1"/>
    <row r="5014" ht="22.9" hidden="1" customHeight="1"/>
    <row r="5015" ht="22.9" hidden="1" customHeight="1"/>
    <row r="5016" ht="22.9" hidden="1" customHeight="1"/>
    <row r="5017" ht="22.9" hidden="1" customHeight="1"/>
    <row r="5018" ht="22.9" hidden="1" customHeight="1"/>
    <row r="5019" ht="22.9" hidden="1" customHeight="1"/>
    <row r="5020" ht="22.9" hidden="1" customHeight="1"/>
    <row r="5021" ht="22.9" hidden="1" customHeight="1"/>
    <row r="5022" ht="22.9" hidden="1" customHeight="1"/>
    <row r="5023" ht="22.9" hidden="1" customHeight="1"/>
    <row r="5024" ht="22.9" hidden="1" customHeight="1"/>
    <row r="5025" ht="22.9" hidden="1" customHeight="1"/>
    <row r="5026" ht="22.9" hidden="1" customHeight="1"/>
    <row r="5027" ht="22.9" hidden="1" customHeight="1"/>
    <row r="5028" ht="22.9" hidden="1" customHeight="1"/>
    <row r="5029" ht="22.9" hidden="1" customHeight="1"/>
    <row r="5030" ht="22.9" hidden="1" customHeight="1"/>
    <row r="5031" ht="22.9" hidden="1" customHeight="1"/>
    <row r="5032" ht="22.9" hidden="1" customHeight="1"/>
    <row r="5033" ht="22.9" hidden="1" customHeight="1"/>
    <row r="5034" ht="22.9" hidden="1" customHeight="1"/>
    <row r="5035" ht="22.9" hidden="1" customHeight="1"/>
    <row r="5036" ht="22.9" hidden="1" customHeight="1"/>
    <row r="5037" ht="22.9" hidden="1" customHeight="1"/>
    <row r="5038" ht="22.9" hidden="1" customHeight="1"/>
    <row r="5039" ht="22.9" hidden="1" customHeight="1"/>
    <row r="5040" ht="22.9" hidden="1" customHeight="1"/>
    <row r="5041" ht="22.9" hidden="1" customHeight="1"/>
    <row r="5042" ht="22.9" hidden="1" customHeight="1"/>
    <row r="5043" ht="22.9" hidden="1" customHeight="1"/>
    <row r="5044" ht="22.9" hidden="1" customHeight="1"/>
    <row r="5045" ht="22.9" hidden="1" customHeight="1"/>
    <row r="5046" ht="22.9" hidden="1" customHeight="1"/>
    <row r="5047" ht="22.9" hidden="1" customHeight="1"/>
    <row r="5048" ht="22.9" hidden="1" customHeight="1"/>
    <row r="5049" ht="22.9" hidden="1" customHeight="1"/>
    <row r="5050" ht="22.9" hidden="1" customHeight="1"/>
    <row r="5051" ht="22.9" hidden="1" customHeight="1"/>
    <row r="5052" ht="22.9" hidden="1" customHeight="1"/>
    <row r="5053" ht="22.9" hidden="1" customHeight="1"/>
    <row r="5054" ht="22.9" hidden="1" customHeight="1"/>
    <row r="5055" ht="22.9" hidden="1" customHeight="1"/>
    <row r="5056" ht="22.9" hidden="1" customHeight="1"/>
    <row r="5057" ht="22.9" hidden="1" customHeight="1"/>
    <row r="5058" ht="22.9" hidden="1" customHeight="1"/>
    <row r="5059" ht="22.9" hidden="1" customHeight="1"/>
    <row r="5060" ht="22.9" hidden="1" customHeight="1"/>
    <row r="5061" ht="22.9" hidden="1" customHeight="1"/>
    <row r="5062" ht="22.9" hidden="1" customHeight="1"/>
    <row r="5063" ht="22.9" hidden="1" customHeight="1"/>
    <row r="5064" ht="22.9" hidden="1" customHeight="1"/>
    <row r="5065" ht="22.9" hidden="1" customHeight="1"/>
    <row r="5066" ht="22.9" hidden="1" customHeight="1"/>
    <row r="5067" ht="22.9" hidden="1" customHeight="1"/>
    <row r="5068" ht="22.9" hidden="1" customHeight="1"/>
    <row r="5069" ht="22.9" hidden="1" customHeight="1"/>
    <row r="5070" ht="22.9" hidden="1" customHeight="1"/>
    <row r="5071" ht="22.9" hidden="1" customHeight="1"/>
    <row r="5072" ht="22.9" hidden="1" customHeight="1"/>
    <row r="5073" ht="22.9" hidden="1" customHeight="1"/>
    <row r="5074" ht="22.9" hidden="1" customHeight="1"/>
    <row r="5075" ht="22.9" hidden="1" customHeight="1"/>
    <row r="5076" ht="22.9" hidden="1" customHeight="1"/>
    <row r="5077" ht="22.9" hidden="1" customHeight="1"/>
    <row r="5078" ht="22.9" hidden="1" customHeight="1"/>
    <row r="5079" ht="22.9" hidden="1" customHeight="1"/>
    <row r="5080" ht="22.9" hidden="1" customHeight="1"/>
    <row r="5081" ht="22.9" hidden="1" customHeight="1"/>
    <row r="5082" ht="22.9" hidden="1" customHeight="1"/>
    <row r="5083" ht="22.9" hidden="1" customHeight="1"/>
    <row r="5084" ht="22.9" hidden="1" customHeight="1"/>
    <row r="5085" ht="22.9" hidden="1" customHeight="1"/>
    <row r="5086" ht="22.9" hidden="1" customHeight="1"/>
    <row r="5087" ht="22.9" hidden="1" customHeight="1"/>
    <row r="5088" ht="22.9" hidden="1" customHeight="1"/>
    <row r="5089" ht="22.9" hidden="1" customHeight="1"/>
    <row r="5090" ht="22.9" hidden="1" customHeight="1"/>
    <row r="5091" ht="22.9" hidden="1" customHeight="1"/>
    <row r="5092" ht="22.9" hidden="1" customHeight="1"/>
    <row r="5093" ht="22.9" hidden="1" customHeight="1"/>
    <row r="5094" ht="22.9" hidden="1" customHeight="1"/>
    <row r="5095" ht="22.9" hidden="1" customHeight="1"/>
    <row r="5096" ht="22.9" hidden="1" customHeight="1"/>
    <row r="5097" ht="22.9" hidden="1" customHeight="1"/>
    <row r="5098" ht="22.9" hidden="1" customHeight="1"/>
    <row r="5099" ht="22.9" hidden="1" customHeight="1"/>
    <row r="5100" ht="22.9" hidden="1" customHeight="1"/>
    <row r="5101" ht="22.9" hidden="1" customHeight="1"/>
    <row r="5102" ht="22.9" hidden="1" customHeight="1"/>
    <row r="5103" ht="22.9" hidden="1" customHeight="1"/>
    <row r="5104" ht="22.9" hidden="1" customHeight="1"/>
    <row r="5105" ht="22.9" hidden="1" customHeight="1"/>
    <row r="5106" ht="22.9" hidden="1" customHeight="1"/>
    <row r="5107" ht="22.9" hidden="1" customHeight="1"/>
    <row r="5108" ht="22.9" hidden="1" customHeight="1"/>
    <row r="5109" ht="22.9" hidden="1" customHeight="1"/>
    <row r="5110" ht="22.9" hidden="1" customHeight="1"/>
    <row r="5111" ht="22.9" hidden="1" customHeight="1"/>
    <row r="5112" ht="22.9" hidden="1" customHeight="1"/>
    <row r="5113" ht="22.9" hidden="1" customHeight="1"/>
    <row r="5114" ht="22.9" hidden="1" customHeight="1"/>
    <row r="5115" ht="22.9" hidden="1" customHeight="1"/>
    <row r="5116" ht="22.9" hidden="1" customHeight="1"/>
    <row r="5117" ht="22.9" hidden="1" customHeight="1"/>
    <row r="5118" ht="22.9" hidden="1" customHeight="1"/>
    <row r="5119" ht="22.9" hidden="1" customHeight="1"/>
    <row r="5120" ht="22.9" hidden="1" customHeight="1"/>
    <row r="5121" ht="22.9" hidden="1" customHeight="1"/>
    <row r="5122" ht="22.9" hidden="1" customHeight="1"/>
    <row r="5123" ht="22.9" hidden="1" customHeight="1"/>
    <row r="5124" ht="22.9" hidden="1" customHeight="1"/>
    <row r="5125" ht="22.9" hidden="1" customHeight="1"/>
    <row r="5126" ht="22.9" hidden="1" customHeight="1"/>
    <row r="5127" ht="22.9" hidden="1" customHeight="1"/>
    <row r="5128" ht="22.9" hidden="1" customHeight="1"/>
    <row r="5129" ht="22.9" hidden="1" customHeight="1"/>
    <row r="5130" ht="22.9" hidden="1" customHeight="1"/>
    <row r="5131" ht="22.9" hidden="1" customHeight="1"/>
    <row r="5132" ht="22.9" hidden="1" customHeight="1"/>
    <row r="5133" ht="22.9" hidden="1" customHeight="1"/>
    <row r="5134" ht="22.9" hidden="1" customHeight="1"/>
    <row r="5135" ht="22.9" hidden="1" customHeight="1"/>
    <row r="5136" ht="22.9" hidden="1" customHeight="1"/>
    <row r="5137" ht="22.9" hidden="1" customHeight="1"/>
    <row r="5138" ht="22.9" hidden="1" customHeight="1"/>
    <row r="5139" ht="22.9" hidden="1" customHeight="1"/>
    <row r="5140" ht="22.9" hidden="1" customHeight="1"/>
    <row r="5141" ht="22.9" hidden="1" customHeight="1"/>
    <row r="5142" ht="22.9" hidden="1" customHeight="1"/>
    <row r="5143" ht="22.9" hidden="1" customHeight="1"/>
    <row r="5144" ht="22.9" hidden="1" customHeight="1"/>
    <row r="5145" ht="22.9" hidden="1" customHeight="1"/>
    <row r="5146" ht="22.9" hidden="1" customHeight="1"/>
    <row r="5147" ht="22.9" hidden="1" customHeight="1"/>
    <row r="5148" ht="22.9" hidden="1" customHeight="1"/>
    <row r="5149" ht="22.9" hidden="1" customHeight="1"/>
    <row r="5150" ht="22.9" hidden="1" customHeight="1"/>
    <row r="5151" ht="22.9" hidden="1" customHeight="1"/>
    <row r="5152" ht="22.9" hidden="1" customHeight="1"/>
    <row r="5153" ht="22.9" hidden="1" customHeight="1"/>
    <row r="5154" ht="22.9" hidden="1" customHeight="1"/>
    <row r="5155" ht="22.9" hidden="1" customHeight="1"/>
    <row r="5156" ht="22.9" hidden="1" customHeight="1"/>
    <row r="5157" ht="22.9" hidden="1" customHeight="1"/>
    <row r="5158" ht="22.9" hidden="1" customHeight="1"/>
    <row r="5159" ht="22.9" hidden="1" customHeight="1"/>
    <row r="5160" ht="22.9" hidden="1" customHeight="1"/>
    <row r="5161" ht="22.9" hidden="1" customHeight="1"/>
    <row r="5162" ht="22.9" hidden="1" customHeight="1"/>
    <row r="5163" ht="22.9" hidden="1" customHeight="1"/>
    <row r="5164" ht="22.9" hidden="1" customHeight="1"/>
    <row r="5165" ht="22.9" hidden="1" customHeight="1"/>
    <row r="5166" ht="22.9" hidden="1" customHeight="1"/>
    <row r="5167" ht="22.9" hidden="1" customHeight="1"/>
    <row r="5168" ht="22.9" hidden="1" customHeight="1"/>
    <row r="5169" ht="22.9" hidden="1" customHeight="1"/>
    <row r="5170" ht="22.9" hidden="1" customHeight="1"/>
    <row r="5171" ht="22.9" hidden="1" customHeight="1"/>
    <row r="5172" ht="22.9" hidden="1" customHeight="1"/>
    <row r="5173" ht="22.9" hidden="1" customHeight="1"/>
    <row r="5174" ht="22.9" hidden="1" customHeight="1"/>
    <row r="5175" ht="22.9" hidden="1" customHeight="1"/>
    <row r="5176" ht="22.9" hidden="1" customHeight="1"/>
    <row r="5177" ht="22.9" hidden="1" customHeight="1"/>
    <row r="5178" ht="22.9" hidden="1" customHeight="1"/>
    <row r="5179" ht="22.9" hidden="1" customHeight="1"/>
    <row r="5180" ht="22.9" hidden="1" customHeight="1"/>
    <row r="5181" ht="22.9" hidden="1" customHeight="1"/>
    <row r="5182" ht="22.9" hidden="1" customHeight="1"/>
    <row r="5183" ht="22.9" hidden="1" customHeight="1"/>
    <row r="5184" ht="22.9" hidden="1" customHeight="1"/>
    <row r="5185" ht="22.9" hidden="1" customHeight="1"/>
    <row r="5186" ht="22.9" hidden="1" customHeight="1"/>
    <row r="5187" ht="22.9" hidden="1" customHeight="1"/>
    <row r="5188" ht="22.9" hidden="1" customHeight="1"/>
    <row r="5189" ht="22.9" hidden="1" customHeight="1"/>
    <row r="5190" ht="22.9" hidden="1" customHeight="1"/>
    <row r="5191" ht="22.9" hidden="1" customHeight="1"/>
    <row r="5192" ht="22.9" hidden="1" customHeight="1"/>
    <row r="5193" ht="22.9" hidden="1" customHeight="1"/>
    <row r="5194" ht="22.9" hidden="1" customHeight="1"/>
    <row r="5195" ht="22.9" hidden="1" customHeight="1"/>
    <row r="5196" ht="22.9" hidden="1" customHeight="1"/>
    <row r="5197" ht="22.9" hidden="1" customHeight="1"/>
    <row r="5198" ht="22.9" hidden="1" customHeight="1"/>
    <row r="5199" ht="22.9" hidden="1" customHeight="1"/>
    <row r="5200" ht="22.9" hidden="1" customHeight="1"/>
    <row r="5201" ht="22.9" hidden="1" customHeight="1"/>
    <row r="5202" ht="22.9" hidden="1" customHeight="1"/>
    <row r="5203" ht="22.9" hidden="1" customHeight="1"/>
    <row r="5204" ht="22.9" hidden="1" customHeight="1"/>
    <row r="5205" ht="22.9" hidden="1" customHeight="1"/>
    <row r="5206" ht="22.9" hidden="1" customHeight="1"/>
    <row r="5207" ht="22.9" hidden="1" customHeight="1"/>
    <row r="5208" ht="22.9" hidden="1" customHeight="1"/>
    <row r="5209" ht="22.9" hidden="1" customHeight="1"/>
    <row r="5210" ht="22.9" hidden="1" customHeight="1"/>
    <row r="5211" ht="22.9" hidden="1" customHeight="1"/>
    <row r="5212" ht="22.9" hidden="1" customHeight="1"/>
    <row r="5213" ht="22.9" hidden="1" customHeight="1"/>
    <row r="5214" ht="22.9" hidden="1" customHeight="1"/>
    <row r="5215" ht="22.9" hidden="1" customHeight="1"/>
    <row r="5216" ht="22.9" hidden="1" customHeight="1"/>
    <row r="5217" ht="22.9" hidden="1" customHeight="1"/>
    <row r="5218" ht="22.9" hidden="1" customHeight="1"/>
    <row r="5219" ht="22.9" hidden="1" customHeight="1"/>
    <row r="5220" ht="22.9" hidden="1" customHeight="1"/>
    <row r="5221" ht="22.9" hidden="1" customHeight="1"/>
    <row r="5222" ht="22.9" hidden="1" customHeight="1"/>
    <row r="5223" ht="22.9" hidden="1" customHeight="1"/>
    <row r="5224" ht="22.9" hidden="1" customHeight="1"/>
    <row r="5225" ht="22.9" hidden="1" customHeight="1"/>
    <row r="5226" ht="22.9" hidden="1" customHeight="1"/>
    <row r="5227" ht="22.9" hidden="1" customHeight="1"/>
    <row r="5228" ht="22.9" hidden="1" customHeight="1"/>
    <row r="5229" ht="22.9" hidden="1" customHeight="1"/>
    <row r="5230" ht="22.9" hidden="1" customHeight="1"/>
    <row r="5231" ht="22.9" hidden="1" customHeight="1"/>
    <row r="5232" ht="22.9" hidden="1" customHeight="1"/>
    <row r="5233" ht="22.9" hidden="1" customHeight="1"/>
    <row r="5234" ht="22.9" hidden="1" customHeight="1"/>
    <row r="5235" ht="22.9" hidden="1" customHeight="1"/>
    <row r="5236" ht="22.9" hidden="1" customHeight="1"/>
    <row r="5237" ht="22.9" hidden="1" customHeight="1"/>
    <row r="5238" ht="22.9" hidden="1" customHeight="1"/>
    <row r="5239" ht="22.9" hidden="1" customHeight="1"/>
    <row r="5240" ht="22.9" hidden="1" customHeight="1"/>
    <row r="5241" ht="22.9" hidden="1" customHeight="1"/>
    <row r="5242" ht="22.9" hidden="1" customHeight="1"/>
    <row r="5243" ht="22.9" hidden="1" customHeight="1"/>
    <row r="5244" ht="22.9" hidden="1" customHeight="1"/>
    <row r="5245" ht="22.9" hidden="1" customHeight="1"/>
    <row r="5246" ht="22.9" hidden="1" customHeight="1"/>
    <row r="5247" ht="22.9" hidden="1" customHeight="1"/>
    <row r="5248" ht="22.9" hidden="1" customHeight="1"/>
    <row r="5249" ht="22.9" hidden="1" customHeight="1"/>
    <row r="5250" ht="22.9" hidden="1" customHeight="1"/>
    <row r="5251" ht="22.9" hidden="1" customHeight="1"/>
    <row r="5252" ht="22.9" hidden="1" customHeight="1"/>
    <row r="5253" ht="22.9" hidden="1" customHeight="1"/>
    <row r="5254" ht="22.9" hidden="1" customHeight="1"/>
    <row r="5255" ht="22.9" hidden="1" customHeight="1"/>
    <row r="5256" ht="22.9" hidden="1" customHeight="1"/>
    <row r="5257" ht="22.9" hidden="1" customHeight="1"/>
    <row r="5258" ht="22.9" hidden="1" customHeight="1"/>
    <row r="5259" ht="22.9" hidden="1" customHeight="1"/>
    <row r="5260" ht="22.9" hidden="1" customHeight="1"/>
    <row r="5261" ht="22.9" hidden="1" customHeight="1"/>
    <row r="5262" ht="22.9" hidden="1" customHeight="1"/>
    <row r="5263" ht="22.9" hidden="1" customHeight="1"/>
    <row r="5264" ht="22.9" hidden="1" customHeight="1"/>
    <row r="5265" ht="22.9" hidden="1" customHeight="1"/>
    <row r="5266" ht="22.9" hidden="1" customHeight="1"/>
    <row r="5267" ht="22.9" hidden="1" customHeight="1"/>
    <row r="5268" ht="22.9" hidden="1" customHeight="1"/>
    <row r="5269" ht="22.9" hidden="1" customHeight="1"/>
    <row r="5270" ht="22.9" hidden="1" customHeight="1"/>
    <row r="5271" ht="22.9" hidden="1" customHeight="1"/>
    <row r="5272" ht="22.9" hidden="1" customHeight="1"/>
    <row r="5273" ht="22.9" hidden="1" customHeight="1"/>
    <row r="5274" ht="22.9" hidden="1" customHeight="1"/>
    <row r="5275" ht="22.9" hidden="1" customHeight="1"/>
    <row r="5276" ht="22.9" hidden="1" customHeight="1"/>
    <row r="5277" ht="22.9" hidden="1" customHeight="1"/>
    <row r="5278" ht="22.9" hidden="1" customHeight="1"/>
    <row r="5279" ht="22.9" hidden="1" customHeight="1"/>
    <row r="5280" ht="22.9" hidden="1" customHeight="1"/>
    <row r="5281" ht="22.9" hidden="1" customHeight="1"/>
    <row r="5282" ht="22.9" hidden="1" customHeight="1"/>
    <row r="5283" ht="22.9" hidden="1" customHeight="1"/>
    <row r="5284" ht="22.9" hidden="1" customHeight="1"/>
    <row r="5285" ht="22.9" hidden="1" customHeight="1"/>
    <row r="5286" ht="22.9" hidden="1" customHeight="1"/>
    <row r="5287" ht="22.9" hidden="1" customHeight="1"/>
    <row r="5288" ht="22.9" hidden="1" customHeight="1"/>
    <row r="5289" ht="22.9" hidden="1" customHeight="1"/>
    <row r="5290" ht="22.9" hidden="1" customHeight="1"/>
    <row r="5291" ht="22.9" hidden="1" customHeight="1"/>
    <row r="5292" ht="22.9" hidden="1" customHeight="1"/>
    <row r="5293" ht="22.9" hidden="1" customHeight="1"/>
    <row r="5294" ht="22.9" hidden="1" customHeight="1"/>
    <row r="5295" ht="22.9" hidden="1" customHeight="1"/>
    <row r="5296" ht="22.9" hidden="1" customHeight="1"/>
    <row r="5297" ht="22.9" hidden="1" customHeight="1"/>
    <row r="5298" ht="22.9" hidden="1" customHeight="1"/>
    <row r="5299" ht="22.9" hidden="1" customHeight="1"/>
    <row r="5300" ht="22.9" hidden="1" customHeight="1"/>
    <row r="5301" ht="22.9" hidden="1" customHeight="1"/>
    <row r="5302" ht="22.9" hidden="1" customHeight="1"/>
    <row r="5303" ht="22.9" hidden="1" customHeight="1"/>
    <row r="5304" ht="22.9" hidden="1" customHeight="1"/>
    <row r="5305" ht="22.9" hidden="1" customHeight="1"/>
    <row r="5306" ht="22.9" hidden="1" customHeight="1"/>
    <row r="5307" ht="22.9" hidden="1" customHeight="1"/>
    <row r="5308" ht="22.9" hidden="1" customHeight="1"/>
    <row r="5309" ht="22.9" hidden="1" customHeight="1"/>
    <row r="5310" ht="22.9" hidden="1" customHeight="1"/>
    <row r="5311" ht="22.9" hidden="1" customHeight="1"/>
    <row r="5312" ht="22.9" hidden="1" customHeight="1"/>
    <row r="5313" ht="22.9" hidden="1" customHeight="1"/>
    <row r="5314" ht="22.9" hidden="1" customHeight="1"/>
    <row r="5315" ht="22.9" hidden="1" customHeight="1"/>
    <row r="5316" ht="22.9" hidden="1" customHeight="1"/>
    <row r="5317" ht="22.9" hidden="1" customHeight="1"/>
    <row r="5318" ht="22.9" hidden="1" customHeight="1"/>
    <row r="5319" ht="22.9" hidden="1" customHeight="1"/>
    <row r="5320" ht="22.9" hidden="1" customHeight="1"/>
    <row r="5321" ht="22.9" hidden="1" customHeight="1"/>
    <row r="5322" ht="22.9" hidden="1" customHeight="1"/>
    <row r="5323" ht="22.9" hidden="1" customHeight="1"/>
    <row r="5324" ht="22.9" hidden="1" customHeight="1"/>
    <row r="5325" ht="22.9" hidden="1" customHeight="1"/>
    <row r="5326" ht="22.9" hidden="1" customHeight="1"/>
    <row r="5327" ht="22.9" hidden="1" customHeight="1"/>
    <row r="5328" ht="22.9" hidden="1" customHeight="1"/>
    <row r="5329" ht="22.9" hidden="1" customHeight="1"/>
    <row r="5330" ht="22.9" hidden="1" customHeight="1"/>
    <row r="5331" ht="22.9" hidden="1" customHeight="1"/>
    <row r="5332" ht="22.9" hidden="1" customHeight="1"/>
    <row r="5333" ht="22.9" hidden="1" customHeight="1"/>
    <row r="5334" ht="22.9" hidden="1" customHeight="1"/>
    <row r="5335" ht="22.9" hidden="1" customHeight="1"/>
    <row r="5336" ht="22.9" hidden="1" customHeight="1"/>
    <row r="5337" ht="22.9" hidden="1" customHeight="1"/>
    <row r="5338" ht="22.9" hidden="1" customHeight="1"/>
    <row r="5339" ht="22.9" hidden="1" customHeight="1"/>
    <row r="5340" ht="22.9" hidden="1" customHeight="1"/>
    <row r="5341" ht="22.9" hidden="1" customHeight="1"/>
    <row r="5342" ht="22.9" hidden="1" customHeight="1"/>
    <row r="5343" ht="22.9" hidden="1" customHeight="1"/>
    <row r="5344" ht="22.9" hidden="1" customHeight="1"/>
    <row r="5345" ht="22.9" hidden="1" customHeight="1"/>
    <row r="5346" ht="22.9" hidden="1" customHeight="1"/>
    <row r="5347" ht="22.9" hidden="1" customHeight="1"/>
    <row r="5348" ht="22.9" hidden="1" customHeight="1"/>
    <row r="5349" ht="22.9" hidden="1" customHeight="1"/>
    <row r="5350" ht="22.9" hidden="1" customHeight="1"/>
    <row r="5351" ht="22.9" hidden="1" customHeight="1"/>
    <row r="5352" ht="22.9" hidden="1" customHeight="1"/>
    <row r="5353" ht="22.9" hidden="1" customHeight="1"/>
    <row r="5354" ht="22.9" hidden="1" customHeight="1"/>
    <row r="5355" ht="22.9" hidden="1" customHeight="1"/>
    <row r="5356" ht="22.9" hidden="1" customHeight="1"/>
    <row r="5357" ht="22.9" hidden="1" customHeight="1"/>
    <row r="5358" ht="22.9" hidden="1" customHeight="1"/>
    <row r="5359" ht="22.9" hidden="1" customHeight="1"/>
    <row r="5360" ht="22.9" hidden="1" customHeight="1"/>
    <row r="5361" ht="22.9" hidden="1" customHeight="1"/>
    <row r="5362" ht="22.9" hidden="1" customHeight="1"/>
    <row r="5363" ht="22.9" hidden="1" customHeight="1"/>
    <row r="5364" ht="22.9" hidden="1" customHeight="1"/>
    <row r="5365" ht="22.9" hidden="1" customHeight="1"/>
    <row r="5366" ht="22.9" hidden="1" customHeight="1"/>
    <row r="5367" ht="22.9" hidden="1" customHeight="1"/>
    <row r="5368" ht="22.9" hidden="1" customHeight="1"/>
    <row r="5369" ht="22.9" hidden="1" customHeight="1"/>
    <row r="5370" ht="22.9" hidden="1" customHeight="1"/>
    <row r="5371" ht="22.9" hidden="1" customHeight="1"/>
    <row r="5372" ht="22.9" hidden="1" customHeight="1"/>
    <row r="5373" ht="22.9" hidden="1" customHeight="1"/>
    <row r="5374" ht="22.9" hidden="1" customHeight="1"/>
    <row r="5375" ht="22.9" hidden="1" customHeight="1"/>
    <row r="5376" ht="22.9" hidden="1" customHeight="1"/>
    <row r="5377" ht="22.9" hidden="1" customHeight="1"/>
    <row r="5378" ht="22.9" hidden="1" customHeight="1"/>
    <row r="5379" ht="22.9" hidden="1" customHeight="1"/>
    <row r="5380" ht="22.9" hidden="1" customHeight="1"/>
    <row r="5381" ht="22.9" hidden="1" customHeight="1"/>
    <row r="5382" ht="22.9" hidden="1" customHeight="1"/>
    <row r="5383" ht="22.9" hidden="1" customHeight="1"/>
    <row r="5384" ht="22.9" hidden="1" customHeight="1"/>
    <row r="5385" ht="22.9" hidden="1" customHeight="1"/>
    <row r="5386" ht="22.9" hidden="1" customHeight="1"/>
    <row r="5387" ht="22.9" hidden="1" customHeight="1"/>
    <row r="5388" ht="22.9" hidden="1" customHeight="1"/>
    <row r="5389" ht="22.9" hidden="1" customHeight="1"/>
    <row r="5390" ht="22.9" hidden="1" customHeight="1"/>
    <row r="5391" ht="22.9" hidden="1" customHeight="1"/>
    <row r="5392" ht="22.9" hidden="1" customHeight="1"/>
    <row r="5393" ht="22.9" hidden="1" customHeight="1"/>
    <row r="5394" ht="22.9" hidden="1" customHeight="1"/>
    <row r="5395" ht="22.9" hidden="1" customHeight="1"/>
    <row r="5396" ht="22.9" hidden="1" customHeight="1"/>
    <row r="5397" ht="22.9" hidden="1" customHeight="1"/>
    <row r="5398" ht="22.9" hidden="1" customHeight="1"/>
    <row r="5399" ht="22.9" hidden="1" customHeight="1"/>
    <row r="5400" ht="22.9" hidden="1" customHeight="1"/>
    <row r="5401" ht="22.9" hidden="1" customHeight="1"/>
    <row r="5402" ht="22.9" hidden="1" customHeight="1"/>
    <row r="5403" ht="22.9" hidden="1" customHeight="1"/>
    <row r="5404" ht="22.9" hidden="1" customHeight="1"/>
    <row r="5405" ht="22.9" hidden="1" customHeight="1"/>
    <row r="5406" ht="22.9" hidden="1" customHeight="1"/>
    <row r="5407" ht="22.9" hidden="1" customHeight="1"/>
    <row r="5408" ht="22.9" hidden="1" customHeight="1"/>
    <row r="5409" ht="22.9" hidden="1" customHeight="1"/>
    <row r="5410" ht="22.9" hidden="1" customHeight="1"/>
    <row r="5411" ht="22.9" hidden="1" customHeight="1"/>
    <row r="5412" ht="22.9" hidden="1" customHeight="1"/>
    <row r="5413" ht="22.9" hidden="1" customHeight="1"/>
    <row r="5414" ht="22.9" hidden="1" customHeight="1"/>
    <row r="5415" ht="22.9" hidden="1" customHeight="1"/>
    <row r="5416" ht="22.9" hidden="1" customHeight="1"/>
    <row r="5417" ht="22.9" hidden="1" customHeight="1"/>
    <row r="5418" ht="22.9" hidden="1" customHeight="1"/>
    <row r="5419" ht="22.9" hidden="1" customHeight="1"/>
    <row r="5420" ht="22.9" hidden="1" customHeight="1"/>
    <row r="5421" ht="22.9" hidden="1" customHeight="1"/>
    <row r="5422" ht="22.9" hidden="1" customHeight="1"/>
    <row r="5423" ht="22.9" hidden="1" customHeight="1"/>
    <row r="5424" ht="22.9" hidden="1" customHeight="1"/>
    <row r="5425" ht="22.9" hidden="1" customHeight="1"/>
    <row r="5426" ht="22.9" hidden="1" customHeight="1"/>
    <row r="5427" ht="22.9" hidden="1" customHeight="1"/>
    <row r="5428" ht="22.9" hidden="1" customHeight="1"/>
    <row r="5429" ht="22.9" hidden="1" customHeight="1"/>
    <row r="5430" ht="22.9" hidden="1" customHeight="1"/>
    <row r="5431" ht="22.9" hidden="1" customHeight="1"/>
    <row r="5432" ht="22.9" hidden="1" customHeight="1"/>
    <row r="5433" ht="22.9" hidden="1" customHeight="1"/>
    <row r="5434" ht="22.9" hidden="1" customHeight="1"/>
    <row r="5435" ht="22.9" hidden="1" customHeight="1"/>
    <row r="5436" ht="22.9" hidden="1" customHeight="1"/>
    <row r="5437" ht="22.9" hidden="1" customHeight="1"/>
    <row r="5438" ht="22.9" hidden="1" customHeight="1"/>
    <row r="5439" ht="22.9" hidden="1" customHeight="1"/>
    <row r="5440" ht="22.9" hidden="1" customHeight="1"/>
    <row r="5441" ht="22.9" hidden="1" customHeight="1"/>
    <row r="5442" ht="22.9" hidden="1" customHeight="1"/>
    <row r="5443" ht="22.9" hidden="1" customHeight="1"/>
    <row r="5444" ht="22.9" hidden="1" customHeight="1"/>
    <row r="5445" ht="22.9" hidden="1" customHeight="1"/>
    <row r="5446" ht="22.9" hidden="1" customHeight="1"/>
    <row r="5447" ht="22.9" hidden="1" customHeight="1"/>
    <row r="5448" ht="22.9" hidden="1" customHeight="1"/>
    <row r="5449" ht="22.9" hidden="1" customHeight="1"/>
    <row r="5450" ht="22.9" hidden="1" customHeight="1"/>
    <row r="5451" ht="22.9" hidden="1" customHeight="1"/>
    <row r="5452" ht="22.9" hidden="1" customHeight="1"/>
    <row r="5453" ht="22.9" hidden="1" customHeight="1"/>
    <row r="5454" ht="22.9" hidden="1" customHeight="1"/>
    <row r="5455" ht="22.9" hidden="1" customHeight="1"/>
    <row r="5456" ht="22.9" hidden="1" customHeight="1"/>
    <row r="5457" ht="22.9" hidden="1" customHeight="1"/>
    <row r="5458" ht="22.9" hidden="1" customHeight="1"/>
    <row r="5459" ht="22.9" hidden="1" customHeight="1"/>
    <row r="5460" ht="22.9" hidden="1" customHeight="1"/>
    <row r="5461" ht="22.9" hidden="1" customHeight="1"/>
    <row r="5462" ht="22.9" hidden="1" customHeight="1"/>
    <row r="5463" ht="22.9" hidden="1" customHeight="1"/>
    <row r="5464" ht="22.9" hidden="1" customHeight="1"/>
    <row r="5465" ht="22.9" hidden="1" customHeight="1"/>
    <row r="5466" ht="22.9" hidden="1" customHeight="1"/>
    <row r="5467" ht="22.9" hidden="1" customHeight="1"/>
    <row r="5468" ht="22.9" hidden="1" customHeight="1"/>
    <row r="5469" ht="22.9" hidden="1" customHeight="1"/>
    <row r="5470" ht="22.9" hidden="1" customHeight="1"/>
    <row r="5471" ht="22.9" hidden="1" customHeight="1"/>
    <row r="5472" ht="22.9" hidden="1" customHeight="1"/>
    <row r="5473" ht="22.9" hidden="1" customHeight="1"/>
    <row r="5474" ht="22.9" hidden="1" customHeight="1"/>
    <row r="5475" ht="22.9" hidden="1" customHeight="1"/>
    <row r="5476" ht="22.9" hidden="1" customHeight="1"/>
    <row r="5477" ht="22.9" hidden="1" customHeight="1"/>
    <row r="5478" ht="22.9" hidden="1" customHeight="1"/>
    <row r="5479" ht="22.9" hidden="1" customHeight="1"/>
    <row r="5480" ht="22.9" hidden="1" customHeight="1"/>
    <row r="5481" ht="22.9" hidden="1" customHeight="1"/>
    <row r="5482" ht="22.9" hidden="1" customHeight="1"/>
    <row r="5483" ht="22.9" hidden="1" customHeight="1"/>
    <row r="5484" ht="22.9" hidden="1" customHeight="1"/>
    <row r="5485" ht="22.9" hidden="1" customHeight="1"/>
    <row r="5486" ht="22.9" hidden="1" customHeight="1"/>
    <row r="5487" ht="22.9" hidden="1" customHeight="1"/>
    <row r="5488" ht="22.9" hidden="1" customHeight="1"/>
    <row r="5489" ht="22.9" hidden="1" customHeight="1"/>
    <row r="5490" ht="22.9" hidden="1" customHeight="1"/>
    <row r="5491" ht="22.9" hidden="1" customHeight="1"/>
    <row r="5492" ht="22.9" hidden="1" customHeight="1"/>
    <row r="5493" ht="22.9" hidden="1" customHeight="1"/>
    <row r="5494" ht="22.9" hidden="1" customHeight="1"/>
    <row r="5495" ht="22.9" hidden="1" customHeight="1"/>
    <row r="5496" ht="22.9" hidden="1" customHeight="1"/>
    <row r="5497" ht="22.9" hidden="1" customHeight="1"/>
    <row r="5498" ht="22.9" hidden="1" customHeight="1"/>
    <row r="5499" ht="22.9" hidden="1" customHeight="1"/>
    <row r="5500" ht="22.9" hidden="1" customHeight="1"/>
    <row r="5501" ht="22.9" hidden="1" customHeight="1"/>
    <row r="5502" ht="22.9" hidden="1" customHeight="1"/>
    <row r="5503" ht="22.9" hidden="1" customHeight="1"/>
    <row r="5504" ht="22.9" hidden="1" customHeight="1"/>
    <row r="5505" ht="22.9" hidden="1" customHeight="1"/>
    <row r="5506" ht="22.9" hidden="1" customHeight="1"/>
    <row r="5507" ht="22.9" hidden="1" customHeight="1"/>
    <row r="5508" ht="22.9" hidden="1" customHeight="1"/>
    <row r="5509" ht="22.9" hidden="1" customHeight="1"/>
    <row r="5510" ht="22.9" hidden="1" customHeight="1"/>
    <row r="5511" ht="22.9" hidden="1" customHeight="1"/>
    <row r="5512" ht="22.9" hidden="1" customHeight="1"/>
    <row r="5513" ht="22.9" hidden="1" customHeight="1"/>
    <row r="5514" ht="22.9" hidden="1" customHeight="1"/>
    <row r="5515" ht="22.9" hidden="1" customHeight="1"/>
    <row r="5516" ht="22.9" hidden="1" customHeight="1"/>
    <row r="5517" ht="22.9" hidden="1" customHeight="1"/>
    <row r="5518" ht="22.9" hidden="1" customHeight="1"/>
    <row r="5519" ht="22.9" hidden="1" customHeight="1"/>
    <row r="5520" ht="22.9" hidden="1" customHeight="1"/>
    <row r="5521" ht="22.9" hidden="1" customHeight="1"/>
    <row r="5522" ht="22.9" hidden="1" customHeight="1"/>
    <row r="5523" ht="22.9" hidden="1" customHeight="1"/>
    <row r="5524" ht="22.9" hidden="1" customHeight="1"/>
    <row r="5525" ht="22.9" hidden="1" customHeight="1"/>
    <row r="5526" ht="22.9" hidden="1" customHeight="1"/>
    <row r="5527" ht="22.9" hidden="1" customHeight="1"/>
    <row r="5528" ht="22.9" hidden="1" customHeight="1"/>
    <row r="5529" ht="22.9" hidden="1" customHeight="1"/>
    <row r="5530" ht="22.9" hidden="1" customHeight="1"/>
    <row r="5531" ht="22.9" hidden="1" customHeight="1"/>
    <row r="5532" ht="22.9" hidden="1" customHeight="1"/>
    <row r="5533" ht="22.9" hidden="1" customHeight="1"/>
    <row r="5534" ht="22.9" hidden="1" customHeight="1"/>
    <row r="5535" ht="22.9" hidden="1" customHeight="1"/>
    <row r="5536" ht="22.9" hidden="1" customHeight="1"/>
    <row r="5537" ht="22.9" hidden="1" customHeight="1"/>
    <row r="5538" ht="22.9" hidden="1" customHeight="1"/>
    <row r="5539" ht="22.9" hidden="1" customHeight="1"/>
    <row r="5540" ht="22.9" hidden="1" customHeight="1"/>
    <row r="5541" ht="22.9" hidden="1" customHeight="1"/>
    <row r="5542" ht="22.9" hidden="1" customHeight="1"/>
    <row r="5543" ht="22.9" hidden="1" customHeight="1"/>
    <row r="5544" ht="22.9" hidden="1" customHeight="1"/>
    <row r="5545" ht="22.9" hidden="1" customHeight="1"/>
    <row r="5546" ht="22.9" hidden="1" customHeight="1"/>
    <row r="5547" ht="22.9" hidden="1" customHeight="1"/>
    <row r="5548" ht="22.9" hidden="1" customHeight="1"/>
    <row r="5549" ht="22.9" hidden="1" customHeight="1"/>
    <row r="5550" ht="22.9" hidden="1" customHeight="1"/>
    <row r="5551" ht="22.9" hidden="1" customHeight="1"/>
    <row r="5552" ht="22.9" hidden="1" customHeight="1"/>
    <row r="5553" ht="22.9" hidden="1" customHeight="1"/>
    <row r="5554" ht="22.9" hidden="1" customHeight="1"/>
    <row r="5555" ht="22.9" hidden="1" customHeight="1"/>
    <row r="5556" ht="22.9" hidden="1" customHeight="1"/>
    <row r="5557" ht="22.9" hidden="1" customHeight="1"/>
    <row r="5558" ht="22.9" hidden="1" customHeight="1"/>
    <row r="5559" ht="22.9" hidden="1" customHeight="1"/>
    <row r="5560" ht="22.9" hidden="1" customHeight="1"/>
    <row r="5561" ht="22.9" hidden="1" customHeight="1"/>
    <row r="5562" ht="22.9" hidden="1" customHeight="1"/>
    <row r="5563" ht="22.9" hidden="1" customHeight="1"/>
    <row r="5564" ht="22.9" hidden="1" customHeight="1"/>
    <row r="5565" ht="22.9" hidden="1" customHeight="1"/>
    <row r="5566" ht="22.9" hidden="1" customHeight="1"/>
    <row r="5567" ht="22.9" hidden="1" customHeight="1"/>
    <row r="5568" ht="22.9" hidden="1" customHeight="1"/>
    <row r="5569" ht="22.9" hidden="1" customHeight="1"/>
    <row r="5570" ht="22.9" hidden="1" customHeight="1"/>
    <row r="5571" ht="22.9" hidden="1" customHeight="1"/>
    <row r="5572" ht="22.9" hidden="1" customHeight="1"/>
    <row r="5573" ht="22.9" hidden="1" customHeight="1"/>
    <row r="5574" ht="22.9" hidden="1" customHeight="1"/>
    <row r="5575" ht="22.9" hidden="1" customHeight="1"/>
    <row r="5576" ht="22.9" hidden="1" customHeight="1"/>
    <row r="5577" ht="22.9" hidden="1" customHeight="1"/>
    <row r="5578" ht="22.9" hidden="1" customHeight="1"/>
    <row r="5579" ht="22.9" hidden="1" customHeight="1"/>
    <row r="5580" ht="22.9" hidden="1" customHeight="1"/>
    <row r="5581" ht="22.9" hidden="1" customHeight="1"/>
    <row r="5582" ht="22.9" hidden="1" customHeight="1"/>
    <row r="5583" ht="22.9" hidden="1" customHeight="1"/>
    <row r="5584" ht="22.9" hidden="1" customHeight="1"/>
    <row r="5585" ht="22.9" hidden="1" customHeight="1"/>
    <row r="5586" ht="22.9" hidden="1" customHeight="1"/>
    <row r="5587" ht="22.9" hidden="1" customHeight="1"/>
    <row r="5588" ht="22.9" hidden="1" customHeight="1"/>
    <row r="5589" ht="22.9" hidden="1" customHeight="1"/>
    <row r="5590" ht="22.9" hidden="1" customHeight="1"/>
    <row r="5591" ht="22.9" hidden="1" customHeight="1"/>
    <row r="5592" ht="22.9" hidden="1" customHeight="1"/>
    <row r="5593" ht="22.9" hidden="1" customHeight="1"/>
    <row r="5594" ht="22.9" hidden="1" customHeight="1"/>
    <row r="5595" ht="22.9" hidden="1" customHeight="1"/>
    <row r="5596" ht="22.9" hidden="1" customHeight="1"/>
    <row r="5597" ht="22.9" hidden="1" customHeight="1"/>
    <row r="5598" ht="22.9" hidden="1" customHeight="1"/>
    <row r="5599" ht="22.9" hidden="1" customHeight="1"/>
    <row r="5600" ht="22.9" hidden="1" customHeight="1"/>
    <row r="5601" ht="22.9" hidden="1" customHeight="1"/>
    <row r="5602" ht="22.9" hidden="1" customHeight="1"/>
    <row r="5603" ht="22.9" hidden="1" customHeight="1"/>
    <row r="5604" ht="22.9" hidden="1" customHeight="1"/>
    <row r="5605" ht="22.9" hidden="1" customHeight="1"/>
    <row r="5606" ht="22.9" hidden="1" customHeight="1"/>
    <row r="5607" ht="22.9" hidden="1" customHeight="1"/>
    <row r="5608" ht="22.9" hidden="1" customHeight="1"/>
    <row r="5609" ht="22.9" hidden="1" customHeight="1"/>
    <row r="5610" ht="22.9" hidden="1" customHeight="1"/>
    <row r="5611" ht="22.9" hidden="1" customHeight="1"/>
    <row r="5612" ht="22.9" hidden="1" customHeight="1"/>
    <row r="5613" ht="22.9" hidden="1" customHeight="1"/>
    <row r="5614" ht="22.9" hidden="1" customHeight="1"/>
    <row r="5615" ht="22.9" hidden="1" customHeight="1"/>
    <row r="5616" ht="22.9" hidden="1" customHeight="1"/>
    <row r="5617" ht="22.9" hidden="1" customHeight="1"/>
    <row r="5618" ht="22.9" hidden="1" customHeight="1"/>
    <row r="5619" ht="22.9" hidden="1" customHeight="1"/>
    <row r="5620" ht="22.9" hidden="1" customHeight="1"/>
    <row r="5621" ht="22.9" hidden="1" customHeight="1"/>
    <row r="5622" ht="22.9" hidden="1" customHeight="1"/>
    <row r="5623" ht="22.9" hidden="1" customHeight="1"/>
    <row r="5624" ht="22.9" hidden="1" customHeight="1"/>
    <row r="5625" ht="22.9" hidden="1" customHeight="1"/>
    <row r="5626" ht="22.9" hidden="1" customHeight="1"/>
    <row r="5627" ht="22.9" hidden="1" customHeight="1"/>
    <row r="5628" ht="22.9" hidden="1" customHeight="1"/>
    <row r="5629" ht="22.9" hidden="1" customHeight="1"/>
    <row r="5630" ht="22.9" hidden="1" customHeight="1"/>
    <row r="5631" ht="22.9" hidden="1" customHeight="1"/>
    <row r="5632" ht="22.9" hidden="1" customHeight="1"/>
    <row r="5633" ht="22.9" hidden="1" customHeight="1"/>
    <row r="5634" ht="22.9" hidden="1" customHeight="1"/>
    <row r="5635" ht="22.9" hidden="1" customHeight="1"/>
    <row r="5636" ht="22.9" hidden="1" customHeight="1"/>
    <row r="5637" ht="22.9" hidden="1" customHeight="1"/>
    <row r="5638" ht="22.9" hidden="1" customHeight="1"/>
    <row r="5639" ht="22.9" hidden="1" customHeight="1"/>
    <row r="5640" ht="22.9" hidden="1" customHeight="1"/>
    <row r="5641" ht="22.9" hidden="1" customHeight="1"/>
    <row r="5642" ht="22.9" hidden="1" customHeight="1"/>
    <row r="5643" ht="22.9" hidden="1" customHeight="1"/>
    <row r="5644" ht="22.9" hidden="1" customHeight="1"/>
    <row r="5645" ht="22.9" hidden="1" customHeight="1"/>
    <row r="5646" ht="22.9" hidden="1" customHeight="1"/>
    <row r="5647" ht="22.9" hidden="1" customHeight="1"/>
    <row r="5648" ht="22.9" hidden="1" customHeight="1"/>
    <row r="5649" ht="22.9" hidden="1" customHeight="1"/>
    <row r="5650" ht="22.9" hidden="1" customHeight="1"/>
    <row r="5651" ht="22.9" hidden="1" customHeight="1"/>
    <row r="5652" ht="22.9" hidden="1" customHeight="1"/>
    <row r="5653" ht="22.9" hidden="1" customHeight="1"/>
    <row r="5654" ht="22.9" hidden="1" customHeight="1"/>
    <row r="5655" ht="22.9" hidden="1" customHeight="1"/>
    <row r="5656" ht="22.9" hidden="1" customHeight="1"/>
    <row r="5657" ht="22.9" hidden="1" customHeight="1"/>
    <row r="5658" ht="22.9" hidden="1" customHeight="1"/>
    <row r="5659" ht="22.9" hidden="1" customHeight="1"/>
    <row r="5660" ht="22.9" hidden="1" customHeight="1"/>
    <row r="5661" ht="22.9" hidden="1" customHeight="1"/>
    <row r="5662" ht="22.9" hidden="1" customHeight="1"/>
    <row r="5663" ht="22.9" hidden="1" customHeight="1"/>
    <row r="5664" ht="22.9" hidden="1" customHeight="1"/>
    <row r="5665" ht="22.9" hidden="1" customHeight="1"/>
    <row r="5666" ht="22.9" hidden="1" customHeight="1"/>
    <row r="5667" ht="22.9" hidden="1" customHeight="1"/>
    <row r="5668" ht="22.9" hidden="1" customHeight="1"/>
    <row r="5669" ht="22.9" hidden="1" customHeight="1"/>
    <row r="5670" ht="22.9" hidden="1" customHeight="1"/>
    <row r="5671" ht="22.9" hidden="1" customHeight="1"/>
    <row r="5672" ht="22.9" hidden="1" customHeight="1"/>
    <row r="5673" ht="22.9" hidden="1" customHeight="1"/>
    <row r="5674" ht="22.9" hidden="1" customHeight="1"/>
    <row r="5675" ht="22.9" hidden="1" customHeight="1"/>
    <row r="5676" ht="22.9" hidden="1" customHeight="1"/>
    <row r="5677" ht="22.9" hidden="1" customHeight="1"/>
    <row r="5678" ht="22.9" hidden="1" customHeight="1"/>
    <row r="5679" ht="22.9" hidden="1" customHeight="1"/>
    <row r="5680" ht="22.9" hidden="1" customHeight="1"/>
    <row r="5681" ht="22.9" hidden="1" customHeight="1"/>
    <row r="5682" ht="22.9" hidden="1" customHeight="1"/>
    <row r="5683" ht="22.9" hidden="1" customHeight="1"/>
    <row r="5684" ht="22.9" hidden="1" customHeight="1"/>
    <row r="5685" ht="22.9" hidden="1" customHeight="1"/>
    <row r="5686" ht="22.9" hidden="1" customHeight="1"/>
    <row r="5687" ht="22.9" hidden="1" customHeight="1"/>
    <row r="5688" ht="22.9" hidden="1" customHeight="1"/>
    <row r="5689" ht="22.9" hidden="1" customHeight="1"/>
    <row r="5690" ht="22.9" hidden="1" customHeight="1"/>
    <row r="5691" ht="22.9" hidden="1" customHeight="1"/>
    <row r="5692" ht="22.9" hidden="1" customHeight="1"/>
    <row r="5693" ht="22.9" hidden="1" customHeight="1"/>
    <row r="5694" ht="22.9" hidden="1" customHeight="1"/>
    <row r="5695" ht="22.9" hidden="1" customHeight="1"/>
    <row r="5696" ht="22.9" hidden="1" customHeight="1"/>
    <row r="5697" ht="22.9" hidden="1" customHeight="1"/>
    <row r="5698" ht="22.9" hidden="1" customHeight="1"/>
    <row r="5699" ht="22.9" hidden="1" customHeight="1"/>
    <row r="5700" ht="22.9" hidden="1" customHeight="1"/>
    <row r="5701" ht="22.9" hidden="1" customHeight="1"/>
    <row r="5702" ht="22.9" hidden="1" customHeight="1"/>
    <row r="5703" ht="22.9" hidden="1" customHeight="1"/>
    <row r="5704" ht="22.9" hidden="1" customHeight="1"/>
    <row r="5705" ht="22.9" hidden="1" customHeight="1"/>
    <row r="5706" ht="22.9" hidden="1" customHeight="1"/>
    <row r="5707" ht="22.9" hidden="1" customHeight="1"/>
    <row r="5708" ht="22.9" hidden="1" customHeight="1"/>
    <row r="5709" ht="22.9" hidden="1" customHeight="1"/>
    <row r="5710" ht="22.9" hidden="1" customHeight="1"/>
    <row r="5711" ht="22.9" hidden="1" customHeight="1"/>
    <row r="5712" ht="22.9" hidden="1" customHeight="1"/>
    <row r="5713" ht="22.9" hidden="1" customHeight="1"/>
    <row r="5714" ht="22.9" hidden="1" customHeight="1"/>
    <row r="5715" ht="22.9" hidden="1" customHeight="1"/>
    <row r="5716" ht="22.9" hidden="1" customHeight="1"/>
    <row r="5717" ht="22.9" hidden="1" customHeight="1"/>
    <row r="5718" ht="22.9" hidden="1" customHeight="1"/>
    <row r="5719" ht="22.9" hidden="1" customHeight="1"/>
    <row r="5720" ht="22.9" hidden="1" customHeight="1"/>
    <row r="5721" ht="22.9" hidden="1" customHeight="1"/>
    <row r="5722" ht="22.9" hidden="1" customHeight="1"/>
    <row r="5723" ht="22.9" hidden="1" customHeight="1"/>
    <row r="5724" ht="22.9" hidden="1" customHeight="1"/>
    <row r="5725" ht="22.9" hidden="1" customHeight="1"/>
    <row r="5726" ht="22.9" hidden="1" customHeight="1"/>
    <row r="5727" ht="22.9" hidden="1" customHeight="1"/>
    <row r="5728" ht="22.9" hidden="1" customHeight="1"/>
    <row r="5729" ht="22.9" hidden="1" customHeight="1"/>
    <row r="5730" ht="22.9" hidden="1" customHeight="1"/>
    <row r="5731" ht="22.9" hidden="1" customHeight="1"/>
    <row r="5732" ht="22.9" hidden="1" customHeight="1"/>
    <row r="5733" ht="22.9" hidden="1" customHeight="1"/>
    <row r="5734" ht="22.9" hidden="1" customHeight="1"/>
    <row r="5735" ht="22.9" hidden="1" customHeight="1"/>
    <row r="5736" ht="22.9" hidden="1" customHeight="1"/>
    <row r="5737" ht="22.9" hidden="1" customHeight="1"/>
    <row r="5738" ht="22.9" hidden="1" customHeight="1"/>
    <row r="5739" ht="22.9" hidden="1" customHeight="1"/>
    <row r="5740" ht="22.9" hidden="1" customHeight="1"/>
    <row r="5741" ht="22.9" hidden="1" customHeight="1"/>
    <row r="5742" ht="22.9" hidden="1" customHeight="1"/>
    <row r="5743" ht="22.9" hidden="1" customHeight="1"/>
    <row r="5744" ht="22.9" hidden="1" customHeight="1"/>
    <row r="5745" ht="22.9" hidden="1" customHeight="1"/>
    <row r="5746" ht="22.9" hidden="1" customHeight="1"/>
    <row r="5747" ht="22.9" hidden="1" customHeight="1"/>
    <row r="5748" ht="22.9" hidden="1" customHeight="1"/>
    <row r="5749" ht="22.9" hidden="1" customHeight="1"/>
    <row r="5750" ht="22.9" hidden="1" customHeight="1"/>
    <row r="5751" ht="22.9" hidden="1" customHeight="1"/>
    <row r="5752" ht="22.9" hidden="1" customHeight="1"/>
    <row r="5753" ht="22.9" hidden="1" customHeight="1"/>
    <row r="5754" ht="22.9" hidden="1" customHeight="1"/>
    <row r="5755" ht="22.9" hidden="1" customHeight="1"/>
    <row r="5756" ht="22.9" hidden="1" customHeight="1"/>
    <row r="5757" ht="22.9" hidden="1" customHeight="1"/>
    <row r="5758" ht="22.9" hidden="1" customHeight="1"/>
    <row r="5759" ht="22.9" hidden="1" customHeight="1"/>
    <row r="5760" ht="22.9" hidden="1" customHeight="1"/>
    <row r="5761" ht="22.9" hidden="1" customHeight="1"/>
    <row r="5762" ht="22.9" hidden="1" customHeight="1"/>
    <row r="5763" ht="22.9" hidden="1" customHeight="1"/>
    <row r="5764" ht="22.9" hidden="1" customHeight="1"/>
    <row r="5765" ht="22.9" hidden="1" customHeight="1"/>
    <row r="5766" ht="22.9" hidden="1" customHeight="1"/>
    <row r="5767" ht="22.9" hidden="1" customHeight="1"/>
    <row r="5768" ht="22.9" hidden="1" customHeight="1"/>
    <row r="5769" ht="22.9" hidden="1" customHeight="1"/>
    <row r="5770" ht="22.9" hidden="1" customHeight="1"/>
    <row r="5771" ht="22.9" hidden="1" customHeight="1"/>
    <row r="5772" ht="22.9" hidden="1" customHeight="1"/>
    <row r="5773" ht="22.9" hidden="1" customHeight="1"/>
    <row r="5774" ht="22.9" hidden="1" customHeight="1"/>
    <row r="5775" ht="22.9" hidden="1" customHeight="1"/>
    <row r="5776" ht="22.9" hidden="1" customHeight="1"/>
    <row r="5777" ht="22.9" hidden="1" customHeight="1"/>
    <row r="5778" ht="22.9" hidden="1" customHeight="1"/>
    <row r="5779" ht="22.9" hidden="1" customHeight="1"/>
    <row r="5780" ht="22.9" hidden="1" customHeight="1"/>
    <row r="5781" ht="22.9" hidden="1" customHeight="1"/>
    <row r="5782" ht="22.9" hidden="1" customHeight="1"/>
    <row r="5783" ht="22.9" hidden="1" customHeight="1"/>
  </sheetData>
  <sheetProtection algorithmName="SHA-512" hashValue="JaJZ7UKVqXFWPu1Tm6j3ZujQT8OPcszFfLSAa4p1HkoGmuJGZ9DNBmlNp0AxuIlNOiSDkrLSBPWpihwIHOd7pQ==" saltValue="VqT3PLlRmLuhkllyrhx5Ag==" spinCount="100000" sheet="1" selectLockedCells="1" sort="0" autoFilter="0"/>
  <protectedRanges>
    <protectedRange sqref="B8:N38" name="AllowSort"/>
  </protectedRanges>
  <autoFilter ref="B8:N38" xr:uid="{BA5C3525-401D-4BE0-A066-65C2943FAA05}">
    <sortState xmlns:xlrd2="http://schemas.microsoft.com/office/spreadsheetml/2017/richdata2" ref="B9:N38">
      <sortCondition descending="1" ref="I8:I38"/>
    </sortState>
  </autoFilter>
  <mergeCells count="4">
    <mergeCell ref="B2:N2"/>
    <mergeCell ref="B3:N3"/>
    <mergeCell ref="E6:J6"/>
    <mergeCell ref="K6:M6"/>
  </mergeCells>
  <conditionalFormatting sqref="F9:J38">
    <cfRule type="cellIs" dxfId="3" priority="2" operator="equal">
      <formula>0</formula>
    </cfRule>
  </conditionalFormatting>
  <conditionalFormatting sqref="E9:E38">
    <cfRule type="cellIs" dxfId="2" priority="1" operator="equal">
      <formula>0</formula>
    </cfRule>
  </conditionalFormatting>
  <pageMargins left="0.7" right="0.7" top="0.75" bottom="0.75" header="0.3" footer="0.3"/>
  <pageSetup scale="52" orientation="landscape" r:id="rId1"/>
  <ignoredErrors>
    <ignoredError sqref="C39:N104857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8D9F3"/>
    <pageSetUpPr fitToPage="1"/>
  </sheetPr>
  <dimension ref="A1:AB5783"/>
  <sheetViews>
    <sheetView showGridLines="0" zoomScale="55" zoomScaleNormal="55" workbookViewId="0">
      <selection activeCell="B9" sqref="B9"/>
    </sheetView>
  </sheetViews>
  <sheetFormatPr defaultColWidth="8.83984375" defaultRowHeight="14.4" zeroHeight="1"/>
  <cols>
    <col min="1" max="1" width="5.15625" style="72" customWidth="1"/>
    <col min="2" max="2" width="13.83984375" style="183" customWidth="1"/>
    <col min="3" max="3" width="47.83984375" style="122" customWidth="1"/>
    <col min="4" max="4" width="23.15625" style="75" customWidth="1"/>
    <col min="5" max="5" width="18.68359375" style="71" customWidth="1"/>
    <col min="6" max="6" width="18.68359375" style="72" customWidth="1"/>
    <col min="7" max="7" width="19" style="72" customWidth="1"/>
    <col min="8" max="8" width="18.68359375" style="72" customWidth="1"/>
    <col min="9" max="9" width="18.68359375" style="73" customWidth="1"/>
    <col min="10" max="10" width="18.68359375" style="74" customWidth="1"/>
    <col min="11" max="11" width="18.68359375" style="71" customWidth="1"/>
    <col min="12" max="12" width="18.68359375" style="72" customWidth="1"/>
    <col min="13" max="13" width="18.68359375" style="74" customWidth="1"/>
    <col min="14" max="14" width="20.83984375" style="108" customWidth="1"/>
    <col min="15" max="15" width="3.578125" style="182" customWidth="1"/>
    <col min="16" max="16" width="3.578125" style="75" customWidth="1"/>
    <col min="17" max="17" width="8.83984375" style="75" customWidth="1"/>
    <col min="18" max="16384" width="8.83984375" style="75"/>
  </cols>
  <sheetData>
    <row r="1" spans="1:28" ht="16" customHeight="1" thickBot="1">
      <c r="B1" s="152"/>
      <c r="C1" s="75"/>
      <c r="E1" s="75"/>
      <c r="F1" s="75"/>
      <c r="G1" s="75"/>
      <c r="H1" s="75"/>
      <c r="I1" s="75"/>
      <c r="J1" s="75"/>
      <c r="K1" s="75"/>
      <c r="L1" s="75"/>
      <c r="M1" s="75"/>
      <c r="N1" s="75"/>
      <c r="O1" s="72"/>
      <c r="AB1" s="75" t="s">
        <v>4442</v>
      </c>
    </row>
    <row r="2" spans="1:28" s="153" customFormat="1" ht="41.65" customHeight="1" thickTop="1">
      <c r="A2" s="181"/>
      <c r="B2" s="195" t="s">
        <v>6020</v>
      </c>
      <c r="C2" s="196"/>
      <c r="D2" s="196"/>
      <c r="E2" s="196"/>
      <c r="F2" s="196"/>
      <c r="G2" s="196"/>
      <c r="H2" s="196"/>
      <c r="I2" s="196"/>
      <c r="J2" s="196"/>
      <c r="K2" s="196"/>
      <c r="L2" s="196"/>
      <c r="M2" s="196"/>
      <c r="N2" s="197"/>
      <c r="O2" s="181"/>
      <c r="Q2" s="154" t="s">
        <v>6267</v>
      </c>
      <c r="R2" s="155"/>
      <c r="S2" s="155"/>
      <c r="T2" s="155"/>
    </row>
    <row r="3" spans="1:28" ht="25.9" customHeight="1">
      <c r="B3" s="198" t="s">
        <v>6016</v>
      </c>
      <c r="C3" s="199"/>
      <c r="D3" s="199"/>
      <c r="E3" s="199"/>
      <c r="F3" s="199"/>
      <c r="G3" s="199"/>
      <c r="H3" s="199"/>
      <c r="I3" s="199"/>
      <c r="J3" s="199"/>
      <c r="K3" s="199"/>
      <c r="L3" s="199"/>
      <c r="M3" s="199"/>
      <c r="N3" s="200"/>
      <c r="O3" s="72"/>
      <c r="Q3" s="156" t="s">
        <v>6275</v>
      </c>
    </row>
    <row r="4" spans="1:28" ht="25.9" customHeight="1">
      <c r="B4" s="157"/>
      <c r="C4" s="75"/>
      <c r="E4" s="75"/>
      <c r="F4" s="158" t="s">
        <v>4438</v>
      </c>
      <c r="G4" s="159">
        <f>'FULL STOCK UNIVERSE'!$A$4</f>
        <v>46017</v>
      </c>
      <c r="H4" s="75"/>
      <c r="I4" s="75"/>
      <c r="J4" s="75"/>
      <c r="K4" s="75"/>
      <c r="L4" s="75"/>
      <c r="M4" s="160"/>
      <c r="N4" s="161"/>
      <c r="O4" s="72"/>
      <c r="Q4" s="175" t="s">
        <v>6270</v>
      </c>
    </row>
    <row r="5" spans="1:28" ht="26.5" customHeight="1" thickBot="1">
      <c r="B5" s="157"/>
      <c r="C5" s="75"/>
      <c r="D5" s="160"/>
      <c r="E5" s="160"/>
      <c r="H5" s="75"/>
      <c r="I5" s="164"/>
      <c r="J5" s="164"/>
      <c r="K5" s="164"/>
      <c r="L5" s="160"/>
      <c r="M5" s="160"/>
      <c r="N5" s="165"/>
      <c r="O5" s="72"/>
      <c r="Q5" s="156" t="s">
        <v>6271</v>
      </c>
    </row>
    <row r="6" spans="1:28" ht="25.9" customHeight="1" thickBot="1">
      <c r="B6" s="166"/>
      <c r="C6" s="167"/>
      <c r="D6" s="167"/>
      <c r="E6" s="207" t="s">
        <v>6017</v>
      </c>
      <c r="F6" s="208"/>
      <c r="G6" s="208"/>
      <c r="H6" s="208"/>
      <c r="I6" s="208"/>
      <c r="J6" s="209"/>
      <c r="K6" s="207" t="s">
        <v>6018</v>
      </c>
      <c r="L6" s="208"/>
      <c r="M6" s="209"/>
      <c r="N6" s="168"/>
      <c r="O6" s="72"/>
      <c r="Q6" s="156" t="s">
        <v>6263</v>
      </c>
    </row>
    <row r="7" spans="1:28" ht="25.9" customHeight="1" thickBot="1">
      <c r="B7" s="169"/>
      <c r="C7" s="170"/>
      <c r="D7" s="171" t="s">
        <v>4448</v>
      </c>
      <c r="E7" s="9">
        <v>0</v>
      </c>
      <c r="F7" s="7">
        <v>0</v>
      </c>
      <c r="G7" s="7">
        <v>0</v>
      </c>
      <c r="H7" s="7">
        <v>0</v>
      </c>
      <c r="I7" s="7">
        <v>0</v>
      </c>
      <c r="J7" s="8">
        <v>0</v>
      </c>
      <c r="K7" s="9">
        <v>0</v>
      </c>
      <c r="L7" s="7">
        <v>0</v>
      </c>
      <c r="M7" s="8">
        <v>0</v>
      </c>
      <c r="N7" s="168"/>
      <c r="O7" s="72"/>
      <c r="Q7" s="156" t="s">
        <v>6272</v>
      </c>
    </row>
    <row r="8" spans="1:28" ht="30" customHeight="1">
      <c r="B8" s="140" t="s">
        <v>4430</v>
      </c>
      <c r="C8" s="141" t="s">
        <v>4429</v>
      </c>
      <c r="D8" s="142" t="s">
        <v>4439</v>
      </c>
      <c r="E8" s="143" t="s">
        <v>4424</v>
      </c>
      <c r="F8" s="144" t="s">
        <v>4428</v>
      </c>
      <c r="G8" s="144" t="s">
        <v>4423</v>
      </c>
      <c r="H8" s="144" t="s">
        <v>6012</v>
      </c>
      <c r="I8" s="144" t="s">
        <v>1</v>
      </c>
      <c r="J8" s="145" t="s">
        <v>4447</v>
      </c>
      <c r="K8" s="143" t="s">
        <v>0</v>
      </c>
      <c r="L8" s="144" t="s">
        <v>4435</v>
      </c>
      <c r="M8" s="145" t="s">
        <v>4431</v>
      </c>
      <c r="N8" s="146" t="s">
        <v>6079</v>
      </c>
      <c r="O8" s="72"/>
      <c r="Q8" s="156" t="s">
        <v>6273</v>
      </c>
    </row>
    <row r="9" spans="1:28" ht="23.5" customHeight="1">
      <c r="B9" s="187" t="s">
        <v>2836</v>
      </c>
      <c r="C9" s="115" t="str">
        <f>IF(INDEX('FULL STOCK UNIVERSE'!$B$4:$B$5000,MATCH($B9,'FULL STOCK UNIVERSE'!$C$4:$C$5000,0))=0,"NA",INDEX('FULL STOCK UNIVERSE'!$B$4:$B$5000,MATCH($B9,'FULL STOCK UNIVERSE'!$C$4:$C$5000,0)))</f>
        <v>NVIDIA CORP</v>
      </c>
      <c r="D9" s="83">
        <f>IF(VLOOKUP($B9,'FULL STOCK UNIVERSE'!$C$4:$M$5000,2,FALSE)=0,"NA",VLOOKUP($B9,'FULL STOCK UNIVERSE'!$C$4:$M$5000,2,FALSE))</f>
        <v>4629879</v>
      </c>
      <c r="E9" s="68">
        <f>VLOOKUP($B9,'FULL STOCK UNIVERSE'!$C$4:$M$5000,3,FALSE)</f>
        <v>87</v>
      </c>
      <c r="F9" s="67">
        <f>VLOOKUP($B9,'FULL STOCK UNIVERSE'!$C$4:$M$5000,4,FALSE)</f>
        <v>17</v>
      </c>
      <c r="G9" s="67">
        <f>VLOOKUP($B9,'FULL STOCK UNIVERSE'!$C$4:$M$5000,5,FALSE)</f>
        <v>100</v>
      </c>
      <c r="H9" s="68">
        <f>VLOOKUP($B9,'FULL STOCK UNIVERSE'!$C$4:$M$5000,6,FALSE)</f>
        <v>90</v>
      </c>
      <c r="I9" s="68">
        <f>VLOOKUP($B9,'FULL STOCK UNIVERSE'!$C$4:$M$5000,7,FALSE)</f>
        <v>96</v>
      </c>
      <c r="J9" s="82">
        <f>VLOOKUP($B9,'FULL STOCK UNIVERSE'!$C$4:$M$5000,8,FALSE)</f>
        <v>0</v>
      </c>
      <c r="K9" s="70">
        <f>IF(VLOOKUP($B9,'FULL STOCK UNIVERSE'!$C$4:$M$5000,9,FALSE)=0,"",VLOOKUP($B9,'FULL STOCK UNIVERSE'!$C$4:$M$5000,9,FALSE))</f>
        <v>54</v>
      </c>
      <c r="L9" s="67">
        <f>IF(VLOOKUP($B9,'FULL STOCK UNIVERSE'!$C$4:$M$5000,10,FALSE)=0,"",VLOOKUP($B9,'FULL STOCK UNIVERSE'!$C$4:$M$5000,10,FALSE))</f>
        <v>96</v>
      </c>
      <c r="M9" s="69">
        <f>IF(VLOOKUP($B9,'FULL STOCK UNIVERSE'!$C$4:$M$5000,11,FALSE)=0,"",VLOOKUP($B9,'FULL STOCK UNIVERSE'!$C$4:$M$5000,11,FALSE))</f>
        <v>7</v>
      </c>
      <c r="N9" s="106">
        <f t="shared" ref="N9:N38" si="0">(IF(E9="",0,E9*E$7)+IF(F9="",0,F9*F$7)+IF(G9="",0,G9*G$7)+IF(H9="",0,H9*H$7)+IF(I9="",0,I9*I$7)+IF(K9="",0,K9*K$7)+IF(J9="",0,J9*J$7)+IF(L9="",0,L9*L$7)+IF(M9="",0,M9*M$7))</f>
        <v>0</v>
      </c>
      <c r="O9" s="72"/>
      <c r="Q9" s="156" t="s">
        <v>6274</v>
      </c>
    </row>
    <row r="10" spans="1:28" ht="23.5" customHeight="1">
      <c r="B10" s="188" t="s">
        <v>13</v>
      </c>
      <c r="C10" s="115" t="str">
        <f>IF(INDEX('FULL STOCK UNIVERSE'!$B$4:$B$5000,MATCH($B10,'FULL STOCK UNIVERSE'!$C$4:$C$5000,0))=0,"NA",INDEX('FULL STOCK UNIVERSE'!$B$4:$B$5000,MATCH($B10,'FULL STOCK UNIVERSE'!$C$4:$C$5000,0)))</f>
        <v>APPLE INC</v>
      </c>
      <c r="D10" s="83">
        <f>IF(VLOOKUP($B10,'FULL STOCK UNIVERSE'!$C$4:$M$5000,2,FALSE)=0,"NA",VLOOKUP($B10,'FULL STOCK UNIVERSE'!$C$4:$M$5000,2,FALSE))</f>
        <v>4039854</v>
      </c>
      <c r="E10" s="68">
        <f>VLOOKUP($B10,'FULL STOCK UNIVERSE'!$C$4:$M$5000,3,FALSE)</f>
        <v>69</v>
      </c>
      <c r="F10" s="67">
        <f>VLOOKUP($B10,'FULL STOCK UNIVERSE'!$C$4:$M$5000,4,FALSE)</f>
        <v>66</v>
      </c>
      <c r="G10" s="67">
        <f>VLOOKUP($B10,'FULL STOCK UNIVERSE'!$C$4:$M$5000,5,FALSE)</f>
        <v>71</v>
      </c>
      <c r="H10" s="68">
        <f>VLOOKUP($B10,'FULL STOCK UNIVERSE'!$C$4:$M$5000,6,FALSE)</f>
        <v>63</v>
      </c>
      <c r="I10" s="68">
        <f>VLOOKUP($B10,'FULL STOCK UNIVERSE'!$C$4:$M$5000,7,FALSE)</f>
        <v>80</v>
      </c>
      <c r="J10" s="82">
        <f>VLOOKUP($B10,'FULL STOCK UNIVERSE'!$C$4:$M$5000,8,FALSE)</f>
        <v>0</v>
      </c>
      <c r="K10" s="70">
        <f>IF(VLOOKUP($B10,'FULL STOCK UNIVERSE'!$C$4:$M$5000,9,FALSE)=0,"",VLOOKUP($B10,'FULL STOCK UNIVERSE'!$C$4:$M$5000,9,FALSE))</f>
        <v>88</v>
      </c>
      <c r="L10" s="67">
        <f>IF(VLOOKUP($B10,'FULL STOCK UNIVERSE'!$C$4:$M$5000,10,FALSE)=0,"",VLOOKUP($B10,'FULL STOCK UNIVERSE'!$C$4:$M$5000,10,FALSE))</f>
        <v>62</v>
      </c>
      <c r="M10" s="69">
        <f>IF(VLOOKUP($B10,'FULL STOCK UNIVERSE'!$C$4:$M$5000,11,FALSE)=0,"",VLOOKUP($B10,'FULL STOCK UNIVERSE'!$C$4:$M$5000,11,FALSE))</f>
        <v>48</v>
      </c>
      <c r="N10" s="114">
        <f t="shared" si="0"/>
        <v>0</v>
      </c>
      <c r="O10" s="72"/>
    </row>
    <row r="11" spans="1:28" ht="23.5" customHeight="1">
      <c r="B11" s="188" t="s">
        <v>1747</v>
      </c>
      <c r="C11" s="115" t="str">
        <f>IF(INDEX('FULL STOCK UNIVERSE'!$B$4:$B$5000,MATCH($B11,'FULL STOCK UNIVERSE'!$C$4:$C$5000,0))=0,"NA",INDEX('FULL STOCK UNIVERSE'!$B$4:$B$5000,MATCH($B11,'FULL STOCK UNIVERSE'!$C$4:$C$5000,0)))</f>
        <v>ALPHABET INC</v>
      </c>
      <c r="D11" s="83">
        <f>IF(VLOOKUP($B11,'FULL STOCK UNIVERSE'!$C$4:$M$5000,2,FALSE)=0,"NA",VLOOKUP($B11,'FULL STOCK UNIVERSE'!$C$4:$M$5000,2,FALSE))</f>
        <v>3786260</v>
      </c>
      <c r="E11" s="68">
        <f>VLOOKUP($B11,'FULL STOCK UNIVERSE'!$C$4:$M$5000,3,FALSE)</f>
        <v>54</v>
      </c>
      <c r="F11" s="67">
        <f>VLOOKUP($B11,'FULL STOCK UNIVERSE'!$C$4:$M$5000,4,FALSE)</f>
        <v>36</v>
      </c>
      <c r="G11" s="67">
        <f>VLOOKUP($B11,'FULL STOCK UNIVERSE'!$C$4:$M$5000,5,FALSE)</f>
        <v>92</v>
      </c>
      <c r="H11" s="68">
        <f>VLOOKUP($B11,'FULL STOCK UNIVERSE'!$C$4:$M$5000,6,FALSE)</f>
        <v>27</v>
      </c>
      <c r="I11" s="68">
        <f>VLOOKUP($B11,'FULL STOCK UNIVERSE'!$C$4:$M$5000,7,FALSE)</f>
        <v>84</v>
      </c>
      <c r="J11" s="82">
        <f>VLOOKUP($B11,'FULL STOCK UNIVERSE'!$C$4:$M$5000,8,FALSE)</f>
        <v>0</v>
      </c>
      <c r="K11" s="70">
        <f>IF(VLOOKUP($B11,'FULL STOCK UNIVERSE'!$C$4:$M$5000,9,FALSE)=0,"",VLOOKUP($B11,'FULL STOCK UNIVERSE'!$C$4:$M$5000,9,FALSE))</f>
        <v>96</v>
      </c>
      <c r="L11" s="67">
        <f>IF(VLOOKUP($B11,'FULL STOCK UNIVERSE'!$C$4:$M$5000,10,FALSE)=0,"",VLOOKUP($B11,'FULL STOCK UNIVERSE'!$C$4:$M$5000,10,FALSE))</f>
        <v>64</v>
      </c>
      <c r="M11" s="69">
        <f>IF(VLOOKUP($B11,'FULL STOCK UNIVERSE'!$C$4:$M$5000,11,FALSE)=0,"",VLOOKUP($B11,'FULL STOCK UNIVERSE'!$C$4:$M$5000,11,FALSE))</f>
        <v>40</v>
      </c>
      <c r="N11" s="114">
        <f t="shared" si="0"/>
        <v>0</v>
      </c>
      <c r="O11" s="72"/>
      <c r="Q11" s="176" t="s">
        <v>6094</v>
      </c>
      <c r="S11" s="177"/>
      <c r="T11" s="177"/>
      <c r="U11" s="164"/>
    </row>
    <row r="12" spans="1:28" ht="23.5" customHeight="1">
      <c r="B12" s="188" t="s">
        <v>2642</v>
      </c>
      <c r="C12" s="115" t="str">
        <f>IF(INDEX('FULL STOCK UNIVERSE'!$B$4:$B$5000,MATCH($B12,'FULL STOCK UNIVERSE'!$C$4:$C$5000,0))=0,"NA",INDEX('FULL STOCK UNIVERSE'!$B$4:$B$5000,MATCH($B12,'FULL STOCK UNIVERSE'!$C$4:$C$5000,0)))</f>
        <v>MICROSOFT CORP</v>
      </c>
      <c r="D12" s="83">
        <f>IF(VLOOKUP($B12,'FULL STOCK UNIVERSE'!$C$4:$M$5000,2,FALSE)=0,"NA",VLOOKUP($B12,'FULL STOCK UNIVERSE'!$C$4:$M$5000,2,FALSE))</f>
        <v>3625636</v>
      </c>
      <c r="E12" s="68">
        <f>VLOOKUP($B12,'FULL STOCK UNIVERSE'!$C$4:$M$5000,3,FALSE)</f>
        <v>97</v>
      </c>
      <c r="F12" s="67">
        <f>VLOOKUP($B12,'FULL STOCK UNIVERSE'!$C$4:$M$5000,4,FALSE)</f>
        <v>61</v>
      </c>
      <c r="G12" s="67">
        <f>VLOOKUP($B12,'FULL STOCK UNIVERSE'!$C$4:$M$5000,5,FALSE)</f>
        <v>100</v>
      </c>
      <c r="H12" s="68">
        <f>VLOOKUP($B12,'FULL STOCK UNIVERSE'!$C$4:$M$5000,6,FALSE)</f>
        <v>96</v>
      </c>
      <c r="I12" s="68">
        <f>VLOOKUP($B12,'FULL STOCK UNIVERSE'!$C$4:$M$5000,7,FALSE)</f>
        <v>52</v>
      </c>
      <c r="J12" s="82">
        <f>VLOOKUP($B12,'FULL STOCK UNIVERSE'!$C$4:$M$5000,8,FALSE)</f>
        <v>0</v>
      </c>
      <c r="K12" s="70">
        <f>IF(VLOOKUP($B12,'FULL STOCK UNIVERSE'!$C$4:$M$5000,9,FALSE)=0,"",VLOOKUP($B12,'FULL STOCK UNIVERSE'!$C$4:$M$5000,9,FALSE))</f>
        <v>93</v>
      </c>
      <c r="L12" s="67">
        <f>IF(VLOOKUP($B12,'FULL STOCK UNIVERSE'!$C$4:$M$5000,10,FALSE)=0,"",VLOOKUP($B12,'FULL STOCK UNIVERSE'!$C$4:$M$5000,10,FALSE))</f>
        <v>45</v>
      </c>
      <c r="M12" s="69">
        <f>IF(VLOOKUP($B12,'FULL STOCK UNIVERSE'!$C$4:$M$5000,11,FALSE)=0,"",VLOOKUP($B12,'FULL STOCK UNIVERSE'!$C$4:$M$5000,11,FALSE))</f>
        <v>41</v>
      </c>
      <c r="N12" s="114">
        <f t="shared" si="0"/>
        <v>0</v>
      </c>
      <c r="O12" s="72"/>
      <c r="Q12" s="156" t="s">
        <v>6265</v>
      </c>
      <c r="S12" s="177"/>
      <c r="T12" s="177"/>
      <c r="U12" s="164"/>
    </row>
    <row r="13" spans="1:28" ht="23.5" customHeight="1">
      <c r="B13" s="188" t="s">
        <v>232</v>
      </c>
      <c r="C13" s="115" t="str">
        <f>IF(INDEX('FULL STOCK UNIVERSE'!$B$4:$B$5000,MATCH($B13,'FULL STOCK UNIVERSE'!$C$4:$C$5000,0))=0,"NA",INDEX('FULL STOCK UNIVERSE'!$B$4:$B$5000,MATCH($B13,'FULL STOCK UNIVERSE'!$C$4:$C$5000,0)))</f>
        <v>AMAZON.COM INC</v>
      </c>
      <c r="D13" s="83">
        <f>IF(VLOOKUP($B13,'FULL STOCK UNIVERSE'!$C$4:$M$5000,2,FALSE)=0,"NA",VLOOKUP($B13,'FULL STOCK UNIVERSE'!$C$4:$M$5000,2,FALSE))</f>
        <v>2485689</v>
      </c>
      <c r="E13" s="68">
        <f>VLOOKUP($B13,'FULL STOCK UNIVERSE'!$C$4:$M$5000,3,FALSE)</f>
        <v>79</v>
      </c>
      <c r="F13" s="67">
        <f>VLOOKUP($B13,'FULL STOCK UNIVERSE'!$C$4:$M$5000,4,FALSE)</f>
        <v>82</v>
      </c>
      <c r="G13" s="67">
        <f>VLOOKUP($B13,'FULL STOCK UNIVERSE'!$C$4:$M$5000,5,FALSE)</f>
        <v>83</v>
      </c>
      <c r="H13" s="68">
        <f>VLOOKUP($B13,'FULL STOCK UNIVERSE'!$C$4:$M$5000,6,FALSE)</f>
        <v>39</v>
      </c>
      <c r="I13" s="68">
        <f>VLOOKUP($B13,'FULL STOCK UNIVERSE'!$C$4:$M$5000,7,FALSE)</f>
        <v>93</v>
      </c>
      <c r="J13" s="82">
        <f>VLOOKUP($B13,'FULL STOCK UNIVERSE'!$C$4:$M$5000,8,FALSE)</f>
        <v>0</v>
      </c>
      <c r="K13" s="70">
        <f>IF(VLOOKUP($B13,'FULL STOCK UNIVERSE'!$C$4:$M$5000,9,FALSE)=0,"",VLOOKUP($B13,'FULL STOCK UNIVERSE'!$C$4:$M$5000,9,FALSE))</f>
        <v>74</v>
      </c>
      <c r="L13" s="67">
        <f>IF(VLOOKUP($B13,'FULL STOCK UNIVERSE'!$C$4:$M$5000,10,FALSE)=0,"",VLOOKUP($B13,'FULL STOCK UNIVERSE'!$C$4:$M$5000,10,FALSE))</f>
        <v>78</v>
      </c>
      <c r="M13" s="69">
        <f>IF(VLOOKUP($B13,'FULL STOCK UNIVERSE'!$C$4:$M$5000,11,FALSE)=0,"",VLOOKUP($B13,'FULL STOCK UNIVERSE'!$C$4:$M$5000,11,FALSE))</f>
        <v>22</v>
      </c>
      <c r="N13" s="114">
        <f t="shared" si="0"/>
        <v>0</v>
      </c>
      <c r="O13" s="72"/>
      <c r="Q13" s="178" t="s">
        <v>4436</v>
      </c>
      <c r="R13" s="179" t="s">
        <v>4426</v>
      </c>
    </row>
    <row r="14" spans="1:28" ht="23.5" customHeight="1">
      <c r="B14" s="188" t="s">
        <v>2524</v>
      </c>
      <c r="C14" s="115" t="str">
        <f>IF(INDEX('FULL STOCK UNIVERSE'!$B$4:$B$5000,MATCH($B14,'FULL STOCK UNIVERSE'!$C$4:$C$5000,0))=0,"NA",INDEX('FULL STOCK UNIVERSE'!$B$4:$B$5000,MATCH($B14,'FULL STOCK UNIVERSE'!$C$4:$C$5000,0)))</f>
        <v>META PLATFORMS INC</v>
      </c>
      <c r="D14" s="83">
        <f>IF(VLOOKUP($B14,'FULL STOCK UNIVERSE'!$C$4:$M$5000,2,FALSE)=0,"NA",VLOOKUP($B14,'FULL STOCK UNIVERSE'!$C$4:$M$5000,2,FALSE))</f>
        <v>1672154</v>
      </c>
      <c r="E14" s="68">
        <f>VLOOKUP($B14,'FULL STOCK UNIVERSE'!$C$4:$M$5000,3,FALSE)</f>
        <v>37</v>
      </c>
      <c r="F14" s="67">
        <f>VLOOKUP($B14,'FULL STOCK UNIVERSE'!$C$4:$M$5000,4,FALSE)</f>
        <v>7</v>
      </c>
      <c r="G14" s="67">
        <f>VLOOKUP($B14,'FULL STOCK UNIVERSE'!$C$4:$M$5000,5,FALSE)</f>
        <v>77</v>
      </c>
      <c r="H14" s="68">
        <f>VLOOKUP($B14,'FULL STOCK UNIVERSE'!$C$4:$M$5000,6,FALSE)</f>
        <v>28</v>
      </c>
      <c r="I14" s="68">
        <f>VLOOKUP($B14,'FULL STOCK UNIVERSE'!$C$4:$M$5000,7,FALSE)</f>
        <v>91</v>
      </c>
      <c r="J14" s="82">
        <f>VLOOKUP($B14,'FULL STOCK UNIVERSE'!$C$4:$M$5000,8,FALSE)</f>
        <v>0</v>
      </c>
      <c r="K14" s="70">
        <f>IF(VLOOKUP($B14,'FULL STOCK UNIVERSE'!$C$4:$M$5000,9,FALSE)=0,"",VLOOKUP($B14,'FULL STOCK UNIVERSE'!$C$4:$M$5000,9,FALSE))</f>
        <v>87</v>
      </c>
      <c r="L14" s="67">
        <f>IF(VLOOKUP($B14,'FULL STOCK UNIVERSE'!$C$4:$M$5000,10,FALSE)=0,"",VLOOKUP($B14,'FULL STOCK UNIVERSE'!$C$4:$M$5000,10,FALSE))</f>
        <v>83</v>
      </c>
      <c r="M14" s="69">
        <f>IF(VLOOKUP($B14,'FULL STOCK UNIVERSE'!$C$4:$M$5000,11,FALSE)=0,"",VLOOKUP($B14,'FULL STOCK UNIVERSE'!$C$4:$M$5000,11,FALSE))</f>
        <v>28</v>
      </c>
      <c r="N14" s="114">
        <f t="shared" si="0"/>
        <v>0</v>
      </c>
      <c r="O14" s="72"/>
      <c r="Q14" s="178" t="s">
        <v>4432</v>
      </c>
      <c r="R14" s="179" t="s">
        <v>4419</v>
      </c>
    </row>
    <row r="15" spans="1:28" ht="23.5" customHeight="1">
      <c r="B15" s="188" t="s">
        <v>381</v>
      </c>
      <c r="C15" s="115" t="str">
        <f>IF(INDEX('FULL STOCK UNIVERSE'!$B$4:$B$5000,MATCH($B15,'FULL STOCK UNIVERSE'!$C$4:$C$5000,0))=0,"NA",INDEX('FULL STOCK UNIVERSE'!$B$4:$B$5000,MATCH($B15,'FULL STOCK UNIVERSE'!$C$4:$C$5000,0)))</f>
        <v>BROADCOM INC</v>
      </c>
      <c r="D15" s="83">
        <f>IF(VLOOKUP($B15,'FULL STOCK UNIVERSE'!$C$4:$M$5000,2,FALSE)=0,"NA",VLOOKUP($B15,'FULL STOCK UNIVERSE'!$C$4:$M$5000,2,FALSE))</f>
        <v>1669448</v>
      </c>
      <c r="E15" s="68">
        <f>VLOOKUP($B15,'FULL STOCK UNIVERSE'!$C$4:$M$5000,3,FALSE)</f>
        <v>82</v>
      </c>
      <c r="F15" s="67">
        <f>VLOOKUP($B15,'FULL STOCK UNIVERSE'!$C$4:$M$5000,4,FALSE)</f>
        <v>93</v>
      </c>
      <c r="G15" s="67">
        <f>VLOOKUP($B15,'FULL STOCK UNIVERSE'!$C$4:$M$5000,5,FALSE)</f>
        <v>60</v>
      </c>
      <c r="H15" s="68">
        <f>VLOOKUP($B15,'FULL STOCK UNIVERSE'!$C$4:$M$5000,6,FALSE)</f>
        <v>48</v>
      </c>
      <c r="I15" s="68">
        <f>VLOOKUP($B15,'FULL STOCK UNIVERSE'!$C$4:$M$5000,7,FALSE)</f>
        <v>91</v>
      </c>
      <c r="J15" s="82">
        <f>VLOOKUP($B15,'FULL STOCK UNIVERSE'!$C$4:$M$5000,8,FALSE)</f>
        <v>0</v>
      </c>
      <c r="K15" s="70">
        <f>IF(VLOOKUP($B15,'FULL STOCK UNIVERSE'!$C$4:$M$5000,9,FALSE)=0,"",VLOOKUP($B15,'FULL STOCK UNIVERSE'!$C$4:$M$5000,9,FALSE))</f>
        <v>37</v>
      </c>
      <c r="L15" s="67">
        <f>IF(VLOOKUP($B15,'FULL STOCK UNIVERSE'!$C$4:$M$5000,10,FALSE)=0,"",VLOOKUP($B15,'FULL STOCK UNIVERSE'!$C$4:$M$5000,10,FALSE))</f>
        <v>92</v>
      </c>
      <c r="M15" s="69">
        <f>IF(VLOOKUP($B15,'FULL STOCK UNIVERSE'!$C$4:$M$5000,11,FALSE)=0,"",VLOOKUP($B15,'FULL STOCK UNIVERSE'!$C$4:$M$5000,11,FALSE))</f>
        <v>7</v>
      </c>
      <c r="N15" s="114">
        <f t="shared" si="0"/>
        <v>0</v>
      </c>
      <c r="O15" s="72"/>
      <c r="Q15" s="178" t="s">
        <v>4423</v>
      </c>
      <c r="R15" s="179" t="s">
        <v>4425</v>
      </c>
    </row>
    <row r="16" spans="1:28" ht="23.5" customHeight="1">
      <c r="B16" s="188" t="s">
        <v>3958</v>
      </c>
      <c r="C16" s="115" t="str">
        <f>IF(INDEX('FULL STOCK UNIVERSE'!$B$4:$B$5000,MATCH($B16,'FULL STOCK UNIVERSE'!$C$4:$C$5000,0))=0,"NA",INDEX('FULL STOCK UNIVERSE'!$B$4:$B$5000,MATCH($B16,'FULL STOCK UNIVERSE'!$C$4:$C$5000,0)))</f>
        <v>TESLA INC</v>
      </c>
      <c r="D16" s="83">
        <f>IF(VLOOKUP($B16,'FULL STOCK UNIVERSE'!$C$4:$M$5000,2,FALSE)=0,"NA",VLOOKUP($B16,'FULL STOCK UNIVERSE'!$C$4:$M$5000,2,FALSE))</f>
        <v>1579531</v>
      </c>
      <c r="E16" s="68">
        <f>VLOOKUP($B16,'FULL STOCK UNIVERSE'!$C$4:$M$5000,3,FALSE)</f>
        <v>46</v>
      </c>
      <c r="F16" s="67">
        <f>VLOOKUP($B16,'FULL STOCK UNIVERSE'!$C$4:$M$5000,4,FALSE)</f>
        <v>66</v>
      </c>
      <c r="G16" s="67">
        <f>VLOOKUP($B16,'FULL STOCK UNIVERSE'!$C$4:$M$5000,5,FALSE)</f>
        <v>37</v>
      </c>
      <c r="H16" s="68">
        <f>VLOOKUP($B16,'FULL STOCK UNIVERSE'!$C$4:$M$5000,6,FALSE)</f>
        <v>54</v>
      </c>
      <c r="I16" s="68">
        <f>VLOOKUP($B16,'FULL STOCK UNIVERSE'!$C$4:$M$5000,7,FALSE)</f>
        <v>80</v>
      </c>
      <c r="J16" s="82">
        <f>VLOOKUP($B16,'FULL STOCK UNIVERSE'!$C$4:$M$5000,8,FALSE)</f>
        <v>0</v>
      </c>
      <c r="K16" s="70">
        <f>IF(VLOOKUP($B16,'FULL STOCK UNIVERSE'!$C$4:$M$5000,9,FALSE)=0,"",VLOOKUP($B16,'FULL STOCK UNIVERSE'!$C$4:$M$5000,9,FALSE))</f>
        <v>68</v>
      </c>
      <c r="L16" s="67">
        <f>IF(VLOOKUP($B16,'FULL STOCK UNIVERSE'!$C$4:$M$5000,10,FALSE)=0,"",VLOOKUP($B16,'FULL STOCK UNIVERSE'!$C$4:$M$5000,10,FALSE))</f>
        <v>99</v>
      </c>
      <c r="M16" s="69">
        <f>IF(VLOOKUP($B16,'FULL STOCK UNIVERSE'!$C$4:$M$5000,11,FALSE)=0,"",VLOOKUP($B16,'FULL STOCK UNIVERSE'!$C$4:$M$5000,11,FALSE))</f>
        <v>10</v>
      </c>
      <c r="N16" s="114">
        <f t="shared" si="0"/>
        <v>0</v>
      </c>
      <c r="O16" s="72"/>
      <c r="Q16" s="178" t="s">
        <v>4433</v>
      </c>
      <c r="R16" s="179" t="s">
        <v>4420</v>
      </c>
    </row>
    <row r="17" spans="2:21" ht="23.5" customHeight="1">
      <c r="B17" s="188" t="s">
        <v>3960</v>
      </c>
      <c r="C17" s="115" t="str">
        <f>IF(INDEX('FULL STOCK UNIVERSE'!$B$4:$B$5000,MATCH($B17,'FULL STOCK UNIVERSE'!$C$4:$C$5000,0))=0,"NA",INDEX('FULL STOCK UNIVERSE'!$B$4:$B$5000,MATCH($B17,'FULL STOCK UNIVERSE'!$C$4:$C$5000,0)))</f>
        <v>TAIWAN SEMICONDUCTOR MFG CO</v>
      </c>
      <c r="D17" s="83">
        <f>IF(VLOOKUP($B17,'FULL STOCK UNIVERSE'!$C$4:$M$5000,2,FALSE)=0,"NA",VLOOKUP($B17,'FULL STOCK UNIVERSE'!$C$4:$M$5000,2,FALSE))</f>
        <v>1244697</v>
      </c>
      <c r="E17" s="68">
        <f>VLOOKUP($B17,'FULL STOCK UNIVERSE'!$C$4:$M$5000,3,FALSE)</f>
        <v>68</v>
      </c>
      <c r="F17" s="67">
        <f>VLOOKUP($B17,'FULL STOCK UNIVERSE'!$C$4:$M$5000,4,FALSE)</f>
        <v>57</v>
      </c>
      <c r="G17" s="67">
        <f>VLOOKUP($B17,'FULL STOCK UNIVERSE'!$C$4:$M$5000,5,FALSE)</f>
        <v>72</v>
      </c>
      <c r="H17" s="68">
        <f>VLOOKUP($B17,'FULL STOCK UNIVERSE'!$C$4:$M$5000,6,FALSE)</f>
        <v>54</v>
      </c>
      <c r="I17" s="68">
        <f>VLOOKUP($B17,'FULL STOCK UNIVERSE'!$C$4:$M$5000,7,FALSE)</f>
        <v>42</v>
      </c>
      <c r="J17" s="82">
        <f>VLOOKUP($B17,'FULL STOCK UNIVERSE'!$C$4:$M$5000,8,FALSE)</f>
        <v>0</v>
      </c>
      <c r="K17" s="70">
        <f>IF(VLOOKUP($B17,'FULL STOCK UNIVERSE'!$C$4:$M$5000,9,FALSE)=0,"",VLOOKUP($B17,'FULL STOCK UNIVERSE'!$C$4:$M$5000,9,FALSE))</f>
        <v>59</v>
      </c>
      <c r="L17" s="67">
        <f>IF(VLOOKUP($B17,'FULL STOCK UNIVERSE'!$C$4:$M$5000,10,FALSE)=0,"",VLOOKUP($B17,'FULL STOCK UNIVERSE'!$C$4:$M$5000,10,FALSE))</f>
        <v>83</v>
      </c>
      <c r="M17" s="69">
        <f>IF(VLOOKUP($B17,'FULL STOCK UNIVERSE'!$C$4:$M$5000,11,FALSE)=0,"",VLOOKUP($B17,'FULL STOCK UNIVERSE'!$C$4:$M$5000,11,FALSE))</f>
        <v>20</v>
      </c>
      <c r="N17" s="114">
        <f t="shared" si="0"/>
        <v>0</v>
      </c>
      <c r="O17" s="72"/>
      <c r="Q17" s="178" t="s">
        <v>1</v>
      </c>
      <c r="R17" s="179" t="s">
        <v>4422</v>
      </c>
    </row>
    <row r="18" spans="2:21" ht="23.5" customHeight="1">
      <c r="B18" s="188" t="s">
        <v>4600</v>
      </c>
      <c r="C18" s="115" t="str">
        <f>IF(INDEX('FULL STOCK UNIVERSE'!$B$4:$B$5000,MATCH($B18,'FULL STOCK UNIVERSE'!$C$4:$C$5000,0))=0,"NA",INDEX('FULL STOCK UNIVERSE'!$B$4:$B$5000,MATCH($B18,'FULL STOCK UNIVERSE'!$C$4:$C$5000,0)))</f>
        <v>BERKSHIRE HATHAWAY</v>
      </c>
      <c r="D18" s="83">
        <f>IF(VLOOKUP($B18,'FULL STOCK UNIVERSE'!$C$4:$M$5000,2,FALSE)=0,"NA",VLOOKUP($B18,'FULL STOCK UNIVERSE'!$C$4:$M$5000,2,FALSE))</f>
        <v>1075000</v>
      </c>
      <c r="E18" s="68">
        <f>VLOOKUP($B18,'FULL STOCK UNIVERSE'!$C$4:$M$5000,3,FALSE)</f>
        <v>48</v>
      </c>
      <c r="F18" s="67">
        <f>VLOOKUP($B18,'FULL STOCK UNIVERSE'!$C$4:$M$5000,4,FALSE)</f>
        <v>0</v>
      </c>
      <c r="G18" s="67">
        <f>VLOOKUP($B18,'FULL STOCK UNIVERSE'!$C$4:$M$5000,5,FALSE)</f>
        <v>78</v>
      </c>
      <c r="H18" s="68">
        <f>VLOOKUP($B18,'FULL STOCK UNIVERSE'!$C$4:$M$5000,6,FALSE)</f>
        <v>13</v>
      </c>
      <c r="I18" s="68">
        <f>VLOOKUP($B18,'FULL STOCK UNIVERSE'!$C$4:$M$5000,7,FALSE)</f>
        <v>22</v>
      </c>
      <c r="J18" s="82">
        <f>VLOOKUP($B18,'FULL STOCK UNIVERSE'!$C$4:$M$5000,8,FALSE)</f>
        <v>0</v>
      </c>
      <c r="K18" s="70">
        <f>IF(VLOOKUP($B18,'FULL STOCK UNIVERSE'!$C$4:$M$5000,9,FALSE)=0,"",VLOOKUP($B18,'FULL STOCK UNIVERSE'!$C$4:$M$5000,9,FALSE))</f>
        <v>72</v>
      </c>
      <c r="L18" s="67">
        <f>IF(VLOOKUP($B18,'FULL STOCK UNIVERSE'!$C$4:$M$5000,10,FALSE)=0,"",VLOOKUP($B18,'FULL STOCK UNIVERSE'!$C$4:$M$5000,10,FALSE))</f>
        <v>36</v>
      </c>
      <c r="M18" s="69">
        <f>IF(VLOOKUP($B18,'FULL STOCK UNIVERSE'!$C$4:$M$5000,11,FALSE)=0,"",VLOOKUP($B18,'FULL STOCK UNIVERSE'!$C$4:$M$5000,11,FALSE))</f>
        <v>85</v>
      </c>
      <c r="N18" s="114">
        <f t="shared" si="0"/>
        <v>0</v>
      </c>
      <c r="O18" s="72"/>
      <c r="Q18" s="178" t="s">
        <v>4434</v>
      </c>
      <c r="R18" s="179" t="s">
        <v>4421</v>
      </c>
    </row>
    <row r="19" spans="2:21" ht="23.5" customHeight="1">
      <c r="B19" s="188" t="s">
        <v>2353</v>
      </c>
      <c r="C19" s="115" t="str">
        <f>IF(INDEX('FULL STOCK UNIVERSE'!$B$4:$B$5000,MATCH($B19,'FULL STOCK UNIVERSE'!$C$4:$C$5000,0))=0,"NA",INDEX('FULL STOCK UNIVERSE'!$B$4:$B$5000,MATCH($B19,'FULL STOCK UNIVERSE'!$C$4:$C$5000,0)))</f>
        <v>LILLY (ELI) &amp; CO</v>
      </c>
      <c r="D19" s="83">
        <f>IF(VLOOKUP($B19,'FULL STOCK UNIVERSE'!$C$4:$M$5000,2,FALSE)=0,"NA",VLOOKUP($B19,'FULL STOCK UNIVERSE'!$C$4:$M$5000,2,FALSE))</f>
        <v>965492</v>
      </c>
      <c r="E19" s="68">
        <f>VLOOKUP($B19,'FULL STOCK UNIVERSE'!$C$4:$M$5000,3,FALSE)</f>
        <v>55</v>
      </c>
      <c r="F19" s="67">
        <f>VLOOKUP($B19,'FULL STOCK UNIVERSE'!$C$4:$M$5000,4,FALSE)</f>
        <v>19</v>
      </c>
      <c r="G19" s="67">
        <f>VLOOKUP($B19,'FULL STOCK UNIVERSE'!$C$4:$M$5000,5,FALSE)</f>
        <v>63</v>
      </c>
      <c r="H19" s="68">
        <f>VLOOKUP($B19,'FULL STOCK UNIVERSE'!$C$4:$M$5000,6,FALSE)</f>
        <v>65</v>
      </c>
      <c r="I19" s="68">
        <f>VLOOKUP($B19,'FULL STOCK UNIVERSE'!$C$4:$M$5000,7,FALSE)</f>
        <v>94</v>
      </c>
      <c r="J19" s="82">
        <f>VLOOKUP($B19,'FULL STOCK UNIVERSE'!$C$4:$M$5000,8,FALSE)</f>
        <v>0</v>
      </c>
      <c r="K19" s="70">
        <f>IF(VLOOKUP($B19,'FULL STOCK UNIVERSE'!$C$4:$M$5000,9,FALSE)=0,"",VLOOKUP($B19,'FULL STOCK UNIVERSE'!$C$4:$M$5000,9,FALSE))</f>
        <v>86</v>
      </c>
      <c r="L19" s="67">
        <f>IF(VLOOKUP($B19,'FULL STOCK UNIVERSE'!$C$4:$M$5000,10,FALSE)=0,"",VLOOKUP($B19,'FULL STOCK UNIVERSE'!$C$4:$M$5000,10,FALSE))</f>
        <v>44</v>
      </c>
      <c r="M19" s="69">
        <f>IF(VLOOKUP($B19,'FULL STOCK UNIVERSE'!$C$4:$M$5000,11,FALSE)=0,"",VLOOKUP($B19,'FULL STOCK UNIVERSE'!$C$4:$M$5000,11,FALSE))</f>
        <v>68</v>
      </c>
      <c r="N19" s="114">
        <f t="shared" si="0"/>
        <v>0</v>
      </c>
      <c r="O19" s="72"/>
      <c r="Q19" s="178" t="s">
        <v>4447</v>
      </c>
      <c r="R19" s="179" t="s">
        <v>4449</v>
      </c>
    </row>
    <row r="20" spans="2:21" ht="23.5" customHeight="1">
      <c r="B20" s="188" t="s">
        <v>2175</v>
      </c>
      <c r="C20" s="115" t="str">
        <f>IF(INDEX('FULL STOCK UNIVERSE'!$B$4:$B$5000,MATCH($B20,'FULL STOCK UNIVERSE'!$C$4:$C$5000,0))=0,"NA",INDEX('FULL STOCK UNIVERSE'!$B$4:$B$5000,MATCH($B20,'FULL STOCK UNIVERSE'!$C$4:$C$5000,0)))</f>
        <v>JPMORGAN CHASE &amp; CO</v>
      </c>
      <c r="D20" s="83">
        <f>IF(VLOOKUP($B20,'FULL STOCK UNIVERSE'!$C$4:$M$5000,2,FALSE)=0,"NA",VLOOKUP($B20,'FULL STOCK UNIVERSE'!$C$4:$M$5000,2,FALSE))</f>
        <v>892656</v>
      </c>
      <c r="E20" s="68">
        <f>VLOOKUP($B20,'FULL STOCK UNIVERSE'!$C$4:$M$5000,3,FALSE)</f>
        <v>50</v>
      </c>
      <c r="F20" s="67">
        <f>VLOOKUP($B20,'FULL STOCK UNIVERSE'!$C$4:$M$5000,4,FALSE)</f>
        <v>36</v>
      </c>
      <c r="G20" s="67">
        <f>VLOOKUP($B20,'FULL STOCK UNIVERSE'!$C$4:$M$5000,5,FALSE)</f>
        <v>61</v>
      </c>
      <c r="H20" s="68">
        <f>VLOOKUP($B20,'FULL STOCK UNIVERSE'!$C$4:$M$5000,6,FALSE)</f>
        <v>65</v>
      </c>
      <c r="I20" s="68">
        <f>VLOOKUP($B20,'FULL STOCK UNIVERSE'!$C$4:$M$5000,7,FALSE)</f>
        <v>71</v>
      </c>
      <c r="J20" s="82">
        <f>VLOOKUP($B20,'FULL STOCK UNIVERSE'!$C$4:$M$5000,8,FALSE)</f>
        <v>36</v>
      </c>
      <c r="K20" s="70">
        <f>IF(VLOOKUP($B20,'FULL STOCK UNIVERSE'!$C$4:$M$5000,9,FALSE)=0,"",VLOOKUP($B20,'FULL STOCK UNIVERSE'!$C$4:$M$5000,9,FALSE))</f>
        <v>51</v>
      </c>
      <c r="L20" s="67">
        <f>IF(VLOOKUP($B20,'FULL STOCK UNIVERSE'!$C$4:$M$5000,10,FALSE)=0,"",VLOOKUP($B20,'FULL STOCK UNIVERSE'!$C$4:$M$5000,10,FALSE))</f>
        <v>55</v>
      </c>
      <c r="M20" s="69">
        <f>IF(VLOOKUP($B20,'FULL STOCK UNIVERSE'!$C$4:$M$5000,11,FALSE)=0,"",VLOOKUP($B20,'FULL STOCK UNIVERSE'!$C$4:$M$5000,11,FALSE))</f>
        <v>54</v>
      </c>
      <c r="N20" s="114">
        <f t="shared" si="0"/>
        <v>0</v>
      </c>
      <c r="O20" s="72"/>
      <c r="Q20" s="178" t="s">
        <v>4435</v>
      </c>
      <c r="R20" s="179" t="s">
        <v>4427</v>
      </c>
      <c r="S20" s="180"/>
      <c r="T20" s="177"/>
      <c r="U20" s="164"/>
    </row>
    <row r="21" spans="2:21" ht="23.5" customHeight="1">
      <c r="B21" s="188" t="s">
        <v>4297</v>
      </c>
      <c r="C21" s="115" t="str">
        <f>IF(INDEX('FULL STOCK UNIVERSE'!$B$4:$B$5000,MATCH($B21,'FULL STOCK UNIVERSE'!$C$4:$C$5000,0))=0,"NA",INDEX('FULL STOCK UNIVERSE'!$B$4:$B$5000,MATCH($B21,'FULL STOCK UNIVERSE'!$C$4:$C$5000,0)))</f>
        <v>WALMART INC</v>
      </c>
      <c r="D21" s="83">
        <f>IF(VLOOKUP($B21,'FULL STOCK UNIVERSE'!$C$4:$M$5000,2,FALSE)=0,"NA",VLOOKUP($B21,'FULL STOCK UNIVERSE'!$C$4:$M$5000,2,FALSE))</f>
        <v>890791</v>
      </c>
      <c r="E21" s="68">
        <f>VLOOKUP($B21,'FULL STOCK UNIVERSE'!$C$4:$M$5000,3,FALSE)</f>
        <v>66</v>
      </c>
      <c r="F21" s="67">
        <f>VLOOKUP($B21,'FULL STOCK UNIVERSE'!$C$4:$M$5000,4,FALSE)</f>
        <v>82</v>
      </c>
      <c r="G21" s="67">
        <f>VLOOKUP($B21,'FULL STOCK UNIVERSE'!$C$4:$M$5000,5,FALSE)</f>
        <v>78</v>
      </c>
      <c r="H21" s="68">
        <f>VLOOKUP($B21,'FULL STOCK UNIVERSE'!$C$4:$M$5000,6,FALSE)</f>
        <v>17</v>
      </c>
      <c r="I21" s="68">
        <f>VLOOKUP($B21,'FULL STOCK UNIVERSE'!$C$4:$M$5000,7,FALSE)</f>
        <v>20</v>
      </c>
      <c r="J21" s="82">
        <f>VLOOKUP($B21,'FULL STOCK UNIVERSE'!$C$4:$M$5000,8,FALSE)</f>
        <v>0</v>
      </c>
      <c r="K21" s="70">
        <f>IF(VLOOKUP($B21,'FULL STOCK UNIVERSE'!$C$4:$M$5000,9,FALSE)=0,"",VLOOKUP($B21,'FULL STOCK UNIVERSE'!$C$4:$M$5000,9,FALSE))</f>
        <v>77</v>
      </c>
      <c r="L21" s="67">
        <f>IF(VLOOKUP($B21,'FULL STOCK UNIVERSE'!$C$4:$M$5000,10,FALSE)=0,"",VLOOKUP($B21,'FULL STOCK UNIVERSE'!$C$4:$M$5000,10,FALSE))</f>
        <v>27</v>
      </c>
      <c r="M21" s="69">
        <f>IF(VLOOKUP($B21,'FULL STOCK UNIVERSE'!$C$4:$M$5000,11,FALSE)=0,"",VLOOKUP($B21,'FULL STOCK UNIVERSE'!$C$4:$M$5000,11,FALSE))</f>
        <v>84</v>
      </c>
      <c r="N21" s="114">
        <f t="shared" si="0"/>
        <v>0</v>
      </c>
      <c r="O21" s="72"/>
      <c r="Q21" s="178" t="s">
        <v>4431</v>
      </c>
      <c r="R21" s="179" t="s">
        <v>4441</v>
      </c>
      <c r="S21" s="180"/>
      <c r="T21" s="177"/>
      <c r="U21" s="164"/>
    </row>
    <row r="22" spans="2:21" ht="23.5" customHeight="1">
      <c r="B22" s="188" t="s">
        <v>4105</v>
      </c>
      <c r="C22" s="115" t="str">
        <f>IF(INDEX('FULL STOCK UNIVERSE'!$B$4:$B$5000,MATCH($B22,'FULL STOCK UNIVERSE'!$C$4:$C$5000,0))=0,"NA",INDEX('FULL STOCK UNIVERSE'!$B$4:$B$5000,MATCH($B22,'FULL STOCK UNIVERSE'!$C$4:$C$5000,0)))</f>
        <v>VISA INC</v>
      </c>
      <c r="D22" s="83">
        <f>IF(VLOOKUP($B22,'FULL STOCK UNIVERSE'!$C$4:$M$5000,2,FALSE)=0,"NA",VLOOKUP($B22,'FULL STOCK UNIVERSE'!$C$4:$M$5000,2,FALSE))</f>
        <v>680890</v>
      </c>
      <c r="E22" s="68">
        <f>VLOOKUP($B22,'FULL STOCK UNIVERSE'!$C$4:$M$5000,3,FALSE)</f>
        <v>91</v>
      </c>
      <c r="F22" s="67">
        <f>VLOOKUP($B22,'FULL STOCK UNIVERSE'!$C$4:$M$5000,4,FALSE)</f>
        <v>0</v>
      </c>
      <c r="G22" s="67">
        <f>VLOOKUP($B22,'FULL STOCK UNIVERSE'!$C$4:$M$5000,5,FALSE)</f>
        <v>100</v>
      </c>
      <c r="H22" s="68">
        <f>VLOOKUP($B22,'FULL STOCK UNIVERSE'!$C$4:$M$5000,6,FALSE)</f>
        <v>83</v>
      </c>
      <c r="I22" s="68">
        <f>VLOOKUP($B22,'FULL STOCK UNIVERSE'!$C$4:$M$5000,7,FALSE)</f>
        <v>75</v>
      </c>
      <c r="J22" s="82">
        <f>VLOOKUP($B22,'FULL STOCK UNIVERSE'!$C$4:$M$5000,8,FALSE)</f>
        <v>0</v>
      </c>
      <c r="K22" s="70">
        <f>IF(VLOOKUP($B22,'FULL STOCK UNIVERSE'!$C$4:$M$5000,9,FALSE)=0,"",VLOOKUP($B22,'FULL STOCK UNIVERSE'!$C$4:$M$5000,9,FALSE))</f>
        <v>75</v>
      </c>
      <c r="L22" s="67">
        <f>IF(VLOOKUP($B22,'FULL STOCK UNIVERSE'!$C$4:$M$5000,10,FALSE)=0,"",VLOOKUP($B22,'FULL STOCK UNIVERSE'!$C$4:$M$5000,10,FALSE))</f>
        <v>40</v>
      </c>
      <c r="M22" s="69">
        <f>IF(VLOOKUP($B22,'FULL STOCK UNIVERSE'!$C$4:$M$5000,11,FALSE)=0,"",VLOOKUP($B22,'FULL STOCK UNIVERSE'!$C$4:$M$5000,11,FALSE))</f>
        <v>71</v>
      </c>
      <c r="N22" s="114">
        <f t="shared" si="0"/>
        <v>0</v>
      </c>
      <c r="O22" s="72"/>
      <c r="S22" s="180"/>
      <c r="T22" s="177"/>
      <c r="U22" s="164"/>
    </row>
    <row r="23" spans="2:21" ht="23.5" customHeight="1">
      <c r="B23" s="188" t="s">
        <v>2946</v>
      </c>
      <c r="C23" s="115" t="str">
        <f>IF(INDEX('FULL STOCK UNIVERSE'!$B$4:$B$5000,MATCH($B23,'FULL STOCK UNIVERSE'!$C$4:$C$5000,0))=0,"NA",INDEX('FULL STOCK UNIVERSE'!$B$4:$B$5000,MATCH($B23,'FULL STOCK UNIVERSE'!$C$4:$C$5000,0)))</f>
        <v>ORACLE CORP</v>
      </c>
      <c r="D23" s="83">
        <f>IF(VLOOKUP($B23,'FULL STOCK UNIVERSE'!$C$4:$M$5000,2,FALSE)=0,"NA",VLOOKUP($B23,'FULL STOCK UNIVERSE'!$C$4:$M$5000,2,FALSE))</f>
        <v>568825</v>
      </c>
      <c r="E23" s="68">
        <f>VLOOKUP($B23,'FULL STOCK UNIVERSE'!$C$4:$M$5000,3,FALSE)</f>
        <v>44</v>
      </c>
      <c r="F23" s="67">
        <f>VLOOKUP($B23,'FULL STOCK UNIVERSE'!$C$4:$M$5000,4,FALSE)</f>
        <v>54</v>
      </c>
      <c r="G23" s="67">
        <f>VLOOKUP($B23,'FULL STOCK UNIVERSE'!$C$4:$M$5000,5,FALSE)</f>
        <v>47</v>
      </c>
      <c r="H23" s="68">
        <f>VLOOKUP($B23,'FULL STOCK UNIVERSE'!$C$4:$M$5000,6,FALSE)</f>
        <v>39</v>
      </c>
      <c r="I23" s="68">
        <f>VLOOKUP($B23,'FULL STOCK UNIVERSE'!$C$4:$M$5000,7,FALSE)</f>
        <v>40</v>
      </c>
      <c r="J23" s="82">
        <f>VLOOKUP($B23,'FULL STOCK UNIVERSE'!$C$4:$M$5000,8,FALSE)</f>
        <v>42</v>
      </c>
      <c r="K23" s="70">
        <f>IF(VLOOKUP($B23,'FULL STOCK UNIVERSE'!$C$4:$M$5000,9,FALSE)=0,"",VLOOKUP($B23,'FULL STOCK UNIVERSE'!$C$4:$M$5000,9,FALSE))</f>
        <v>36</v>
      </c>
      <c r="L23" s="67">
        <f>IF(VLOOKUP($B23,'FULL STOCK UNIVERSE'!$C$4:$M$5000,10,FALSE)=0,"",VLOOKUP($B23,'FULL STOCK UNIVERSE'!$C$4:$M$5000,10,FALSE))</f>
        <v>62</v>
      </c>
      <c r="M23" s="69">
        <f>IF(VLOOKUP($B23,'FULL STOCK UNIVERSE'!$C$4:$M$5000,11,FALSE)=0,"",VLOOKUP($B23,'FULL STOCK UNIVERSE'!$C$4:$M$5000,11,FALSE))</f>
        <v>16</v>
      </c>
      <c r="N23" s="114">
        <f t="shared" si="0"/>
        <v>0</v>
      </c>
      <c r="O23" s="72"/>
      <c r="Q23" s="176" t="s">
        <v>6268</v>
      </c>
      <c r="S23" s="180"/>
      <c r="T23" s="177"/>
      <c r="U23" s="164"/>
    </row>
    <row r="24" spans="2:21" ht="23.5" customHeight="1">
      <c r="B24" s="188" t="s">
        <v>2439</v>
      </c>
      <c r="C24" s="115" t="str">
        <f>IF(INDEX('FULL STOCK UNIVERSE'!$B$4:$B$5000,MATCH($B24,'FULL STOCK UNIVERSE'!$C$4:$C$5000,0))=0,"NA",INDEX('FULL STOCK UNIVERSE'!$B$4:$B$5000,MATCH($B24,'FULL STOCK UNIVERSE'!$C$4:$C$5000,0)))</f>
        <v>MASTERCARD INC</v>
      </c>
      <c r="D24" s="83">
        <f>IF(VLOOKUP($B24,'FULL STOCK UNIVERSE'!$C$4:$M$5000,2,FALSE)=0,"NA",VLOOKUP($B24,'FULL STOCK UNIVERSE'!$C$4:$M$5000,2,FALSE))</f>
        <v>521640</v>
      </c>
      <c r="E24" s="68">
        <f>VLOOKUP($B24,'FULL STOCK UNIVERSE'!$C$4:$M$5000,3,FALSE)</f>
        <v>87</v>
      </c>
      <c r="F24" s="67">
        <f>VLOOKUP($B24,'FULL STOCK UNIVERSE'!$C$4:$M$5000,4,FALSE)</f>
        <v>0</v>
      </c>
      <c r="G24" s="67">
        <f>VLOOKUP($B24,'FULL STOCK UNIVERSE'!$C$4:$M$5000,5,FALSE)</f>
        <v>100</v>
      </c>
      <c r="H24" s="68">
        <f>VLOOKUP($B24,'FULL STOCK UNIVERSE'!$C$4:$M$5000,6,FALSE)</f>
        <v>66</v>
      </c>
      <c r="I24" s="68">
        <f>VLOOKUP($B24,'FULL STOCK UNIVERSE'!$C$4:$M$5000,7,FALSE)</f>
        <v>79</v>
      </c>
      <c r="J24" s="82">
        <f>VLOOKUP($B24,'FULL STOCK UNIVERSE'!$C$4:$M$5000,8,FALSE)</f>
        <v>0</v>
      </c>
      <c r="K24" s="70">
        <f>IF(VLOOKUP($B24,'FULL STOCK UNIVERSE'!$C$4:$M$5000,9,FALSE)=0,"",VLOOKUP($B24,'FULL STOCK UNIVERSE'!$C$4:$M$5000,9,FALSE))</f>
        <v>85</v>
      </c>
      <c r="L24" s="67">
        <f>IF(VLOOKUP($B24,'FULL STOCK UNIVERSE'!$C$4:$M$5000,10,FALSE)=0,"",VLOOKUP($B24,'FULL STOCK UNIVERSE'!$C$4:$M$5000,10,FALSE))</f>
        <v>46</v>
      </c>
      <c r="M24" s="69">
        <f>IF(VLOOKUP($B24,'FULL STOCK UNIVERSE'!$C$4:$M$5000,11,FALSE)=0,"",VLOOKUP($B24,'FULL STOCK UNIVERSE'!$C$4:$M$5000,11,FALSE))</f>
        <v>67</v>
      </c>
      <c r="N24" s="114">
        <f t="shared" si="0"/>
        <v>0</v>
      </c>
      <c r="O24" s="72"/>
      <c r="Q24" s="179" t="s">
        <v>5561</v>
      </c>
      <c r="S24" s="180"/>
      <c r="T24" s="177"/>
      <c r="U24" s="164"/>
    </row>
    <row r="25" spans="2:21" ht="23.5" customHeight="1">
      <c r="B25" s="188" t="s">
        <v>4353</v>
      </c>
      <c r="C25" s="115" t="str">
        <f>IF(INDEX('FULL STOCK UNIVERSE'!$B$4:$B$5000,MATCH($B25,'FULL STOCK UNIVERSE'!$C$4:$C$5000,0))=0,"NA",INDEX('FULL STOCK UNIVERSE'!$B$4:$B$5000,MATCH($B25,'FULL STOCK UNIVERSE'!$C$4:$C$5000,0)))</f>
        <v>EXXON MOBIL CORP</v>
      </c>
      <c r="D25" s="83">
        <f>IF(VLOOKUP($B25,'FULL STOCK UNIVERSE'!$C$4:$M$5000,2,FALSE)=0,"NA",VLOOKUP($B25,'FULL STOCK UNIVERSE'!$C$4:$M$5000,2,FALSE))</f>
        <v>502286</v>
      </c>
      <c r="E25" s="68">
        <f>VLOOKUP($B25,'FULL STOCK UNIVERSE'!$C$4:$M$5000,3,FALSE)</f>
        <v>46</v>
      </c>
      <c r="F25" s="67">
        <f>VLOOKUP($B25,'FULL STOCK UNIVERSE'!$C$4:$M$5000,4,FALSE)</f>
        <v>47</v>
      </c>
      <c r="G25" s="67">
        <f>VLOOKUP($B25,'FULL STOCK UNIVERSE'!$C$4:$M$5000,5,FALSE)</f>
        <v>54</v>
      </c>
      <c r="H25" s="68">
        <f>VLOOKUP($B25,'FULL STOCK UNIVERSE'!$C$4:$M$5000,6,FALSE)</f>
        <v>57</v>
      </c>
      <c r="I25" s="68">
        <f>VLOOKUP($B25,'FULL STOCK UNIVERSE'!$C$4:$M$5000,7,FALSE)</f>
        <v>82</v>
      </c>
      <c r="J25" s="82">
        <f>VLOOKUP($B25,'FULL STOCK UNIVERSE'!$C$4:$M$5000,8,FALSE)</f>
        <v>46</v>
      </c>
      <c r="K25" s="70">
        <f>IF(VLOOKUP($B25,'FULL STOCK UNIVERSE'!$C$4:$M$5000,9,FALSE)=0,"",VLOOKUP($B25,'FULL STOCK UNIVERSE'!$C$4:$M$5000,9,FALSE))</f>
        <v>71</v>
      </c>
      <c r="L25" s="67">
        <f>IF(VLOOKUP($B25,'FULL STOCK UNIVERSE'!$C$4:$M$5000,10,FALSE)=0,"",VLOOKUP($B25,'FULL STOCK UNIVERSE'!$C$4:$M$5000,10,FALSE))</f>
        <v>34</v>
      </c>
      <c r="M25" s="69">
        <f>IF(VLOOKUP($B25,'FULL STOCK UNIVERSE'!$C$4:$M$5000,11,FALSE)=0,"",VLOOKUP($B25,'FULL STOCK UNIVERSE'!$C$4:$M$5000,11,FALSE))</f>
        <v>80</v>
      </c>
      <c r="N25" s="114">
        <f t="shared" si="0"/>
        <v>0</v>
      </c>
      <c r="O25" s="72"/>
      <c r="Q25" s="175" t="s">
        <v>5560</v>
      </c>
      <c r="S25" s="180"/>
      <c r="T25" s="177"/>
      <c r="U25" s="164"/>
    </row>
    <row r="26" spans="2:21" ht="23.5" customHeight="1">
      <c r="B26" s="188" t="s">
        <v>2171</v>
      </c>
      <c r="C26" s="115" t="str">
        <f>IF(INDEX('FULL STOCK UNIVERSE'!$B$4:$B$5000,MATCH($B26,'FULL STOCK UNIVERSE'!$C$4:$C$5000,0))=0,"NA",INDEX('FULL STOCK UNIVERSE'!$B$4:$B$5000,MATCH($B26,'FULL STOCK UNIVERSE'!$C$4:$C$5000,0)))</f>
        <v>JOHNSON &amp; JOHNSON</v>
      </c>
      <c r="D26" s="83">
        <f>IF(VLOOKUP($B26,'FULL STOCK UNIVERSE'!$C$4:$M$5000,2,FALSE)=0,"NA",VLOOKUP($B26,'FULL STOCK UNIVERSE'!$C$4:$M$5000,2,FALSE))</f>
        <v>499598</v>
      </c>
      <c r="E26" s="68">
        <f>VLOOKUP($B26,'FULL STOCK UNIVERSE'!$C$4:$M$5000,3,FALSE)</f>
        <v>62</v>
      </c>
      <c r="F26" s="67">
        <f>VLOOKUP($B26,'FULL STOCK UNIVERSE'!$C$4:$M$5000,4,FALSE)</f>
        <v>45</v>
      </c>
      <c r="G26" s="67">
        <f>VLOOKUP($B26,'FULL STOCK UNIVERSE'!$C$4:$M$5000,5,FALSE)</f>
        <v>78</v>
      </c>
      <c r="H26" s="68">
        <f>VLOOKUP($B26,'FULL STOCK UNIVERSE'!$C$4:$M$5000,6,FALSE)</f>
        <v>75</v>
      </c>
      <c r="I26" s="68">
        <f>VLOOKUP($B26,'FULL STOCK UNIVERSE'!$C$4:$M$5000,7,FALSE)</f>
        <v>58</v>
      </c>
      <c r="J26" s="82">
        <f>VLOOKUP($B26,'FULL STOCK UNIVERSE'!$C$4:$M$5000,8,FALSE)</f>
        <v>55</v>
      </c>
      <c r="K26" s="70">
        <f>IF(VLOOKUP($B26,'FULL STOCK UNIVERSE'!$C$4:$M$5000,9,FALSE)=0,"",VLOOKUP($B26,'FULL STOCK UNIVERSE'!$C$4:$M$5000,9,FALSE))</f>
        <v>98</v>
      </c>
      <c r="L26" s="67">
        <f>IF(VLOOKUP($B26,'FULL STOCK UNIVERSE'!$C$4:$M$5000,10,FALSE)=0,"",VLOOKUP($B26,'FULL STOCK UNIVERSE'!$C$4:$M$5000,10,FALSE))</f>
        <v>4</v>
      </c>
      <c r="M26" s="69">
        <f>IF(VLOOKUP($B26,'FULL STOCK UNIVERSE'!$C$4:$M$5000,11,FALSE)=0,"",VLOOKUP($B26,'FULL STOCK UNIVERSE'!$C$4:$M$5000,11,FALSE))</f>
        <v>99</v>
      </c>
      <c r="N26" s="114">
        <f t="shared" si="0"/>
        <v>0</v>
      </c>
      <c r="O26" s="72"/>
      <c r="Q26" s="175" t="s">
        <v>5562</v>
      </c>
      <c r="S26" s="180"/>
      <c r="T26" s="177"/>
      <c r="U26" s="164"/>
    </row>
    <row r="27" spans="2:21" ht="23.5" customHeight="1">
      <c r="B27" s="188" t="s">
        <v>3133</v>
      </c>
      <c r="C27" s="115" t="str">
        <f>IF(INDEX('FULL STOCK UNIVERSE'!$B$4:$B$5000,MATCH($B27,'FULL STOCK UNIVERSE'!$C$4:$C$5000,0))=0,"NA",INDEX('FULL STOCK UNIVERSE'!$B$4:$B$5000,MATCH($B27,'FULL STOCK UNIVERSE'!$C$4:$C$5000,0)))</f>
        <v>PALANTIR TECHNOLOG INC</v>
      </c>
      <c r="D27" s="83">
        <f>IF(VLOOKUP($B27,'FULL STOCK UNIVERSE'!$C$4:$M$5000,2,FALSE)=0,"NA",VLOOKUP($B27,'FULL STOCK UNIVERSE'!$C$4:$M$5000,2,FALSE))</f>
        <v>449755</v>
      </c>
      <c r="E27" s="68">
        <f>VLOOKUP($B27,'FULL STOCK UNIVERSE'!$C$4:$M$5000,3,FALSE)</f>
        <v>93</v>
      </c>
      <c r="F27" s="67">
        <f>VLOOKUP($B27,'FULL STOCK UNIVERSE'!$C$4:$M$5000,4,FALSE)</f>
        <v>74</v>
      </c>
      <c r="G27" s="67">
        <f>VLOOKUP($B27,'FULL STOCK UNIVERSE'!$C$4:$M$5000,5,FALSE)</f>
        <v>80</v>
      </c>
      <c r="H27" s="68">
        <f>VLOOKUP($B27,'FULL STOCK UNIVERSE'!$C$4:$M$5000,6,FALSE)</f>
        <v>83</v>
      </c>
      <c r="I27" s="68">
        <f>VLOOKUP($B27,'FULL STOCK UNIVERSE'!$C$4:$M$5000,7,FALSE)</f>
        <v>36</v>
      </c>
      <c r="J27" s="82">
        <f>VLOOKUP($B27,'FULL STOCK UNIVERSE'!$C$4:$M$5000,8,FALSE)</f>
        <v>0</v>
      </c>
      <c r="K27" s="70">
        <f>IF(VLOOKUP($B27,'FULL STOCK UNIVERSE'!$C$4:$M$5000,9,FALSE)=0,"",VLOOKUP($B27,'FULL STOCK UNIVERSE'!$C$4:$M$5000,9,FALSE))</f>
        <v>66</v>
      </c>
      <c r="L27" s="67">
        <f>IF(VLOOKUP($B27,'FULL STOCK UNIVERSE'!$C$4:$M$5000,10,FALSE)=0,"",VLOOKUP($B27,'FULL STOCK UNIVERSE'!$C$4:$M$5000,10,FALSE))</f>
        <v>89</v>
      </c>
      <c r="M27" s="69">
        <f>IF(VLOOKUP($B27,'FULL STOCK UNIVERSE'!$C$4:$M$5000,11,FALSE)=0,"",VLOOKUP($B27,'FULL STOCK UNIVERSE'!$C$4:$M$5000,11,FALSE))</f>
        <v>12</v>
      </c>
      <c r="N27" s="114">
        <f t="shared" si="0"/>
        <v>0</v>
      </c>
      <c r="O27" s="72"/>
      <c r="Q27" s="175" t="s">
        <v>5563</v>
      </c>
      <c r="S27" s="180"/>
      <c r="T27" s="177"/>
      <c r="U27" s="164"/>
    </row>
    <row r="28" spans="2:21" ht="23.5" customHeight="1">
      <c r="B28" s="188" t="s">
        <v>428</v>
      </c>
      <c r="C28" s="115" t="str">
        <f>IF(INDEX('FULL STOCK UNIVERSE'!$B$4:$B$5000,MATCH($B28,'FULL STOCK UNIVERSE'!$C$4:$C$5000,0))=0,"NA",INDEX('FULL STOCK UNIVERSE'!$B$4:$B$5000,MATCH($B28,'FULL STOCK UNIVERSE'!$C$4:$C$5000,0)))</f>
        <v>BANK OF AMERICA CORP</v>
      </c>
      <c r="D28" s="83">
        <f>IF(VLOOKUP($B28,'FULL STOCK UNIVERSE'!$C$4:$M$5000,2,FALSE)=0,"NA",VLOOKUP($B28,'FULL STOCK UNIVERSE'!$C$4:$M$5000,2,FALSE))</f>
        <v>411693</v>
      </c>
      <c r="E28" s="68">
        <f>VLOOKUP($B28,'FULL STOCK UNIVERSE'!$C$4:$M$5000,3,FALSE)</f>
        <v>77</v>
      </c>
      <c r="F28" s="67">
        <f>VLOOKUP($B28,'FULL STOCK UNIVERSE'!$C$4:$M$5000,4,FALSE)</f>
        <v>63</v>
      </c>
      <c r="G28" s="67">
        <f>VLOOKUP($B28,'FULL STOCK UNIVERSE'!$C$4:$M$5000,5,FALSE)</f>
        <v>65</v>
      </c>
      <c r="H28" s="68">
        <f>VLOOKUP($B28,'FULL STOCK UNIVERSE'!$C$4:$M$5000,6,FALSE)</f>
        <v>97</v>
      </c>
      <c r="I28" s="68">
        <f>VLOOKUP($B28,'FULL STOCK UNIVERSE'!$C$4:$M$5000,7,FALSE)</f>
        <v>54</v>
      </c>
      <c r="J28" s="82">
        <f>VLOOKUP($B28,'FULL STOCK UNIVERSE'!$C$4:$M$5000,8,FALSE)</f>
        <v>68</v>
      </c>
      <c r="K28" s="70">
        <f>IF(VLOOKUP($B28,'FULL STOCK UNIVERSE'!$C$4:$M$5000,9,FALSE)=0,"",VLOOKUP($B28,'FULL STOCK UNIVERSE'!$C$4:$M$5000,9,FALSE))</f>
        <v>70</v>
      </c>
      <c r="L28" s="67">
        <f>IF(VLOOKUP($B28,'FULL STOCK UNIVERSE'!$C$4:$M$5000,10,FALSE)=0,"",VLOOKUP($B28,'FULL STOCK UNIVERSE'!$C$4:$M$5000,10,FALSE))</f>
        <v>56</v>
      </c>
      <c r="M28" s="69">
        <f>IF(VLOOKUP($B28,'FULL STOCK UNIVERSE'!$C$4:$M$5000,11,FALSE)=0,"",VLOOKUP($B28,'FULL STOCK UNIVERSE'!$C$4:$M$5000,11,FALSE))</f>
        <v>51</v>
      </c>
      <c r="N28" s="114">
        <f t="shared" si="0"/>
        <v>0</v>
      </c>
      <c r="O28" s="72"/>
      <c r="Q28" s="175" t="s">
        <v>5564</v>
      </c>
    </row>
    <row r="29" spans="2:21" ht="23.5" customHeight="1">
      <c r="B29" s="188" t="s">
        <v>328</v>
      </c>
      <c r="C29" s="115" t="str">
        <f>IF(INDEX('FULL STOCK UNIVERSE'!$B$4:$B$5000,MATCH($B29,'FULL STOCK UNIVERSE'!$C$4:$C$5000,0))=0,"NA",INDEX('FULL STOCK UNIVERSE'!$B$4:$B$5000,MATCH($B29,'FULL STOCK UNIVERSE'!$C$4:$C$5000,0)))</f>
        <v>ASML HOLDING NV</v>
      </c>
      <c r="D29" s="83">
        <f>IF(VLOOKUP($B29,'FULL STOCK UNIVERSE'!$C$4:$M$5000,2,FALSE)=0,"NA",VLOOKUP($B29,'FULL STOCK UNIVERSE'!$C$4:$M$5000,2,FALSE))</f>
        <v>410980</v>
      </c>
      <c r="E29" s="68">
        <f>VLOOKUP($B29,'FULL STOCK UNIVERSE'!$C$4:$M$5000,3,FALSE)</f>
        <v>68</v>
      </c>
      <c r="F29" s="67">
        <f>VLOOKUP($B29,'FULL STOCK UNIVERSE'!$C$4:$M$5000,4,FALSE)</f>
        <v>57</v>
      </c>
      <c r="G29" s="67">
        <f>VLOOKUP($B29,'FULL STOCK UNIVERSE'!$C$4:$M$5000,5,FALSE)</f>
        <v>77</v>
      </c>
      <c r="H29" s="68">
        <f>VLOOKUP($B29,'FULL STOCK UNIVERSE'!$C$4:$M$5000,6,FALSE)</f>
        <v>61</v>
      </c>
      <c r="I29" s="68">
        <f>VLOOKUP($B29,'FULL STOCK UNIVERSE'!$C$4:$M$5000,7,FALSE)</f>
        <v>74</v>
      </c>
      <c r="J29" s="82">
        <f>VLOOKUP($B29,'FULL STOCK UNIVERSE'!$C$4:$M$5000,8,FALSE)</f>
        <v>0</v>
      </c>
      <c r="K29" s="70">
        <f>IF(VLOOKUP($B29,'FULL STOCK UNIVERSE'!$C$4:$M$5000,9,FALSE)=0,"",VLOOKUP($B29,'FULL STOCK UNIVERSE'!$C$4:$M$5000,9,FALSE))</f>
        <v>76</v>
      </c>
      <c r="L29" s="67">
        <f>IF(VLOOKUP($B29,'FULL STOCK UNIVERSE'!$C$4:$M$5000,10,FALSE)=0,"",VLOOKUP($B29,'FULL STOCK UNIVERSE'!$C$4:$M$5000,10,FALSE))</f>
        <v>80</v>
      </c>
      <c r="M29" s="69">
        <f>IF(VLOOKUP($B29,'FULL STOCK UNIVERSE'!$C$4:$M$5000,11,FALSE)=0,"",VLOOKUP($B29,'FULL STOCK UNIVERSE'!$C$4:$M$5000,11,FALSE))</f>
        <v>20</v>
      </c>
      <c r="N29" s="114">
        <f t="shared" si="0"/>
        <v>0</v>
      </c>
      <c r="O29" s="72"/>
    </row>
    <row r="30" spans="2:21" ht="23.5" customHeight="1">
      <c r="B30" s="188" t="s">
        <v>15</v>
      </c>
      <c r="C30" s="115" t="str">
        <f>IF(INDEX('FULL STOCK UNIVERSE'!$B$4:$B$5000,MATCH($B30,'FULL STOCK UNIVERSE'!$C$4:$C$5000,0))=0,"NA",INDEX('FULL STOCK UNIVERSE'!$B$4:$B$5000,MATCH($B30,'FULL STOCK UNIVERSE'!$C$4:$C$5000,0)))</f>
        <v>ABBVIE INC</v>
      </c>
      <c r="D30" s="83">
        <f>IF(VLOOKUP($B30,'FULL STOCK UNIVERSE'!$C$4:$M$5000,2,FALSE)=0,"NA",VLOOKUP($B30,'FULL STOCK UNIVERSE'!$C$4:$M$5000,2,FALSE))</f>
        <v>406455</v>
      </c>
      <c r="E30" s="68">
        <f>VLOOKUP($B30,'FULL STOCK UNIVERSE'!$C$4:$M$5000,3,FALSE)</f>
        <v>71</v>
      </c>
      <c r="F30" s="67">
        <f>VLOOKUP($B30,'FULL STOCK UNIVERSE'!$C$4:$M$5000,4,FALSE)</f>
        <v>55</v>
      </c>
      <c r="G30" s="67">
        <f>VLOOKUP($B30,'FULL STOCK UNIVERSE'!$C$4:$M$5000,5,FALSE)</f>
        <v>60</v>
      </c>
      <c r="H30" s="68">
        <f>VLOOKUP($B30,'FULL STOCK UNIVERSE'!$C$4:$M$5000,6,FALSE)</f>
        <v>86</v>
      </c>
      <c r="I30" s="68">
        <f>VLOOKUP($B30,'FULL STOCK UNIVERSE'!$C$4:$M$5000,7,FALSE)</f>
        <v>68</v>
      </c>
      <c r="J30" s="82">
        <f>VLOOKUP($B30,'FULL STOCK UNIVERSE'!$C$4:$M$5000,8,FALSE)</f>
        <v>53</v>
      </c>
      <c r="K30" s="70">
        <f>IF(VLOOKUP($B30,'FULL STOCK UNIVERSE'!$C$4:$M$5000,9,FALSE)=0,"",VLOOKUP($B30,'FULL STOCK UNIVERSE'!$C$4:$M$5000,9,FALSE))</f>
        <v>90</v>
      </c>
      <c r="L30" s="67">
        <f>IF(VLOOKUP($B30,'FULL STOCK UNIVERSE'!$C$4:$M$5000,10,FALSE)=0,"",VLOOKUP($B30,'FULL STOCK UNIVERSE'!$C$4:$M$5000,10,FALSE))</f>
        <v>8</v>
      </c>
      <c r="M30" s="69">
        <f>IF(VLOOKUP($B30,'FULL STOCK UNIVERSE'!$C$4:$M$5000,11,FALSE)=0,"",VLOOKUP($B30,'FULL STOCK UNIVERSE'!$C$4:$M$5000,11,FALSE))</f>
        <v>94</v>
      </c>
      <c r="N30" s="114">
        <f t="shared" si="0"/>
        <v>0</v>
      </c>
      <c r="O30" s="72"/>
      <c r="Q30" s="176" t="s">
        <v>6269</v>
      </c>
    </row>
    <row r="31" spans="2:21" ht="23.5" customHeight="1">
      <c r="B31" s="188" t="s">
        <v>2748</v>
      </c>
      <c r="C31" s="115" t="str">
        <f>IF(INDEX('FULL STOCK UNIVERSE'!$B$4:$B$5000,MATCH($B31,'FULL STOCK UNIVERSE'!$C$4:$C$5000,0))=0,"NA",INDEX('FULL STOCK UNIVERSE'!$B$4:$B$5000,MATCH($B31,'FULL STOCK UNIVERSE'!$C$4:$C$5000,0)))</f>
        <v>NETFLIX INC</v>
      </c>
      <c r="D31" s="83">
        <f>IF(VLOOKUP($B31,'FULL STOCK UNIVERSE'!$C$4:$M$5000,2,FALSE)=0,"NA",VLOOKUP($B31,'FULL STOCK UNIVERSE'!$C$4:$M$5000,2,FALSE))</f>
        <v>400299</v>
      </c>
      <c r="E31" s="68">
        <f>VLOOKUP($B31,'FULL STOCK UNIVERSE'!$C$4:$M$5000,3,FALSE)</f>
        <v>73</v>
      </c>
      <c r="F31" s="67">
        <f>VLOOKUP($B31,'FULL STOCK UNIVERSE'!$C$4:$M$5000,4,FALSE)</f>
        <v>78</v>
      </c>
      <c r="G31" s="67">
        <f>VLOOKUP($B31,'FULL STOCK UNIVERSE'!$C$4:$M$5000,5,FALSE)</f>
        <v>75</v>
      </c>
      <c r="H31" s="68">
        <f>VLOOKUP($B31,'FULL STOCK UNIVERSE'!$C$4:$M$5000,6,FALSE)</f>
        <v>19</v>
      </c>
      <c r="I31" s="68">
        <f>VLOOKUP($B31,'FULL STOCK UNIVERSE'!$C$4:$M$5000,7,FALSE)</f>
        <v>89</v>
      </c>
      <c r="J31" s="82">
        <f>VLOOKUP($B31,'FULL STOCK UNIVERSE'!$C$4:$M$5000,8,FALSE)</f>
        <v>0</v>
      </c>
      <c r="K31" s="70">
        <f>IF(VLOOKUP($B31,'FULL STOCK UNIVERSE'!$C$4:$M$5000,9,FALSE)=0,"",VLOOKUP($B31,'FULL STOCK UNIVERSE'!$C$4:$M$5000,9,FALSE))</f>
        <v>88</v>
      </c>
      <c r="L31" s="67">
        <f>IF(VLOOKUP($B31,'FULL STOCK UNIVERSE'!$C$4:$M$5000,10,FALSE)=0,"",VLOOKUP($B31,'FULL STOCK UNIVERSE'!$C$4:$M$5000,10,FALSE))</f>
        <v>54</v>
      </c>
      <c r="M31" s="69">
        <f>IF(VLOOKUP($B31,'FULL STOCK UNIVERSE'!$C$4:$M$5000,11,FALSE)=0,"",VLOOKUP($B31,'FULL STOCK UNIVERSE'!$C$4:$M$5000,11,FALSE))</f>
        <v>44</v>
      </c>
      <c r="N31" s="114">
        <f t="shared" si="0"/>
        <v>0</v>
      </c>
      <c r="O31" s="72"/>
      <c r="Q31" s="175" t="s">
        <v>6095</v>
      </c>
    </row>
    <row r="32" spans="2:21" ht="23.5" customHeight="1">
      <c r="B32" s="188" t="s">
        <v>947</v>
      </c>
      <c r="C32" s="115" t="str">
        <f>IF(INDEX('FULL STOCK UNIVERSE'!$B$4:$B$5000,MATCH($B32,'FULL STOCK UNIVERSE'!$C$4:$C$5000,0))=0,"NA",INDEX('FULL STOCK UNIVERSE'!$B$4:$B$5000,MATCH($B32,'FULL STOCK UNIVERSE'!$C$4:$C$5000,0)))</f>
        <v>COSTCO WHOLESALE CORP</v>
      </c>
      <c r="D32" s="83">
        <f>IF(VLOOKUP($B32,'FULL STOCK UNIVERSE'!$C$4:$M$5000,2,FALSE)=0,"NA",VLOOKUP($B32,'FULL STOCK UNIVERSE'!$C$4:$M$5000,2,FALSE))</f>
        <v>387696</v>
      </c>
      <c r="E32" s="68">
        <f>VLOOKUP($B32,'FULL STOCK UNIVERSE'!$C$4:$M$5000,3,FALSE)</f>
        <v>67</v>
      </c>
      <c r="F32" s="67">
        <f>VLOOKUP($B32,'FULL STOCK UNIVERSE'!$C$4:$M$5000,4,FALSE)</f>
        <v>67</v>
      </c>
      <c r="G32" s="67">
        <f>VLOOKUP($B32,'FULL STOCK UNIVERSE'!$C$4:$M$5000,5,FALSE)</f>
        <v>88</v>
      </c>
      <c r="H32" s="68">
        <f>VLOOKUP($B32,'FULL STOCK UNIVERSE'!$C$4:$M$5000,6,FALSE)</f>
        <v>13</v>
      </c>
      <c r="I32" s="68">
        <f>VLOOKUP($B32,'FULL STOCK UNIVERSE'!$C$4:$M$5000,7,FALSE)</f>
        <v>37</v>
      </c>
      <c r="J32" s="82">
        <f>VLOOKUP($B32,'FULL STOCK UNIVERSE'!$C$4:$M$5000,8,FALSE)</f>
        <v>0</v>
      </c>
      <c r="K32" s="70">
        <f>IF(VLOOKUP($B32,'FULL STOCK UNIVERSE'!$C$4:$M$5000,9,FALSE)=0,"",VLOOKUP($B32,'FULL STOCK UNIVERSE'!$C$4:$M$5000,9,FALSE))</f>
        <v>70</v>
      </c>
      <c r="L32" s="67">
        <f>IF(VLOOKUP($B32,'FULL STOCK UNIVERSE'!$C$4:$M$5000,10,FALSE)=0,"",VLOOKUP($B32,'FULL STOCK UNIVERSE'!$C$4:$M$5000,10,FALSE))</f>
        <v>37</v>
      </c>
      <c r="M32" s="69">
        <f>IF(VLOOKUP($B32,'FULL STOCK UNIVERSE'!$C$4:$M$5000,11,FALSE)=0,"",VLOOKUP($B32,'FULL STOCK UNIVERSE'!$C$4:$M$5000,11,FALSE))</f>
        <v>72</v>
      </c>
      <c r="N32" s="114">
        <f t="shared" si="0"/>
        <v>0</v>
      </c>
      <c r="O32" s="72"/>
      <c r="Q32" s="175" t="s">
        <v>6096</v>
      </c>
    </row>
    <row r="33" spans="2:17" ht="23.5" customHeight="1">
      <c r="B33" s="188" t="s">
        <v>426</v>
      </c>
      <c r="C33" s="115" t="str">
        <f>IF(INDEX('FULL STOCK UNIVERSE'!$B$4:$B$5000,MATCH($B33,'FULL STOCK UNIVERSE'!$C$4:$C$5000,0))=0,"NA",INDEX('FULL STOCK UNIVERSE'!$B$4:$B$5000,MATCH($B33,'FULL STOCK UNIVERSE'!$C$4:$C$5000,0)))</f>
        <v>ALIBABA GROUP HLDG</v>
      </c>
      <c r="D33" s="83">
        <f>IF(VLOOKUP($B33,'FULL STOCK UNIVERSE'!$C$4:$M$5000,2,FALSE)=0,"NA",VLOOKUP($B33,'FULL STOCK UNIVERSE'!$C$4:$M$5000,2,FALSE))</f>
        <v>358624</v>
      </c>
      <c r="E33" s="68">
        <f>VLOOKUP($B33,'FULL STOCK UNIVERSE'!$C$4:$M$5000,3,FALSE)</f>
        <v>29</v>
      </c>
      <c r="F33" s="67">
        <f>VLOOKUP($B33,'FULL STOCK UNIVERSE'!$C$4:$M$5000,4,FALSE)</f>
        <v>10</v>
      </c>
      <c r="G33" s="67">
        <f>VLOOKUP($B33,'FULL STOCK UNIVERSE'!$C$4:$M$5000,5,FALSE)</f>
        <v>36</v>
      </c>
      <c r="H33" s="68">
        <f>VLOOKUP($B33,'FULL STOCK UNIVERSE'!$C$4:$M$5000,6,FALSE)</f>
        <v>77</v>
      </c>
      <c r="I33" s="68">
        <f>VLOOKUP($B33,'FULL STOCK UNIVERSE'!$C$4:$M$5000,7,FALSE)</f>
        <v>30</v>
      </c>
      <c r="J33" s="82">
        <f>VLOOKUP($B33,'FULL STOCK UNIVERSE'!$C$4:$M$5000,8,FALSE)</f>
        <v>0</v>
      </c>
      <c r="K33" s="70">
        <f>IF(VLOOKUP($B33,'FULL STOCK UNIVERSE'!$C$4:$M$5000,9,FALSE)=0,"",VLOOKUP($B33,'FULL STOCK UNIVERSE'!$C$4:$M$5000,9,FALSE))</f>
        <v>90</v>
      </c>
      <c r="L33" s="67">
        <f>IF(VLOOKUP($B33,'FULL STOCK UNIVERSE'!$C$4:$M$5000,10,FALSE)=0,"",VLOOKUP($B33,'FULL STOCK UNIVERSE'!$C$4:$M$5000,10,FALSE))</f>
        <v>48</v>
      </c>
      <c r="M33" s="69">
        <f>IF(VLOOKUP($B33,'FULL STOCK UNIVERSE'!$C$4:$M$5000,11,FALSE)=0,"",VLOOKUP($B33,'FULL STOCK UNIVERSE'!$C$4:$M$5000,11,FALSE))</f>
        <v>60</v>
      </c>
      <c r="N33" s="114">
        <f t="shared" si="0"/>
        <v>0</v>
      </c>
      <c r="O33" s="72"/>
      <c r="Q33" s="175" t="s">
        <v>6090</v>
      </c>
    </row>
    <row r="34" spans="2:17" ht="23.5" customHeight="1">
      <c r="B34" s="188" t="s">
        <v>204</v>
      </c>
      <c r="C34" s="115" t="str">
        <f>IF(INDEX('FULL STOCK UNIVERSE'!$B$4:$B$5000,MATCH($B34,'FULL STOCK UNIVERSE'!$C$4:$C$5000,0))=0,"NA",INDEX('FULL STOCK UNIVERSE'!$B$4:$B$5000,MATCH($B34,'FULL STOCK UNIVERSE'!$C$4:$C$5000,0)))</f>
        <v>ADVANCED MICRO DEVICES</v>
      </c>
      <c r="D34" s="83">
        <f>IF(VLOOKUP($B34,'FULL STOCK UNIVERSE'!$C$4:$M$5000,2,FALSE)=0,"NA",VLOOKUP($B34,'FULL STOCK UNIVERSE'!$C$4:$M$5000,2,FALSE))</f>
        <v>350003</v>
      </c>
      <c r="E34" s="68">
        <f>VLOOKUP($B34,'FULL STOCK UNIVERSE'!$C$4:$M$5000,3,FALSE)</f>
        <v>57</v>
      </c>
      <c r="F34" s="67">
        <f>VLOOKUP($B34,'FULL STOCK UNIVERSE'!$C$4:$M$5000,4,FALSE)</f>
        <v>36</v>
      </c>
      <c r="G34" s="67">
        <f>VLOOKUP($B34,'FULL STOCK UNIVERSE'!$C$4:$M$5000,5,FALSE)</f>
        <v>53</v>
      </c>
      <c r="H34" s="68">
        <f>VLOOKUP($B34,'FULL STOCK UNIVERSE'!$C$4:$M$5000,6,FALSE)</f>
        <v>75</v>
      </c>
      <c r="I34" s="68">
        <f>VLOOKUP($B34,'FULL STOCK UNIVERSE'!$C$4:$M$5000,7,FALSE)</f>
        <v>81</v>
      </c>
      <c r="J34" s="82">
        <f>VLOOKUP($B34,'FULL STOCK UNIVERSE'!$C$4:$M$5000,8,FALSE)</f>
        <v>0</v>
      </c>
      <c r="K34" s="70">
        <f>IF(VLOOKUP($B34,'FULL STOCK UNIVERSE'!$C$4:$M$5000,9,FALSE)=0,"",VLOOKUP($B34,'FULL STOCK UNIVERSE'!$C$4:$M$5000,9,FALSE))</f>
        <v>31</v>
      </c>
      <c r="L34" s="67">
        <f>IF(VLOOKUP($B34,'FULL STOCK UNIVERSE'!$C$4:$M$5000,10,FALSE)=0,"",VLOOKUP($B34,'FULL STOCK UNIVERSE'!$C$4:$M$5000,10,FALSE))</f>
        <v>91</v>
      </c>
      <c r="M34" s="69">
        <f>IF(VLOOKUP($B34,'FULL STOCK UNIVERSE'!$C$4:$M$5000,11,FALSE)=0,"",VLOOKUP($B34,'FULL STOCK UNIVERSE'!$C$4:$M$5000,11,FALSE))</f>
        <v>9</v>
      </c>
      <c r="N34" s="114">
        <f t="shared" si="0"/>
        <v>0</v>
      </c>
      <c r="O34" s="72"/>
      <c r="Q34" s="175" t="s">
        <v>6093</v>
      </c>
    </row>
    <row r="35" spans="2:17" ht="23.5" customHeight="1">
      <c r="B35" s="188" t="s">
        <v>1844</v>
      </c>
      <c r="C35" s="115" t="str">
        <f>IF(INDEX('FULL STOCK UNIVERSE'!$B$4:$B$5000,MATCH($B35,'FULL STOCK UNIVERSE'!$C$4:$C$5000,0))=0,"NA",INDEX('FULL STOCK UNIVERSE'!$B$4:$B$5000,MATCH($B35,'FULL STOCK UNIVERSE'!$C$4:$C$5000,0)))</f>
        <v>HOME DEPOT INC</v>
      </c>
      <c r="D35" s="83">
        <f>IF(VLOOKUP($B35,'FULL STOCK UNIVERSE'!$C$4:$M$5000,2,FALSE)=0,"NA",VLOOKUP($B35,'FULL STOCK UNIVERSE'!$C$4:$M$5000,2,FALSE))</f>
        <v>348031</v>
      </c>
      <c r="E35" s="68">
        <f>VLOOKUP($B35,'FULL STOCK UNIVERSE'!$C$4:$M$5000,3,FALSE)</f>
        <v>51</v>
      </c>
      <c r="F35" s="67">
        <f>VLOOKUP($B35,'FULL STOCK UNIVERSE'!$C$4:$M$5000,4,FALSE)</f>
        <v>42</v>
      </c>
      <c r="G35" s="67">
        <f>VLOOKUP($B35,'FULL STOCK UNIVERSE'!$C$4:$M$5000,5,FALSE)</f>
        <v>59</v>
      </c>
      <c r="H35" s="68">
        <f>VLOOKUP($B35,'FULL STOCK UNIVERSE'!$C$4:$M$5000,6,FALSE)</f>
        <v>76</v>
      </c>
      <c r="I35" s="68">
        <f>VLOOKUP($B35,'FULL STOCK UNIVERSE'!$C$4:$M$5000,7,FALSE)</f>
        <v>16</v>
      </c>
      <c r="J35" s="82">
        <f>VLOOKUP($B35,'FULL STOCK UNIVERSE'!$C$4:$M$5000,8,FALSE)</f>
        <v>45</v>
      </c>
      <c r="K35" s="70">
        <f>IF(VLOOKUP($B35,'FULL STOCK UNIVERSE'!$C$4:$M$5000,9,FALSE)=0,"",VLOOKUP($B35,'FULL STOCK UNIVERSE'!$C$4:$M$5000,9,FALSE))</f>
        <v>78</v>
      </c>
      <c r="L35" s="67">
        <f>IF(VLOOKUP($B35,'FULL STOCK UNIVERSE'!$C$4:$M$5000,10,FALSE)=0,"",VLOOKUP($B35,'FULL STOCK UNIVERSE'!$C$4:$M$5000,10,FALSE))</f>
        <v>41</v>
      </c>
      <c r="M35" s="69">
        <f>IF(VLOOKUP($B35,'FULL STOCK UNIVERSE'!$C$4:$M$5000,11,FALSE)=0,"",VLOOKUP($B35,'FULL STOCK UNIVERSE'!$C$4:$M$5000,11,FALSE))</f>
        <v>75</v>
      </c>
      <c r="N35" s="114">
        <f t="shared" si="0"/>
        <v>0</v>
      </c>
      <c r="O35" s="72"/>
      <c r="Q35" s="175" t="s">
        <v>6092</v>
      </c>
    </row>
    <row r="36" spans="2:17" ht="23.5" customHeight="1">
      <c r="B36" s="188" t="s">
        <v>3873</v>
      </c>
      <c r="C36" s="115" t="str">
        <f>IF(INDEX('FULL STOCK UNIVERSE'!$B$4:$B$5000,MATCH($B36,'FULL STOCK UNIVERSE'!$C$4:$C$5000,0))=0,"NA",INDEX('FULL STOCK UNIVERSE'!$B$4:$B$5000,MATCH($B36,'FULL STOCK UNIVERSE'!$C$4:$C$5000,0)))</f>
        <v>TOYOTA MOTOR CORP</v>
      </c>
      <c r="D36" s="83">
        <f>IF(VLOOKUP($B36,'FULL STOCK UNIVERSE'!$C$4:$M$5000,2,FALSE)=0,"NA",VLOOKUP($B36,'FULL STOCK UNIVERSE'!$C$4:$M$5000,2,FALSE))</f>
        <v>341352</v>
      </c>
      <c r="E36" s="68">
        <f>VLOOKUP($B36,'FULL STOCK UNIVERSE'!$C$4:$M$5000,3,FALSE)</f>
        <v>0</v>
      </c>
      <c r="F36" s="67">
        <f>VLOOKUP($B36,'FULL STOCK UNIVERSE'!$C$4:$M$5000,4,FALSE)</f>
        <v>70</v>
      </c>
      <c r="G36" s="67">
        <f>VLOOKUP($B36,'FULL STOCK UNIVERSE'!$C$4:$M$5000,5,FALSE)</f>
        <v>0</v>
      </c>
      <c r="H36" s="68">
        <f>VLOOKUP($B36,'FULL STOCK UNIVERSE'!$C$4:$M$5000,6,FALSE)</f>
        <v>36</v>
      </c>
      <c r="I36" s="68">
        <f>VLOOKUP($B36,'FULL STOCK UNIVERSE'!$C$4:$M$5000,7,FALSE)</f>
        <v>0</v>
      </c>
      <c r="J36" s="82">
        <f>VLOOKUP($B36,'FULL STOCK UNIVERSE'!$C$4:$M$5000,8,FALSE)</f>
        <v>0</v>
      </c>
      <c r="K36" s="70">
        <f>IF(VLOOKUP($B36,'FULL STOCK UNIVERSE'!$C$4:$M$5000,9,FALSE)=0,"",VLOOKUP($B36,'FULL STOCK UNIVERSE'!$C$4:$M$5000,9,FALSE))</f>
        <v>79</v>
      </c>
      <c r="L36" s="67">
        <f>IF(VLOOKUP($B36,'FULL STOCK UNIVERSE'!$C$4:$M$5000,10,FALSE)=0,"",VLOOKUP($B36,'FULL STOCK UNIVERSE'!$C$4:$M$5000,10,FALSE))</f>
        <v>46</v>
      </c>
      <c r="M36" s="69">
        <f>IF(VLOOKUP($B36,'FULL STOCK UNIVERSE'!$C$4:$M$5000,11,FALSE)=0,"",VLOOKUP($B36,'FULL STOCK UNIVERSE'!$C$4:$M$5000,11,FALSE))</f>
        <v>49</v>
      </c>
      <c r="N36" s="114">
        <f t="shared" si="0"/>
        <v>0</v>
      </c>
      <c r="O36" s="72"/>
    </row>
    <row r="37" spans="2:17" ht="23.5" customHeight="1">
      <c r="B37" s="188" t="s">
        <v>3079</v>
      </c>
      <c r="C37" s="115" t="str">
        <f>IF(INDEX('FULL STOCK UNIVERSE'!$B$4:$B$5000,MATCH($B37,'FULL STOCK UNIVERSE'!$C$4:$C$5000,0))=0,"NA",INDEX('FULL STOCK UNIVERSE'!$B$4:$B$5000,MATCH($B37,'FULL STOCK UNIVERSE'!$C$4:$C$5000,0)))</f>
        <v>PROCTER &amp; GAMBLE CO</v>
      </c>
      <c r="D37" s="83">
        <f>IF(VLOOKUP($B37,'FULL STOCK UNIVERSE'!$C$4:$M$5000,2,FALSE)=0,"NA",VLOOKUP($B37,'FULL STOCK UNIVERSE'!$C$4:$M$5000,2,FALSE))</f>
        <v>338218</v>
      </c>
      <c r="E37" s="68">
        <f>VLOOKUP($B37,'FULL STOCK UNIVERSE'!$C$4:$M$5000,3,FALSE)</f>
        <v>62</v>
      </c>
      <c r="F37" s="67">
        <f>VLOOKUP($B37,'FULL STOCK UNIVERSE'!$C$4:$M$5000,4,FALSE)</f>
        <v>72</v>
      </c>
      <c r="G37" s="67">
        <f>VLOOKUP($B37,'FULL STOCK UNIVERSE'!$C$4:$M$5000,5,FALSE)</f>
        <v>75</v>
      </c>
      <c r="H37" s="68">
        <f>VLOOKUP($B37,'FULL STOCK UNIVERSE'!$C$4:$M$5000,6,FALSE)</f>
        <v>31</v>
      </c>
      <c r="I37" s="68">
        <f>VLOOKUP($B37,'FULL STOCK UNIVERSE'!$C$4:$M$5000,7,FALSE)</f>
        <v>74</v>
      </c>
      <c r="J37" s="82">
        <f>VLOOKUP($B37,'FULL STOCK UNIVERSE'!$C$4:$M$5000,8,FALSE)</f>
        <v>67</v>
      </c>
      <c r="K37" s="70">
        <f>IF(VLOOKUP($B37,'FULL STOCK UNIVERSE'!$C$4:$M$5000,9,FALSE)=0,"",VLOOKUP($B37,'FULL STOCK UNIVERSE'!$C$4:$M$5000,9,FALSE))</f>
        <v>67</v>
      </c>
      <c r="L37" s="67" t="str">
        <f>IF(VLOOKUP($B37,'FULL STOCK UNIVERSE'!$C$4:$M$5000,10,FALSE)=0,"",VLOOKUP($B37,'FULL STOCK UNIVERSE'!$C$4:$M$5000,10,FALSE))</f>
        <v/>
      </c>
      <c r="M37" s="69">
        <f>IF(VLOOKUP($B37,'FULL STOCK UNIVERSE'!$C$4:$M$5000,11,FALSE)=0,"",VLOOKUP($B37,'FULL STOCK UNIVERSE'!$C$4:$M$5000,11,FALSE))</f>
        <v>98</v>
      </c>
      <c r="N37" s="114">
        <f t="shared" si="0"/>
        <v>0</v>
      </c>
      <c r="O37" s="72"/>
    </row>
    <row r="38" spans="2:17" ht="23.5" customHeight="1" thickBot="1">
      <c r="B38" s="189" t="s">
        <v>1663</v>
      </c>
      <c r="C38" s="118" t="str">
        <f>IF(INDEX('FULL STOCK UNIVERSE'!$B$4:$B$5000,MATCH($B38,'FULL STOCK UNIVERSE'!$C$4:$C$5000,0))=0,"NA",INDEX('FULL STOCK UNIVERSE'!$B$4:$B$5000,MATCH($B38,'FULL STOCK UNIVERSE'!$C$4:$C$5000,0)))</f>
        <v>GE AEROSPACE</v>
      </c>
      <c r="D38" s="185">
        <f>IF(VLOOKUP($B38,'FULL STOCK UNIVERSE'!$C$4:$M$5000,2,FALSE)=0,"NA",VLOOKUP($B38,'FULL STOCK UNIVERSE'!$C$4:$M$5000,2,FALSE))</f>
        <v>332414</v>
      </c>
      <c r="E38" s="121">
        <f>VLOOKUP($B38,'FULL STOCK UNIVERSE'!$C$4:$M$5000,3,FALSE)</f>
        <v>89</v>
      </c>
      <c r="F38" s="110">
        <f>VLOOKUP($B38,'FULL STOCK UNIVERSE'!$C$4:$M$5000,4,FALSE)</f>
        <v>74</v>
      </c>
      <c r="G38" s="110">
        <f>VLOOKUP($B38,'FULL STOCK UNIVERSE'!$C$4:$M$5000,5,FALSE)</f>
        <v>88</v>
      </c>
      <c r="H38" s="121">
        <f>VLOOKUP($B38,'FULL STOCK UNIVERSE'!$C$4:$M$5000,6,FALSE)</f>
        <v>72</v>
      </c>
      <c r="I38" s="121">
        <f>VLOOKUP($B38,'FULL STOCK UNIVERSE'!$C$4:$M$5000,7,FALSE)</f>
        <v>98</v>
      </c>
      <c r="J38" s="127">
        <f>VLOOKUP($B38,'FULL STOCK UNIVERSE'!$C$4:$M$5000,8,FALSE)</f>
        <v>0</v>
      </c>
      <c r="K38" s="128">
        <f>IF(VLOOKUP($B38,'FULL STOCK UNIVERSE'!$C$4:$M$5000,9,FALSE)=0,"",VLOOKUP($B38,'FULL STOCK UNIVERSE'!$C$4:$M$5000,9,FALSE))</f>
        <v>95</v>
      </c>
      <c r="L38" s="110">
        <f>IF(VLOOKUP($B38,'FULL STOCK UNIVERSE'!$C$4:$M$5000,10,FALSE)=0,"",VLOOKUP($B38,'FULL STOCK UNIVERSE'!$C$4:$M$5000,10,FALSE))</f>
        <v>66</v>
      </c>
      <c r="M38" s="111">
        <f>IF(VLOOKUP($B38,'FULL STOCK UNIVERSE'!$C$4:$M$5000,11,FALSE)=0,"",VLOOKUP($B38,'FULL STOCK UNIVERSE'!$C$4:$M$5000,11,FALSE))</f>
        <v>37</v>
      </c>
      <c r="N38" s="112">
        <f t="shared" si="0"/>
        <v>0</v>
      </c>
      <c r="O38" s="72"/>
    </row>
    <row r="39" spans="2:17" ht="15" customHeight="1" thickTop="1">
      <c r="B39" s="122"/>
      <c r="D39" s="107"/>
      <c r="E39" s="72"/>
      <c r="I39" s="72"/>
      <c r="J39" s="72"/>
      <c r="K39" s="72"/>
      <c r="M39" s="72"/>
      <c r="N39" s="75"/>
      <c r="O39" s="72"/>
    </row>
    <row r="40" spans="2:17" ht="22.9" hidden="1" customHeight="1">
      <c r="B40" s="122"/>
      <c r="D40" s="107"/>
      <c r="E40" s="72"/>
      <c r="I40" s="72"/>
      <c r="J40" s="72"/>
      <c r="K40" s="72"/>
      <c r="M40" s="72"/>
      <c r="N40" s="75"/>
      <c r="O40" s="72"/>
    </row>
    <row r="41" spans="2:17" ht="22.9" hidden="1" customHeight="1">
      <c r="B41" s="122"/>
      <c r="D41" s="107"/>
      <c r="E41" s="72"/>
      <c r="I41" s="72"/>
      <c r="J41" s="72"/>
      <c r="K41" s="72"/>
      <c r="M41" s="72"/>
      <c r="N41" s="75"/>
      <c r="O41" s="72"/>
    </row>
    <row r="42" spans="2:17" ht="22.9" hidden="1" customHeight="1">
      <c r="B42" s="122"/>
      <c r="D42" s="107"/>
      <c r="E42" s="72"/>
      <c r="I42" s="72"/>
      <c r="J42" s="72"/>
      <c r="K42" s="72"/>
      <c r="M42" s="72"/>
      <c r="N42" s="75"/>
      <c r="O42" s="72"/>
    </row>
    <row r="43" spans="2:17" ht="22.9" hidden="1" customHeight="1">
      <c r="B43" s="122"/>
      <c r="D43" s="107"/>
      <c r="E43" s="72"/>
      <c r="I43" s="72"/>
      <c r="J43" s="72"/>
      <c r="K43" s="72"/>
      <c r="M43" s="72"/>
      <c r="N43" s="75"/>
      <c r="O43" s="72"/>
    </row>
    <row r="44" spans="2:17" ht="22.9" hidden="1" customHeight="1">
      <c r="B44" s="122"/>
      <c r="D44" s="107"/>
      <c r="E44" s="72"/>
      <c r="I44" s="72"/>
      <c r="J44" s="72"/>
      <c r="K44" s="72"/>
      <c r="M44" s="72"/>
      <c r="N44" s="75"/>
      <c r="O44" s="72"/>
    </row>
    <row r="45" spans="2:17" ht="22.9" hidden="1" customHeight="1">
      <c r="B45" s="122"/>
      <c r="D45" s="107"/>
      <c r="E45" s="72"/>
      <c r="I45" s="72"/>
      <c r="J45" s="72"/>
      <c r="K45" s="72"/>
      <c r="M45" s="72"/>
      <c r="N45" s="75"/>
      <c r="O45" s="72"/>
    </row>
    <row r="46" spans="2:17" ht="22.9" hidden="1" customHeight="1">
      <c r="B46" s="122"/>
      <c r="D46" s="107"/>
      <c r="E46" s="72"/>
      <c r="I46" s="72"/>
      <c r="J46" s="72"/>
      <c r="K46" s="72"/>
      <c r="M46" s="72"/>
      <c r="N46" s="75"/>
      <c r="O46" s="72"/>
    </row>
    <row r="47" spans="2:17" ht="22.9" hidden="1" customHeight="1">
      <c r="B47" s="122"/>
      <c r="D47" s="107"/>
      <c r="E47" s="72"/>
      <c r="I47" s="72"/>
      <c r="J47" s="72"/>
      <c r="K47" s="72"/>
      <c r="M47" s="72"/>
      <c r="N47" s="75"/>
      <c r="O47" s="72"/>
    </row>
    <row r="48" spans="2:17" ht="22.9" hidden="1" customHeight="1">
      <c r="B48" s="122"/>
      <c r="D48" s="107"/>
      <c r="E48" s="72"/>
      <c r="I48" s="72"/>
      <c r="J48" s="72"/>
      <c r="K48" s="72"/>
      <c r="M48" s="72"/>
      <c r="N48" s="75"/>
      <c r="O48" s="72"/>
    </row>
    <row r="49" spans="2:15" ht="22.9" hidden="1" customHeight="1">
      <c r="B49" s="122"/>
      <c r="D49" s="107"/>
      <c r="E49" s="72"/>
      <c r="I49" s="72"/>
      <c r="J49" s="72"/>
      <c r="K49" s="72"/>
      <c r="M49" s="72"/>
      <c r="N49" s="75"/>
      <c r="O49" s="72"/>
    </row>
    <row r="50" spans="2:15" ht="22.9" hidden="1" customHeight="1">
      <c r="B50" s="122"/>
      <c r="D50" s="107"/>
      <c r="E50" s="72"/>
      <c r="I50" s="72"/>
      <c r="J50" s="72"/>
      <c r="K50" s="72"/>
      <c r="M50" s="72"/>
      <c r="N50" s="75"/>
      <c r="O50" s="72"/>
    </row>
    <row r="51" spans="2:15" ht="22.9" hidden="1" customHeight="1">
      <c r="B51" s="122"/>
      <c r="D51" s="107"/>
      <c r="E51" s="72"/>
      <c r="I51" s="72"/>
      <c r="J51" s="72"/>
      <c r="K51" s="72"/>
      <c r="M51" s="72"/>
      <c r="N51" s="75"/>
      <c r="O51" s="72"/>
    </row>
    <row r="52" spans="2:15" ht="22.9" hidden="1" customHeight="1">
      <c r="B52" s="122"/>
      <c r="D52" s="107"/>
      <c r="E52" s="72"/>
      <c r="I52" s="72"/>
      <c r="J52" s="72"/>
      <c r="K52" s="72"/>
      <c r="M52" s="72"/>
      <c r="N52" s="75"/>
      <c r="O52" s="72"/>
    </row>
    <row r="53" spans="2:15" ht="22.9" hidden="1" customHeight="1">
      <c r="B53" s="122"/>
      <c r="D53" s="107"/>
      <c r="E53" s="72"/>
      <c r="I53" s="72"/>
      <c r="J53" s="72"/>
      <c r="K53" s="72"/>
      <c r="M53" s="72"/>
      <c r="N53" s="75"/>
      <c r="O53" s="72"/>
    </row>
    <row r="54" spans="2:15" ht="22.9" hidden="1" customHeight="1">
      <c r="B54" s="122"/>
      <c r="D54" s="107"/>
      <c r="E54" s="72"/>
      <c r="I54" s="72"/>
      <c r="J54" s="72"/>
      <c r="K54" s="72"/>
      <c r="M54" s="72"/>
      <c r="N54" s="75"/>
      <c r="O54" s="72"/>
    </row>
    <row r="55" spans="2:15" ht="22.9" hidden="1" customHeight="1">
      <c r="B55" s="122"/>
      <c r="D55" s="107"/>
      <c r="E55" s="72"/>
      <c r="I55" s="72"/>
      <c r="J55" s="72"/>
      <c r="K55" s="72"/>
      <c r="M55" s="72"/>
      <c r="N55" s="75"/>
      <c r="O55" s="72"/>
    </row>
    <row r="56" spans="2:15" ht="22.9" hidden="1" customHeight="1">
      <c r="B56" s="122"/>
      <c r="D56" s="107"/>
      <c r="E56" s="72"/>
      <c r="I56" s="72"/>
      <c r="J56" s="72"/>
      <c r="K56" s="72"/>
      <c r="M56" s="72"/>
      <c r="N56" s="75"/>
      <c r="O56" s="72"/>
    </row>
    <row r="57" spans="2:15" ht="22.9" hidden="1" customHeight="1">
      <c r="B57" s="122"/>
      <c r="D57" s="107"/>
      <c r="E57" s="72"/>
      <c r="I57" s="72"/>
      <c r="J57" s="72"/>
      <c r="K57" s="72"/>
      <c r="M57" s="72"/>
      <c r="N57" s="75"/>
      <c r="O57" s="72"/>
    </row>
    <row r="58" spans="2:15" ht="22.9" hidden="1" customHeight="1">
      <c r="B58" s="122"/>
      <c r="D58" s="107"/>
      <c r="E58" s="72"/>
      <c r="I58" s="72"/>
      <c r="J58" s="72"/>
      <c r="K58" s="72"/>
      <c r="M58" s="72"/>
      <c r="N58" s="75"/>
      <c r="O58" s="72"/>
    </row>
    <row r="59" spans="2:15" ht="22.9" hidden="1" customHeight="1">
      <c r="B59" s="122"/>
      <c r="D59" s="107"/>
      <c r="E59" s="72"/>
      <c r="I59" s="72"/>
      <c r="J59" s="72"/>
      <c r="K59" s="72"/>
      <c r="M59" s="72"/>
      <c r="N59" s="75"/>
      <c r="O59" s="72"/>
    </row>
    <row r="60" spans="2:15" ht="22.9" hidden="1" customHeight="1">
      <c r="B60" s="122"/>
      <c r="D60" s="107"/>
      <c r="E60" s="72"/>
      <c r="I60" s="72"/>
      <c r="J60" s="72"/>
      <c r="K60" s="72"/>
      <c r="M60" s="72"/>
      <c r="N60" s="75"/>
      <c r="O60" s="72"/>
    </row>
    <row r="61" spans="2:15" ht="22.9" hidden="1" customHeight="1">
      <c r="B61" s="122"/>
      <c r="D61" s="107"/>
      <c r="E61" s="72"/>
      <c r="I61" s="72"/>
      <c r="J61" s="72"/>
      <c r="K61" s="72"/>
      <c r="M61" s="72"/>
      <c r="N61" s="75"/>
      <c r="O61" s="72"/>
    </row>
    <row r="62" spans="2:15" ht="22.9" hidden="1" customHeight="1">
      <c r="B62" s="122"/>
      <c r="D62" s="107"/>
      <c r="E62" s="72"/>
      <c r="I62" s="72"/>
      <c r="J62" s="72"/>
      <c r="K62" s="72"/>
      <c r="M62" s="72"/>
      <c r="N62" s="75"/>
      <c r="O62" s="72"/>
    </row>
    <row r="63" spans="2:15" ht="22.9" hidden="1" customHeight="1">
      <c r="B63" s="122"/>
      <c r="D63" s="107"/>
      <c r="E63" s="72"/>
      <c r="I63" s="72"/>
      <c r="J63" s="72"/>
      <c r="K63" s="72"/>
      <c r="M63" s="72"/>
      <c r="N63" s="75"/>
      <c r="O63" s="72"/>
    </row>
    <row r="64" spans="2:15" ht="22.9" hidden="1" customHeight="1">
      <c r="B64" s="122"/>
      <c r="D64" s="107"/>
      <c r="E64" s="72"/>
      <c r="I64" s="72"/>
      <c r="J64" s="72"/>
      <c r="K64" s="72"/>
      <c r="M64" s="72"/>
      <c r="N64" s="75"/>
      <c r="O64" s="72"/>
    </row>
    <row r="65" spans="2:15" ht="22.9" hidden="1" customHeight="1">
      <c r="B65" s="122"/>
      <c r="D65" s="107"/>
      <c r="E65" s="72"/>
      <c r="I65" s="72"/>
      <c r="J65" s="72"/>
      <c r="K65" s="72"/>
      <c r="M65" s="72"/>
      <c r="N65" s="75"/>
      <c r="O65" s="72"/>
    </row>
    <row r="66" spans="2:15" ht="22.9" hidden="1" customHeight="1">
      <c r="B66" s="122"/>
      <c r="D66" s="107"/>
      <c r="E66" s="72"/>
      <c r="I66" s="72"/>
      <c r="J66" s="72"/>
      <c r="K66" s="72"/>
      <c r="M66" s="72"/>
      <c r="N66" s="75"/>
      <c r="O66" s="72"/>
    </row>
    <row r="67" spans="2:15" ht="22.9" hidden="1" customHeight="1">
      <c r="B67" s="122"/>
      <c r="D67" s="107"/>
      <c r="E67" s="72"/>
      <c r="I67" s="72"/>
      <c r="J67" s="72"/>
      <c r="K67" s="72"/>
      <c r="M67" s="72"/>
      <c r="N67" s="75"/>
      <c r="O67" s="72"/>
    </row>
    <row r="68" spans="2:15" ht="22.9" hidden="1" customHeight="1">
      <c r="B68" s="122"/>
      <c r="D68" s="107"/>
      <c r="E68" s="72"/>
      <c r="I68" s="72"/>
      <c r="J68" s="72"/>
      <c r="K68" s="72"/>
      <c r="M68" s="72"/>
      <c r="N68" s="75"/>
      <c r="O68" s="72"/>
    </row>
    <row r="69" spans="2:15" ht="22.9" hidden="1" customHeight="1">
      <c r="B69" s="122"/>
      <c r="D69" s="107"/>
      <c r="E69" s="72"/>
      <c r="I69" s="72"/>
      <c r="J69" s="72"/>
      <c r="K69" s="72"/>
      <c r="M69" s="72"/>
      <c r="N69" s="75"/>
      <c r="O69" s="72"/>
    </row>
    <row r="70" spans="2:15" ht="22.9" hidden="1" customHeight="1">
      <c r="B70" s="122"/>
      <c r="D70" s="107"/>
      <c r="E70" s="72"/>
      <c r="I70" s="72"/>
      <c r="J70" s="72"/>
      <c r="K70" s="72"/>
      <c r="M70" s="72"/>
      <c r="N70" s="75"/>
      <c r="O70" s="72"/>
    </row>
    <row r="71" spans="2:15" ht="22.9" hidden="1" customHeight="1">
      <c r="B71" s="122"/>
      <c r="D71" s="107"/>
      <c r="E71" s="72"/>
      <c r="I71" s="72"/>
      <c r="J71" s="72"/>
      <c r="K71" s="72"/>
      <c r="M71" s="72"/>
      <c r="N71" s="75"/>
      <c r="O71" s="72"/>
    </row>
    <row r="72" spans="2:15" ht="22.9" hidden="1" customHeight="1">
      <c r="B72" s="122"/>
      <c r="D72" s="107"/>
      <c r="E72" s="72"/>
      <c r="I72" s="72"/>
      <c r="J72" s="72"/>
      <c r="K72" s="72"/>
      <c r="M72" s="72"/>
      <c r="N72" s="75"/>
      <c r="O72" s="72"/>
    </row>
    <row r="73" spans="2:15" ht="22.9" hidden="1" customHeight="1">
      <c r="B73" s="122"/>
      <c r="D73" s="107"/>
      <c r="E73" s="72"/>
      <c r="I73" s="72"/>
      <c r="J73" s="72"/>
      <c r="K73" s="72"/>
      <c r="M73" s="72"/>
      <c r="N73" s="75"/>
      <c r="O73" s="72"/>
    </row>
    <row r="74" spans="2:15" ht="22.9" hidden="1" customHeight="1">
      <c r="B74" s="122"/>
      <c r="D74" s="107"/>
      <c r="E74" s="72"/>
      <c r="I74" s="72"/>
      <c r="J74" s="72"/>
      <c r="K74" s="72"/>
      <c r="M74" s="72"/>
      <c r="N74" s="75"/>
      <c r="O74" s="72"/>
    </row>
    <row r="75" spans="2:15" ht="22.9" hidden="1" customHeight="1">
      <c r="B75" s="122"/>
      <c r="D75" s="107"/>
      <c r="E75" s="72"/>
      <c r="I75" s="72"/>
      <c r="J75" s="72"/>
      <c r="K75" s="72"/>
      <c r="M75" s="72"/>
      <c r="N75" s="75"/>
      <c r="O75" s="72"/>
    </row>
    <row r="76" spans="2:15" ht="22.9" hidden="1" customHeight="1">
      <c r="B76" s="122"/>
      <c r="D76" s="107"/>
      <c r="E76" s="72"/>
      <c r="I76" s="72"/>
      <c r="J76" s="72"/>
      <c r="K76" s="72"/>
      <c r="M76" s="72"/>
      <c r="N76" s="75"/>
      <c r="O76" s="72"/>
    </row>
    <row r="77" spans="2:15" ht="22.9" hidden="1" customHeight="1">
      <c r="B77" s="122"/>
      <c r="D77" s="107"/>
      <c r="E77" s="72"/>
      <c r="I77" s="72"/>
      <c r="J77" s="72"/>
      <c r="K77" s="72"/>
      <c r="M77" s="72"/>
      <c r="N77" s="75"/>
      <c r="O77" s="72"/>
    </row>
    <row r="78" spans="2:15" ht="22.9" hidden="1" customHeight="1">
      <c r="B78" s="122"/>
      <c r="D78" s="107"/>
      <c r="E78" s="72"/>
      <c r="I78" s="72"/>
      <c r="J78" s="72"/>
      <c r="K78" s="72"/>
      <c r="M78" s="72"/>
      <c r="N78" s="75"/>
      <c r="O78" s="72"/>
    </row>
    <row r="79" spans="2:15" ht="22.9" hidden="1" customHeight="1">
      <c r="B79" s="122"/>
      <c r="D79" s="107"/>
      <c r="E79" s="72"/>
      <c r="I79" s="72"/>
      <c r="J79" s="72"/>
      <c r="K79" s="72"/>
      <c r="M79" s="72"/>
      <c r="N79" s="75"/>
      <c r="O79" s="72"/>
    </row>
    <row r="80" spans="2:15" ht="22.9" hidden="1" customHeight="1">
      <c r="B80" s="122"/>
      <c r="D80" s="107"/>
      <c r="E80" s="72"/>
      <c r="I80" s="72"/>
      <c r="J80" s="72"/>
      <c r="K80" s="72"/>
      <c r="M80" s="72"/>
      <c r="N80" s="75"/>
      <c r="O80" s="72"/>
    </row>
    <row r="81" spans="2:15" ht="22.9" hidden="1" customHeight="1">
      <c r="B81" s="122"/>
      <c r="D81" s="107"/>
      <c r="E81" s="72"/>
      <c r="I81" s="72"/>
      <c r="J81" s="72"/>
      <c r="K81" s="72"/>
      <c r="M81" s="72"/>
      <c r="N81" s="75"/>
      <c r="O81" s="72"/>
    </row>
    <row r="82" spans="2:15" ht="22.9" hidden="1" customHeight="1">
      <c r="B82" s="122"/>
      <c r="D82" s="107"/>
      <c r="E82" s="72"/>
      <c r="I82" s="72"/>
      <c r="J82" s="72"/>
      <c r="K82" s="72"/>
      <c r="M82" s="72"/>
      <c r="N82" s="75"/>
      <c r="O82" s="72"/>
    </row>
    <row r="83" spans="2:15" ht="22.9" hidden="1" customHeight="1">
      <c r="B83" s="122"/>
      <c r="D83" s="107"/>
      <c r="E83" s="72"/>
      <c r="I83" s="72"/>
      <c r="J83" s="72"/>
      <c r="K83" s="72"/>
      <c r="M83" s="72"/>
      <c r="N83" s="75"/>
      <c r="O83" s="72"/>
    </row>
    <row r="84" spans="2:15" ht="22.9" hidden="1" customHeight="1">
      <c r="B84" s="122"/>
      <c r="D84" s="107"/>
      <c r="E84" s="72"/>
      <c r="I84" s="72"/>
      <c r="J84" s="72"/>
      <c r="K84" s="72"/>
      <c r="M84" s="72"/>
      <c r="N84" s="75"/>
      <c r="O84" s="72"/>
    </row>
    <row r="85" spans="2:15" ht="22.9" hidden="1" customHeight="1">
      <c r="B85" s="122"/>
      <c r="D85" s="107"/>
      <c r="E85" s="72"/>
      <c r="I85" s="72"/>
      <c r="J85" s="72"/>
      <c r="K85" s="72"/>
      <c r="M85" s="72"/>
      <c r="N85" s="75"/>
      <c r="O85" s="72"/>
    </row>
    <row r="86" spans="2:15" ht="22.9" hidden="1" customHeight="1">
      <c r="B86" s="122"/>
      <c r="D86" s="107"/>
      <c r="E86" s="72"/>
      <c r="I86" s="72"/>
      <c r="J86" s="72"/>
      <c r="K86" s="72"/>
      <c r="M86" s="72"/>
      <c r="N86" s="75"/>
      <c r="O86" s="72"/>
    </row>
    <row r="87" spans="2:15" ht="22.9" hidden="1" customHeight="1">
      <c r="B87" s="122"/>
      <c r="D87" s="107"/>
      <c r="E87" s="72"/>
      <c r="I87" s="72"/>
      <c r="J87" s="72"/>
      <c r="K87" s="72"/>
      <c r="M87" s="72"/>
      <c r="N87" s="75"/>
      <c r="O87" s="72"/>
    </row>
    <row r="88" spans="2:15" ht="22.9" hidden="1" customHeight="1">
      <c r="B88" s="122"/>
      <c r="D88" s="107"/>
      <c r="E88" s="72"/>
      <c r="I88" s="72"/>
      <c r="J88" s="72"/>
      <c r="K88" s="72"/>
      <c r="M88" s="72"/>
      <c r="N88" s="75"/>
      <c r="O88" s="72"/>
    </row>
    <row r="89" spans="2:15" ht="22.9" hidden="1" customHeight="1">
      <c r="B89" s="122"/>
      <c r="D89" s="107"/>
      <c r="E89" s="72"/>
      <c r="I89" s="72"/>
      <c r="J89" s="72"/>
      <c r="K89" s="72"/>
      <c r="M89" s="72"/>
      <c r="N89" s="75"/>
      <c r="O89" s="72"/>
    </row>
    <row r="90" spans="2:15" ht="22.9" hidden="1" customHeight="1">
      <c r="B90" s="122"/>
      <c r="D90" s="107"/>
      <c r="E90" s="72"/>
      <c r="I90" s="72"/>
      <c r="J90" s="72"/>
      <c r="K90" s="72"/>
      <c r="M90" s="72"/>
      <c r="N90" s="75"/>
      <c r="O90" s="72"/>
    </row>
    <row r="91" spans="2:15" ht="22.9" hidden="1" customHeight="1">
      <c r="B91" s="122"/>
      <c r="D91" s="107"/>
      <c r="E91" s="72"/>
      <c r="I91" s="72"/>
      <c r="J91" s="72"/>
      <c r="K91" s="72"/>
      <c r="M91" s="72"/>
      <c r="N91" s="75"/>
      <c r="O91" s="72"/>
    </row>
    <row r="92" spans="2:15" ht="22.9" hidden="1" customHeight="1">
      <c r="B92" s="122"/>
      <c r="D92" s="107"/>
      <c r="E92" s="72"/>
      <c r="I92" s="72"/>
      <c r="J92" s="72"/>
      <c r="K92" s="72"/>
      <c r="M92" s="72"/>
      <c r="N92" s="75"/>
      <c r="O92" s="72"/>
    </row>
    <row r="93" spans="2:15" ht="22.9" hidden="1" customHeight="1">
      <c r="B93" s="122"/>
      <c r="D93" s="107"/>
      <c r="E93" s="72"/>
      <c r="I93" s="72"/>
      <c r="J93" s="72"/>
      <c r="K93" s="72"/>
      <c r="M93" s="72"/>
      <c r="N93" s="75"/>
      <c r="O93" s="72"/>
    </row>
    <row r="94" spans="2:15" ht="22.9" hidden="1" customHeight="1">
      <c r="B94" s="122"/>
      <c r="D94" s="107"/>
      <c r="E94" s="72"/>
      <c r="I94" s="72"/>
      <c r="J94" s="72"/>
      <c r="K94" s="72"/>
      <c r="M94" s="72"/>
      <c r="N94" s="75"/>
      <c r="O94" s="72"/>
    </row>
    <row r="95" spans="2:15" ht="22.9" hidden="1" customHeight="1">
      <c r="B95" s="122"/>
      <c r="D95" s="107"/>
      <c r="E95" s="72"/>
      <c r="I95" s="72"/>
      <c r="J95" s="72"/>
      <c r="K95" s="72"/>
      <c r="M95" s="72"/>
      <c r="N95" s="75"/>
      <c r="O95" s="72"/>
    </row>
    <row r="96" spans="2:15" ht="22.9" hidden="1" customHeight="1">
      <c r="B96" s="122"/>
      <c r="D96" s="107"/>
      <c r="E96" s="72"/>
      <c r="I96" s="72"/>
      <c r="J96" s="72"/>
      <c r="K96" s="72"/>
      <c r="M96" s="72"/>
      <c r="N96" s="75"/>
      <c r="O96" s="72"/>
    </row>
    <row r="97" spans="2:15" ht="22.9" hidden="1" customHeight="1">
      <c r="B97" s="122"/>
      <c r="D97" s="107"/>
      <c r="E97" s="72"/>
      <c r="I97" s="72"/>
      <c r="J97" s="72"/>
      <c r="K97" s="72"/>
      <c r="M97" s="72"/>
      <c r="N97" s="75"/>
      <c r="O97" s="72"/>
    </row>
    <row r="98" spans="2:15" ht="22.9" hidden="1" customHeight="1">
      <c r="B98" s="122"/>
      <c r="D98" s="107"/>
      <c r="E98" s="72"/>
      <c r="I98" s="72"/>
      <c r="J98" s="72"/>
      <c r="K98" s="72"/>
      <c r="M98" s="72"/>
      <c r="N98" s="75"/>
      <c r="O98" s="72"/>
    </row>
    <row r="99" spans="2:15" ht="22.9" hidden="1" customHeight="1">
      <c r="B99" s="122"/>
      <c r="D99" s="107"/>
      <c r="E99" s="72"/>
      <c r="I99" s="72"/>
      <c r="J99" s="72"/>
      <c r="K99" s="72"/>
      <c r="M99" s="72"/>
      <c r="N99" s="75"/>
      <c r="O99" s="72"/>
    </row>
    <row r="100" spans="2:15" ht="22.9" hidden="1" customHeight="1">
      <c r="B100" s="122"/>
      <c r="D100" s="107"/>
      <c r="E100" s="72"/>
      <c r="I100" s="72"/>
      <c r="J100" s="72"/>
      <c r="K100" s="72"/>
      <c r="M100" s="72"/>
      <c r="N100" s="75"/>
      <c r="O100" s="72"/>
    </row>
    <row r="101" spans="2:15" ht="22.9" hidden="1" customHeight="1">
      <c r="B101" s="122"/>
      <c r="D101" s="107"/>
      <c r="E101" s="72"/>
      <c r="I101" s="72"/>
      <c r="J101" s="72"/>
      <c r="K101" s="72"/>
      <c r="M101" s="72"/>
      <c r="N101" s="75"/>
      <c r="O101" s="72"/>
    </row>
    <row r="102" spans="2:15" ht="22.9" hidden="1" customHeight="1">
      <c r="B102" s="122"/>
      <c r="D102" s="107"/>
      <c r="E102" s="72"/>
      <c r="I102" s="72"/>
      <c r="J102" s="72"/>
      <c r="K102" s="72"/>
      <c r="M102" s="72"/>
      <c r="N102" s="75"/>
      <c r="O102" s="72"/>
    </row>
    <row r="103" spans="2:15" ht="22.9" hidden="1" customHeight="1">
      <c r="B103" s="122"/>
      <c r="D103" s="107"/>
      <c r="E103" s="72"/>
      <c r="I103" s="72"/>
      <c r="J103" s="72"/>
      <c r="K103" s="72"/>
      <c r="M103" s="72"/>
      <c r="N103" s="75"/>
      <c r="O103" s="72"/>
    </row>
    <row r="104" spans="2:15" ht="22.9" hidden="1" customHeight="1">
      <c r="B104" s="122"/>
      <c r="D104" s="107"/>
      <c r="E104" s="72"/>
      <c r="I104" s="72"/>
      <c r="J104" s="72"/>
      <c r="K104" s="72"/>
      <c r="M104" s="72"/>
      <c r="N104" s="75"/>
      <c r="O104" s="72"/>
    </row>
    <row r="105" spans="2:15" ht="22.9" hidden="1" customHeight="1">
      <c r="B105" s="122"/>
      <c r="D105" s="107"/>
      <c r="E105" s="72"/>
      <c r="I105" s="72"/>
      <c r="J105" s="72"/>
      <c r="K105" s="72"/>
      <c r="M105" s="72"/>
      <c r="N105" s="75"/>
      <c r="O105" s="72"/>
    </row>
    <row r="106" spans="2:15" ht="22.9" hidden="1" customHeight="1">
      <c r="B106" s="122"/>
      <c r="D106" s="107"/>
      <c r="E106" s="72"/>
      <c r="I106" s="72"/>
      <c r="J106" s="72"/>
      <c r="K106" s="72"/>
      <c r="M106" s="72"/>
      <c r="N106" s="75"/>
      <c r="O106" s="72"/>
    </row>
    <row r="107" spans="2:15" ht="22.9" hidden="1" customHeight="1">
      <c r="B107" s="122"/>
      <c r="D107" s="107"/>
      <c r="E107" s="72"/>
      <c r="I107" s="72"/>
      <c r="J107" s="72"/>
      <c r="K107" s="72"/>
      <c r="M107" s="72"/>
      <c r="N107" s="75"/>
      <c r="O107" s="72"/>
    </row>
    <row r="108" spans="2:15" ht="22.9" hidden="1" customHeight="1">
      <c r="B108" s="122"/>
      <c r="D108" s="107"/>
      <c r="E108" s="72"/>
      <c r="I108" s="72"/>
      <c r="J108" s="72"/>
      <c r="K108" s="72"/>
      <c r="M108" s="72"/>
      <c r="N108" s="75"/>
      <c r="O108" s="72"/>
    </row>
    <row r="109" spans="2:15" ht="22.9" hidden="1" customHeight="1">
      <c r="B109" s="122"/>
      <c r="D109" s="107"/>
      <c r="E109" s="72"/>
      <c r="I109" s="72"/>
      <c r="J109" s="72"/>
      <c r="K109" s="72"/>
      <c r="M109" s="72"/>
      <c r="N109" s="75"/>
      <c r="O109" s="72"/>
    </row>
    <row r="110" spans="2:15" ht="22.9" hidden="1" customHeight="1">
      <c r="B110" s="122"/>
      <c r="D110" s="107"/>
      <c r="E110" s="72"/>
      <c r="I110" s="72"/>
      <c r="J110" s="72"/>
      <c r="K110" s="72"/>
      <c r="M110" s="72"/>
      <c r="N110" s="75"/>
      <c r="O110" s="72"/>
    </row>
    <row r="111" spans="2:15" ht="22.9" hidden="1" customHeight="1">
      <c r="B111" s="122"/>
      <c r="D111" s="107"/>
      <c r="E111" s="72"/>
      <c r="I111" s="72"/>
      <c r="J111" s="72"/>
      <c r="K111" s="72"/>
      <c r="M111" s="72"/>
      <c r="N111" s="75"/>
      <c r="O111" s="72"/>
    </row>
    <row r="112" spans="2:15" ht="22.9" hidden="1" customHeight="1">
      <c r="B112" s="122"/>
      <c r="D112" s="107"/>
      <c r="E112" s="72"/>
      <c r="I112" s="72"/>
      <c r="J112" s="72"/>
      <c r="K112" s="72"/>
      <c r="M112" s="72"/>
      <c r="N112" s="75"/>
      <c r="O112" s="72"/>
    </row>
    <row r="113" spans="2:15" ht="22.9" hidden="1" customHeight="1">
      <c r="B113" s="122"/>
      <c r="D113" s="107"/>
      <c r="E113" s="72"/>
      <c r="I113" s="72"/>
      <c r="J113" s="72"/>
      <c r="K113" s="72"/>
      <c r="M113" s="72"/>
      <c r="N113" s="75"/>
      <c r="O113" s="72"/>
    </row>
    <row r="114" spans="2:15" ht="22.9" hidden="1" customHeight="1">
      <c r="B114" s="122"/>
      <c r="D114" s="107"/>
      <c r="E114" s="72"/>
      <c r="I114" s="72"/>
      <c r="J114" s="72"/>
      <c r="K114" s="72"/>
      <c r="M114" s="72"/>
      <c r="N114" s="75"/>
      <c r="O114" s="72"/>
    </row>
    <row r="115" spans="2:15" ht="22.9" hidden="1" customHeight="1">
      <c r="B115" s="122"/>
      <c r="D115" s="107"/>
      <c r="E115" s="72"/>
      <c r="I115" s="72"/>
      <c r="J115" s="72"/>
      <c r="K115" s="72"/>
      <c r="M115" s="72"/>
      <c r="N115" s="75"/>
      <c r="O115" s="72"/>
    </row>
    <row r="116" spans="2:15" ht="22.9" hidden="1" customHeight="1">
      <c r="B116" s="122"/>
      <c r="D116" s="107"/>
      <c r="E116" s="72"/>
      <c r="I116" s="72"/>
      <c r="J116" s="72"/>
      <c r="K116" s="72"/>
      <c r="M116" s="72"/>
      <c r="N116" s="75"/>
      <c r="O116" s="72"/>
    </row>
    <row r="117" spans="2:15" ht="22.9" hidden="1" customHeight="1">
      <c r="B117" s="122"/>
      <c r="D117" s="107"/>
      <c r="E117" s="72"/>
      <c r="I117" s="72"/>
      <c r="J117" s="72"/>
      <c r="K117" s="72"/>
      <c r="M117" s="72"/>
      <c r="N117" s="75"/>
      <c r="O117" s="72"/>
    </row>
    <row r="118" spans="2:15" ht="22.9" hidden="1" customHeight="1">
      <c r="B118" s="122"/>
      <c r="D118" s="107"/>
      <c r="E118" s="72"/>
      <c r="I118" s="72"/>
      <c r="J118" s="72"/>
      <c r="K118" s="72"/>
      <c r="M118" s="72"/>
      <c r="N118" s="75"/>
      <c r="O118" s="72"/>
    </row>
    <row r="119" spans="2:15" ht="22.9" hidden="1" customHeight="1">
      <c r="B119" s="122"/>
      <c r="D119" s="107"/>
      <c r="E119" s="72"/>
      <c r="I119" s="72"/>
      <c r="J119" s="72"/>
      <c r="K119" s="72"/>
      <c r="M119" s="72"/>
      <c r="N119" s="75"/>
      <c r="O119" s="72"/>
    </row>
    <row r="120" spans="2:15" ht="22.9" hidden="1" customHeight="1">
      <c r="B120" s="122"/>
      <c r="D120" s="107"/>
      <c r="E120" s="72"/>
      <c r="I120" s="72"/>
      <c r="J120" s="72"/>
      <c r="K120" s="72"/>
      <c r="M120" s="72"/>
      <c r="N120" s="75"/>
      <c r="O120" s="72"/>
    </row>
    <row r="121" spans="2:15" ht="22.9" hidden="1" customHeight="1">
      <c r="B121" s="122"/>
      <c r="D121" s="107"/>
      <c r="E121" s="72"/>
      <c r="I121" s="72"/>
      <c r="J121" s="72"/>
      <c r="K121" s="72"/>
      <c r="M121" s="72"/>
      <c r="N121" s="75"/>
      <c r="O121" s="72"/>
    </row>
    <row r="122" spans="2:15" ht="22.9" hidden="1" customHeight="1">
      <c r="B122" s="122"/>
      <c r="D122" s="107"/>
      <c r="E122" s="72"/>
      <c r="I122" s="72"/>
      <c r="J122" s="72"/>
      <c r="K122" s="72"/>
      <c r="M122" s="72"/>
      <c r="N122" s="75"/>
      <c r="O122" s="72"/>
    </row>
    <row r="123" spans="2:15" ht="22.9" hidden="1" customHeight="1">
      <c r="B123" s="122"/>
      <c r="D123" s="107"/>
      <c r="E123" s="72"/>
      <c r="I123" s="72"/>
      <c r="J123" s="72"/>
      <c r="K123" s="72"/>
      <c r="M123" s="72"/>
      <c r="N123" s="75"/>
      <c r="O123" s="72"/>
    </row>
    <row r="124" spans="2:15" ht="22.9" hidden="1" customHeight="1">
      <c r="B124" s="122"/>
      <c r="D124" s="107"/>
      <c r="E124" s="72"/>
      <c r="I124" s="72"/>
      <c r="J124" s="72"/>
      <c r="K124" s="72"/>
      <c r="M124" s="72"/>
      <c r="N124" s="75"/>
      <c r="O124" s="72"/>
    </row>
    <row r="125" spans="2:15" ht="22.9" hidden="1" customHeight="1">
      <c r="B125" s="122"/>
      <c r="D125" s="107"/>
      <c r="E125" s="72"/>
      <c r="I125" s="72"/>
      <c r="J125" s="72"/>
      <c r="K125" s="72"/>
      <c r="M125" s="72"/>
      <c r="N125" s="75"/>
      <c r="O125" s="72"/>
    </row>
    <row r="126" spans="2:15" ht="22.9" hidden="1" customHeight="1">
      <c r="B126" s="122"/>
      <c r="D126" s="107"/>
      <c r="E126" s="72"/>
      <c r="I126" s="72"/>
      <c r="J126" s="72"/>
      <c r="K126" s="72"/>
      <c r="M126" s="72"/>
      <c r="N126" s="75"/>
      <c r="O126" s="72"/>
    </row>
    <row r="127" spans="2:15" ht="22.9" hidden="1" customHeight="1">
      <c r="B127" s="122"/>
      <c r="D127" s="107"/>
      <c r="E127" s="72"/>
      <c r="I127" s="72"/>
      <c r="J127" s="72"/>
      <c r="K127" s="72"/>
      <c r="M127" s="72"/>
      <c r="N127" s="75"/>
      <c r="O127" s="72"/>
    </row>
    <row r="128" spans="2:15" ht="22.9" hidden="1" customHeight="1">
      <c r="B128" s="122"/>
      <c r="D128" s="107"/>
      <c r="E128" s="72"/>
      <c r="I128" s="72"/>
      <c r="J128" s="72"/>
      <c r="K128" s="72"/>
      <c r="M128" s="72"/>
      <c r="N128" s="75"/>
      <c r="O128" s="72"/>
    </row>
    <row r="129" spans="2:15" ht="22.9" hidden="1" customHeight="1">
      <c r="B129" s="122"/>
      <c r="D129" s="107"/>
      <c r="E129" s="72"/>
      <c r="I129" s="72"/>
      <c r="J129" s="72"/>
      <c r="K129" s="72"/>
      <c r="M129" s="72"/>
      <c r="N129" s="75"/>
      <c r="O129" s="72"/>
    </row>
    <row r="130" spans="2:15" ht="22.9" hidden="1" customHeight="1">
      <c r="B130" s="122"/>
      <c r="D130" s="107"/>
      <c r="E130" s="72"/>
      <c r="I130" s="72"/>
      <c r="J130" s="72"/>
      <c r="K130" s="72"/>
      <c r="M130" s="72"/>
      <c r="N130" s="75"/>
      <c r="O130" s="72"/>
    </row>
    <row r="131" spans="2:15" ht="22.9" hidden="1" customHeight="1">
      <c r="B131" s="122"/>
      <c r="D131" s="107"/>
      <c r="E131" s="72"/>
      <c r="I131" s="72"/>
      <c r="J131" s="72"/>
      <c r="K131" s="72"/>
      <c r="M131" s="72"/>
      <c r="N131" s="75"/>
      <c r="O131" s="72"/>
    </row>
    <row r="132" spans="2:15" ht="22.9" hidden="1" customHeight="1">
      <c r="B132" s="122"/>
      <c r="D132" s="107"/>
      <c r="E132" s="72"/>
      <c r="I132" s="72"/>
      <c r="J132" s="72"/>
      <c r="K132" s="72"/>
      <c r="M132" s="72"/>
      <c r="N132" s="75"/>
      <c r="O132" s="72"/>
    </row>
    <row r="133" spans="2:15" ht="22.9" hidden="1" customHeight="1">
      <c r="B133" s="122"/>
      <c r="D133" s="107"/>
      <c r="E133" s="72"/>
      <c r="I133" s="72"/>
      <c r="J133" s="72"/>
      <c r="K133" s="72"/>
      <c r="M133" s="72"/>
      <c r="N133" s="75"/>
      <c r="O133" s="72"/>
    </row>
    <row r="134" spans="2:15" ht="22.9" hidden="1" customHeight="1">
      <c r="B134" s="122"/>
      <c r="D134" s="107"/>
      <c r="E134" s="72"/>
      <c r="I134" s="72"/>
      <c r="J134" s="72"/>
      <c r="K134" s="72"/>
      <c r="M134" s="72"/>
      <c r="N134" s="75"/>
      <c r="O134" s="72"/>
    </row>
    <row r="135" spans="2:15" ht="22.9" hidden="1" customHeight="1">
      <c r="B135" s="122"/>
      <c r="D135" s="107"/>
      <c r="E135" s="72"/>
      <c r="I135" s="72"/>
      <c r="J135" s="72"/>
      <c r="K135" s="72"/>
      <c r="M135" s="72"/>
      <c r="N135" s="75"/>
      <c r="O135" s="72"/>
    </row>
    <row r="136" spans="2:15" ht="22.9" hidden="1" customHeight="1">
      <c r="B136" s="122"/>
      <c r="D136" s="107"/>
      <c r="E136" s="72"/>
      <c r="I136" s="72"/>
      <c r="J136" s="72"/>
      <c r="K136" s="72"/>
      <c r="M136" s="72"/>
      <c r="N136" s="75"/>
      <c r="O136" s="72"/>
    </row>
    <row r="137" spans="2:15" ht="22.9" hidden="1" customHeight="1">
      <c r="B137" s="122"/>
      <c r="D137" s="107"/>
      <c r="E137" s="72"/>
      <c r="I137" s="72"/>
      <c r="J137" s="72"/>
      <c r="K137" s="72"/>
      <c r="M137" s="72"/>
      <c r="N137" s="75"/>
      <c r="O137" s="72"/>
    </row>
    <row r="138" spans="2:15" ht="22.9" hidden="1" customHeight="1">
      <c r="B138" s="122"/>
      <c r="D138" s="107"/>
      <c r="E138" s="72"/>
      <c r="I138" s="72"/>
      <c r="J138" s="72"/>
      <c r="K138" s="72"/>
      <c r="M138" s="72"/>
      <c r="N138" s="75"/>
      <c r="O138" s="72"/>
    </row>
    <row r="139" spans="2:15" ht="22.9" hidden="1" customHeight="1">
      <c r="B139" s="122"/>
      <c r="D139" s="107"/>
      <c r="E139" s="72"/>
      <c r="I139" s="72"/>
      <c r="J139" s="72"/>
      <c r="K139" s="72"/>
      <c r="M139" s="72"/>
      <c r="N139" s="75"/>
      <c r="O139" s="72"/>
    </row>
    <row r="140" spans="2:15" ht="22.9" hidden="1" customHeight="1">
      <c r="B140" s="122"/>
      <c r="D140" s="107"/>
      <c r="E140" s="72"/>
      <c r="I140" s="72"/>
      <c r="J140" s="72"/>
      <c r="K140" s="72"/>
      <c r="M140" s="72"/>
      <c r="N140" s="75"/>
      <c r="O140" s="72"/>
    </row>
    <row r="141" spans="2:15" ht="22.9" hidden="1" customHeight="1">
      <c r="B141" s="122"/>
      <c r="D141" s="107"/>
      <c r="E141" s="72"/>
      <c r="I141" s="72"/>
      <c r="J141" s="72"/>
      <c r="K141" s="72"/>
      <c r="M141" s="72"/>
      <c r="N141" s="75"/>
      <c r="O141" s="72"/>
    </row>
    <row r="142" spans="2:15" ht="22.9" hidden="1" customHeight="1">
      <c r="B142" s="122"/>
      <c r="D142" s="107"/>
      <c r="E142" s="72"/>
      <c r="I142" s="72"/>
      <c r="J142" s="72"/>
      <c r="K142" s="72"/>
      <c r="M142" s="72"/>
      <c r="N142" s="75"/>
      <c r="O142" s="72"/>
    </row>
    <row r="143" spans="2:15" ht="22.9" hidden="1" customHeight="1">
      <c r="B143" s="122"/>
      <c r="D143" s="107"/>
      <c r="E143" s="72"/>
      <c r="I143" s="72"/>
      <c r="J143" s="72"/>
      <c r="K143" s="72"/>
      <c r="M143" s="72"/>
      <c r="N143" s="75"/>
      <c r="O143" s="72"/>
    </row>
    <row r="144" spans="2:15" ht="22.9" hidden="1" customHeight="1">
      <c r="B144" s="122"/>
      <c r="D144" s="107"/>
      <c r="E144" s="72"/>
      <c r="I144" s="72"/>
      <c r="J144" s="72"/>
      <c r="K144" s="72"/>
      <c r="M144" s="72"/>
      <c r="N144" s="75"/>
      <c r="O144" s="72"/>
    </row>
    <row r="145" spans="2:15" ht="22.9" hidden="1" customHeight="1">
      <c r="B145" s="122"/>
      <c r="D145" s="107"/>
      <c r="E145" s="72"/>
      <c r="I145" s="72"/>
      <c r="J145" s="72"/>
      <c r="K145" s="72"/>
      <c r="M145" s="72"/>
      <c r="N145" s="75"/>
      <c r="O145" s="72"/>
    </row>
    <row r="146" spans="2:15" ht="22.9" hidden="1" customHeight="1">
      <c r="B146" s="122"/>
      <c r="D146" s="107"/>
      <c r="E146" s="72"/>
      <c r="I146" s="72"/>
      <c r="J146" s="72"/>
      <c r="K146" s="72"/>
      <c r="M146" s="72"/>
      <c r="N146" s="75"/>
      <c r="O146" s="72"/>
    </row>
    <row r="147" spans="2:15" ht="22.9" hidden="1" customHeight="1">
      <c r="B147" s="122"/>
      <c r="D147" s="107"/>
      <c r="E147" s="72"/>
      <c r="I147" s="72"/>
      <c r="J147" s="72"/>
      <c r="K147" s="72"/>
      <c r="M147" s="72"/>
      <c r="N147" s="75"/>
      <c r="O147" s="72"/>
    </row>
    <row r="148" spans="2:15" ht="22.9" hidden="1" customHeight="1">
      <c r="B148" s="122"/>
      <c r="D148" s="107"/>
      <c r="E148" s="72"/>
      <c r="I148" s="72"/>
      <c r="J148" s="72"/>
      <c r="K148" s="72"/>
      <c r="M148" s="72"/>
      <c r="N148" s="75"/>
      <c r="O148" s="72"/>
    </row>
    <row r="149" spans="2:15" ht="22.9" hidden="1" customHeight="1">
      <c r="B149" s="122"/>
      <c r="D149" s="107"/>
      <c r="E149" s="72"/>
      <c r="I149" s="72"/>
      <c r="J149" s="72"/>
      <c r="K149" s="72"/>
      <c r="M149" s="72"/>
      <c r="N149" s="75"/>
      <c r="O149" s="72"/>
    </row>
    <row r="150" spans="2:15" ht="22.9" hidden="1" customHeight="1">
      <c r="B150" s="122"/>
      <c r="D150" s="107"/>
      <c r="E150" s="72"/>
      <c r="I150" s="72"/>
      <c r="J150" s="72"/>
      <c r="K150" s="72"/>
      <c r="M150" s="72"/>
      <c r="N150" s="75"/>
      <c r="O150" s="72"/>
    </row>
    <row r="151" spans="2:15" ht="22.9" hidden="1" customHeight="1">
      <c r="B151" s="122"/>
      <c r="D151" s="107"/>
      <c r="E151" s="72"/>
      <c r="I151" s="72"/>
      <c r="J151" s="72"/>
      <c r="K151" s="72"/>
      <c r="M151" s="72"/>
      <c r="N151" s="75"/>
      <c r="O151" s="72"/>
    </row>
    <row r="152" spans="2:15" ht="22.9" hidden="1" customHeight="1">
      <c r="B152" s="122"/>
      <c r="D152" s="107"/>
      <c r="E152" s="72"/>
      <c r="I152" s="72"/>
      <c r="J152" s="72"/>
      <c r="K152" s="72"/>
      <c r="M152" s="72"/>
      <c r="N152" s="75"/>
      <c r="O152" s="72"/>
    </row>
    <row r="153" spans="2:15" ht="22.9" hidden="1" customHeight="1">
      <c r="B153" s="122"/>
      <c r="D153" s="107"/>
      <c r="E153" s="72"/>
      <c r="I153" s="72"/>
      <c r="J153" s="72"/>
      <c r="K153" s="72"/>
      <c r="M153" s="72"/>
      <c r="N153" s="75"/>
      <c r="O153" s="72"/>
    </row>
    <row r="154" spans="2:15" ht="22.9" hidden="1" customHeight="1">
      <c r="B154" s="122"/>
      <c r="D154" s="107"/>
      <c r="E154" s="72"/>
      <c r="I154" s="72"/>
      <c r="J154" s="72"/>
      <c r="K154" s="72"/>
      <c r="M154" s="72"/>
      <c r="N154" s="75"/>
      <c r="O154" s="72"/>
    </row>
    <row r="155" spans="2:15" ht="22.9" hidden="1" customHeight="1">
      <c r="B155" s="122"/>
      <c r="D155" s="107"/>
      <c r="E155" s="72"/>
      <c r="I155" s="72"/>
      <c r="J155" s="72"/>
      <c r="K155" s="72"/>
      <c r="M155" s="72"/>
      <c r="N155" s="75"/>
      <c r="O155" s="72"/>
    </row>
    <row r="156" spans="2:15" ht="22.9" hidden="1" customHeight="1">
      <c r="B156" s="122"/>
      <c r="D156" s="107"/>
      <c r="E156" s="72"/>
      <c r="I156" s="72"/>
      <c r="J156" s="72"/>
      <c r="K156" s="72"/>
      <c r="M156" s="72"/>
      <c r="N156" s="75"/>
      <c r="O156" s="72"/>
    </row>
    <row r="157" spans="2:15" ht="22.9" hidden="1" customHeight="1">
      <c r="B157" s="122"/>
      <c r="D157" s="107"/>
      <c r="E157" s="72"/>
      <c r="I157" s="72"/>
      <c r="J157" s="72"/>
      <c r="K157" s="72"/>
      <c r="M157" s="72"/>
      <c r="N157" s="75"/>
      <c r="O157" s="72"/>
    </row>
    <row r="158" spans="2:15" ht="22.9" hidden="1" customHeight="1">
      <c r="B158" s="122"/>
      <c r="D158" s="107"/>
      <c r="E158" s="72"/>
      <c r="I158" s="72"/>
      <c r="J158" s="72"/>
      <c r="K158" s="72"/>
      <c r="M158" s="72"/>
      <c r="N158" s="75"/>
      <c r="O158" s="72"/>
    </row>
    <row r="159" spans="2:15" ht="22.9" hidden="1" customHeight="1">
      <c r="B159" s="122"/>
      <c r="D159" s="107"/>
      <c r="E159" s="72"/>
      <c r="I159" s="72"/>
      <c r="J159" s="72"/>
      <c r="K159" s="72"/>
      <c r="M159" s="72"/>
      <c r="N159" s="75"/>
      <c r="O159" s="72"/>
    </row>
    <row r="160" spans="2:15" ht="22.9" hidden="1" customHeight="1">
      <c r="B160" s="122"/>
      <c r="D160" s="107"/>
      <c r="E160" s="72"/>
      <c r="I160" s="72"/>
      <c r="J160" s="72"/>
      <c r="K160" s="72"/>
      <c r="M160" s="72"/>
      <c r="N160" s="75"/>
      <c r="O160" s="72"/>
    </row>
    <row r="161" spans="2:15" ht="22.9" hidden="1" customHeight="1">
      <c r="B161" s="122"/>
      <c r="D161" s="107"/>
      <c r="E161" s="72"/>
      <c r="I161" s="72"/>
      <c r="J161" s="72"/>
      <c r="K161" s="72"/>
      <c r="M161" s="72"/>
      <c r="N161" s="75"/>
      <c r="O161" s="72"/>
    </row>
    <row r="162" spans="2:15" ht="22.9" hidden="1" customHeight="1">
      <c r="B162" s="122"/>
      <c r="D162" s="107"/>
      <c r="E162" s="72"/>
      <c r="I162" s="72"/>
      <c r="J162" s="72"/>
      <c r="K162" s="72"/>
      <c r="M162" s="72"/>
      <c r="N162" s="75"/>
      <c r="O162" s="72"/>
    </row>
    <row r="163" spans="2:15" ht="22.9" hidden="1" customHeight="1">
      <c r="B163" s="122"/>
      <c r="D163" s="107"/>
      <c r="E163" s="72"/>
      <c r="I163" s="72"/>
      <c r="J163" s="72"/>
      <c r="K163" s="72"/>
      <c r="M163" s="72"/>
      <c r="N163" s="75"/>
      <c r="O163" s="72"/>
    </row>
    <row r="164" spans="2:15" ht="22.9" hidden="1" customHeight="1">
      <c r="B164" s="122"/>
      <c r="D164" s="107"/>
      <c r="E164" s="72"/>
      <c r="I164" s="72"/>
      <c r="J164" s="72"/>
      <c r="K164" s="72"/>
      <c r="M164" s="72"/>
      <c r="N164" s="75"/>
      <c r="O164" s="72"/>
    </row>
    <row r="165" spans="2:15" ht="22.9" hidden="1" customHeight="1">
      <c r="B165" s="122"/>
      <c r="D165" s="107"/>
      <c r="E165" s="72"/>
      <c r="I165" s="72"/>
      <c r="J165" s="72"/>
      <c r="K165" s="72"/>
      <c r="M165" s="72"/>
      <c r="N165" s="75"/>
      <c r="O165" s="72"/>
    </row>
    <row r="166" spans="2:15" ht="22.9" hidden="1" customHeight="1">
      <c r="B166" s="122"/>
      <c r="D166" s="107"/>
      <c r="E166" s="72"/>
      <c r="I166" s="72"/>
      <c r="J166" s="72"/>
      <c r="K166" s="72"/>
      <c r="M166" s="72"/>
      <c r="N166" s="75"/>
      <c r="O166" s="72"/>
    </row>
    <row r="167" spans="2:15" ht="22.9" hidden="1" customHeight="1">
      <c r="B167" s="122"/>
      <c r="D167" s="107"/>
      <c r="E167" s="72"/>
      <c r="I167" s="72"/>
      <c r="J167" s="72"/>
      <c r="K167" s="72"/>
      <c r="M167" s="72"/>
      <c r="N167" s="75"/>
      <c r="O167" s="72"/>
    </row>
    <row r="168" spans="2:15" ht="22.9" hidden="1" customHeight="1">
      <c r="B168" s="122"/>
      <c r="D168" s="107"/>
      <c r="E168" s="72"/>
      <c r="I168" s="72"/>
      <c r="J168" s="72"/>
      <c r="K168" s="72"/>
      <c r="M168" s="72"/>
      <c r="N168" s="75"/>
      <c r="O168" s="72"/>
    </row>
    <row r="169" spans="2:15" ht="22.9" hidden="1" customHeight="1">
      <c r="B169" s="122"/>
      <c r="D169" s="107"/>
      <c r="E169" s="72"/>
      <c r="I169" s="72"/>
      <c r="J169" s="72"/>
      <c r="K169" s="72"/>
      <c r="M169" s="72"/>
      <c r="N169" s="75"/>
      <c r="O169" s="72"/>
    </row>
    <row r="170" spans="2:15" ht="22.9" hidden="1" customHeight="1">
      <c r="B170" s="122"/>
      <c r="D170" s="107"/>
      <c r="E170" s="72"/>
      <c r="I170" s="72"/>
      <c r="J170" s="72"/>
      <c r="K170" s="72"/>
      <c r="M170" s="72"/>
      <c r="N170" s="75"/>
      <c r="O170" s="72"/>
    </row>
    <row r="171" spans="2:15" ht="22.9" hidden="1" customHeight="1">
      <c r="B171" s="122"/>
      <c r="D171" s="107"/>
      <c r="E171" s="72"/>
      <c r="I171" s="72"/>
      <c r="J171" s="72"/>
      <c r="K171" s="72"/>
      <c r="M171" s="72"/>
      <c r="N171" s="75"/>
      <c r="O171" s="72"/>
    </row>
    <row r="172" spans="2:15" ht="22.9" hidden="1" customHeight="1">
      <c r="B172" s="122"/>
      <c r="D172" s="107"/>
      <c r="E172" s="72"/>
      <c r="I172" s="72"/>
      <c r="J172" s="72"/>
      <c r="K172" s="72"/>
      <c r="M172" s="72"/>
      <c r="N172" s="75"/>
      <c r="O172" s="72"/>
    </row>
    <row r="173" spans="2:15" ht="22.9" hidden="1" customHeight="1">
      <c r="B173" s="122"/>
      <c r="D173" s="107"/>
      <c r="E173" s="72"/>
      <c r="I173" s="72"/>
      <c r="J173" s="72"/>
      <c r="K173" s="72"/>
      <c r="M173" s="72"/>
      <c r="N173" s="75"/>
      <c r="O173" s="72"/>
    </row>
    <row r="174" spans="2:15" ht="22.9" hidden="1" customHeight="1">
      <c r="B174" s="122"/>
      <c r="D174" s="107"/>
      <c r="E174" s="72"/>
      <c r="I174" s="72"/>
      <c r="J174" s="72"/>
      <c r="K174" s="72"/>
      <c r="M174" s="72"/>
      <c r="N174" s="75"/>
      <c r="O174" s="72"/>
    </row>
    <row r="175" spans="2:15" ht="22.9" hidden="1" customHeight="1">
      <c r="B175" s="122"/>
      <c r="D175" s="107"/>
      <c r="E175" s="72"/>
      <c r="I175" s="72"/>
      <c r="J175" s="72"/>
      <c r="K175" s="72"/>
      <c r="M175" s="72"/>
      <c r="N175" s="75"/>
      <c r="O175" s="72"/>
    </row>
    <row r="176" spans="2:15" ht="22.9" hidden="1" customHeight="1">
      <c r="B176" s="122"/>
      <c r="D176" s="107"/>
      <c r="E176" s="72"/>
      <c r="I176" s="72"/>
      <c r="J176" s="72"/>
      <c r="K176" s="72"/>
      <c r="M176" s="72"/>
      <c r="N176" s="75"/>
      <c r="O176" s="72"/>
    </row>
    <row r="177" spans="2:15" ht="22.9" hidden="1" customHeight="1">
      <c r="B177" s="122"/>
      <c r="D177" s="107"/>
      <c r="E177" s="72"/>
      <c r="I177" s="72"/>
      <c r="J177" s="72"/>
      <c r="K177" s="72"/>
      <c r="M177" s="72"/>
      <c r="N177" s="75"/>
      <c r="O177" s="72"/>
    </row>
    <row r="178" spans="2:15" ht="22.9" hidden="1" customHeight="1">
      <c r="B178" s="122"/>
      <c r="D178" s="107"/>
      <c r="E178" s="72"/>
      <c r="I178" s="72"/>
      <c r="J178" s="72"/>
      <c r="K178" s="72"/>
      <c r="M178" s="72"/>
      <c r="N178" s="75"/>
      <c r="O178" s="72"/>
    </row>
    <row r="179" spans="2:15" ht="22.9" hidden="1" customHeight="1">
      <c r="B179" s="122"/>
      <c r="D179" s="107"/>
      <c r="E179" s="72"/>
      <c r="I179" s="72"/>
      <c r="J179" s="72"/>
      <c r="K179" s="72"/>
      <c r="M179" s="72"/>
      <c r="N179" s="75"/>
      <c r="O179" s="72"/>
    </row>
    <row r="180" spans="2:15" ht="22.9" hidden="1" customHeight="1">
      <c r="B180" s="122"/>
      <c r="D180" s="107"/>
      <c r="E180" s="72"/>
      <c r="I180" s="72"/>
      <c r="J180" s="72"/>
      <c r="K180" s="72"/>
      <c r="M180" s="72"/>
      <c r="N180" s="75"/>
      <c r="O180" s="72"/>
    </row>
    <row r="181" spans="2:15" ht="22.9" hidden="1" customHeight="1">
      <c r="B181" s="122"/>
      <c r="D181" s="107"/>
      <c r="E181" s="72"/>
      <c r="I181" s="72"/>
      <c r="J181" s="72"/>
      <c r="K181" s="72"/>
      <c r="M181" s="72"/>
      <c r="N181" s="75"/>
      <c r="O181" s="72"/>
    </row>
    <row r="182" spans="2:15" ht="22.9" hidden="1" customHeight="1">
      <c r="B182" s="122"/>
      <c r="D182" s="107"/>
      <c r="E182" s="72"/>
      <c r="I182" s="72"/>
      <c r="J182" s="72"/>
      <c r="K182" s="72"/>
      <c r="M182" s="72"/>
      <c r="N182" s="75"/>
      <c r="O182" s="72"/>
    </row>
    <row r="183" spans="2:15" ht="22.9" hidden="1" customHeight="1">
      <c r="B183" s="122"/>
      <c r="D183" s="107"/>
      <c r="E183" s="72"/>
      <c r="I183" s="72"/>
      <c r="J183" s="72"/>
      <c r="K183" s="72"/>
      <c r="M183" s="72"/>
      <c r="N183" s="75"/>
      <c r="O183" s="72"/>
    </row>
    <row r="184" spans="2:15" ht="22.9" hidden="1" customHeight="1">
      <c r="B184" s="122"/>
      <c r="D184" s="107"/>
      <c r="E184" s="72"/>
      <c r="I184" s="72"/>
      <c r="J184" s="72"/>
      <c r="K184" s="72"/>
      <c r="M184" s="72"/>
      <c r="N184" s="75"/>
      <c r="O184" s="72"/>
    </row>
    <row r="185" spans="2:15" ht="22.9" hidden="1" customHeight="1">
      <c r="B185" s="122"/>
      <c r="D185" s="107"/>
      <c r="E185" s="72"/>
      <c r="I185" s="72"/>
      <c r="J185" s="72"/>
      <c r="K185" s="72"/>
      <c r="M185" s="72"/>
      <c r="N185" s="75"/>
      <c r="O185" s="72"/>
    </row>
    <row r="186" spans="2:15" ht="22.9" hidden="1" customHeight="1">
      <c r="B186" s="122"/>
      <c r="D186" s="107"/>
      <c r="E186" s="72"/>
      <c r="I186" s="72"/>
      <c r="J186" s="72"/>
      <c r="K186" s="72"/>
      <c r="M186" s="72"/>
      <c r="N186" s="75"/>
      <c r="O186" s="72"/>
    </row>
    <row r="187" spans="2:15" ht="22.9" hidden="1" customHeight="1">
      <c r="B187" s="122"/>
      <c r="D187" s="107"/>
      <c r="E187" s="72"/>
      <c r="I187" s="72"/>
      <c r="J187" s="72"/>
      <c r="K187" s="72"/>
      <c r="M187" s="72"/>
      <c r="N187" s="75"/>
      <c r="O187" s="72"/>
    </row>
    <row r="188" spans="2:15" ht="22.9" hidden="1" customHeight="1">
      <c r="B188" s="122"/>
      <c r="D188" s="107"/>
      <c r="E188" s="72"/>
      <c r="I188" s="72"/>
      <c r="J188" s="72"/>
      <c r="K188" s="72"/>
      <c r="M188" s="72"/>
      <c r="N188" s="75"/>
      <c r="O188" s="72"/>
    </row>
    <row r="189" spans="2:15" ht="22.9" hidden="1" customHeight="1">
      <c r="B189" s="122"/>
      <c r="D189" s="107"/>
      <c r="E189" s="72"/>
      <c r="I189" s="72"/>
      <c r="J189" s="72"/>
      <c r="K189" s="72"/>
      <c r="M189" s="72"/>
      <c r="N189" s="75"/>
      <c r="O189" s="72"/>
    </row>
    <row r="190" spans="2:15" ht="22.9" hidden="1" customHeight="1">
      <c r="B190" s="122"/>
      <c r="D190" s="107"/>
      <c r="E190" s="72"/>
      <c r="I190" s="72"/>
      <c r="J190" s="72"/>
      <c r="K190" s="72"/>
      <c r="M190" s="72"/>
      <c r="N190" s="75"/>
      <c r="O190" s="72"/>
    </row>
    <row r="191" spans="2:15" ht="22.9" hidden="1" customHeight="1">
      <c r="B191" s="122"/>
      <c r="D191" s="107"/>
      <c r="E191" s="72"/>
      <c r="I191" s="72"/>
      <c r="J191" s="72"/>
      <c r="K191" s="72"/>
      <c r="M191" s="72"/>
      <c r="N191" s="75"/>
      <c r="O191" s="72"/>
    </row>
    <row r="192" spans="2:15" ht="22.9" hidden="1" customHeight="1">
      <c r="B192" s="122"/>
      <c r="D192" s="107"/>
      <c r="E192" s="72"/>
      <c r="I192" s="72"/>
      <c r="J192" s="72"/>
      <c r="K192" s="72"/>
      <c r="M192" s="72"/>
      <c r="N192" s="75"/>
      <c r="O192" s="72"/>
    </row>
    <row r="193" spans="2:15" ht="22.9" hidden="1" customHeight="1">
      <c r="B193" s="122"/>
      <c r="D193" s="107"/>
      <c r="E193" s="72"/>
      <c r="I193" s="72"/>
      <c r="J193" s="72"/>
      <c r="K193" s="72"/>
      <c r="M193" s="72"/>
      <c r="N193" s="75"/>
      <c r="O193" s="72"/>
    </row>
    <row r="194" spans="2:15" ht="22.9" hidden="1" customHeight="1">
      <c r="B194" s="122"/>
      <c r="D194" s="107"/>
      <c r="E194" s="72"/>
      <c r="I194" s="72"/>
      <c r="J194" s="72"/>
      <c r="K194" s="72"/>
      <c r="M194" s="72"/>
      <c r="N194" s="75"/>
      <c r="O194" s="72"/>
    </row>
    <row r="195" spans="2:15" ht="22.9" hidden="1" customHeight="1">
      <c r="B195" s="122"/>
      <c r="D195" s="107"/>
      <c r="E195" s="72"/>
      <c r="I195" s="72"/>
      <c r="J195" s="72"/>
      <c r="K195" s="72"/>
      <c r="M195" s="72"/>
      <c r="N195" s="75"/>
      <c r="O195" s="72"/>
    </row>
    <row r="196" spans="2:15" ht="22.9" hidden="1" customHeight="1">
      <c r="B196" s="122"/>
      <c r="D196" s="107"/>
      <c r="E196" s="72"/>
      <c r="I196" s="72"/>
      <c r="J196" s="72"/>
      <c r="K196" s="72"/>
      <c r="M196" s="72"/>
      <c r="N196" s="75"/>
      <c r="O196" s="72"/>
    </row>
    <row r="197" spans="2:15" ht="22.9" hidden="1" customHeight="1">
      <c r="B197" s="122"/>
      <c r="D197" s="107"/>
      <c r="E197" s="72"/>
      <c r="I197" s="72"/>
      <c r="J197" s="72"/>
      <c r="K197" s="72"/>
      <c r="M197" s="72"/>
      <c r="N197" s="75"/>
      <c r="O197" s="72"/>
    </row>
    <row r="198" spans="2:15" ht="22.9" hidden="1" customHeight="1">
      <c r="B198" s="122"/>
      <c r="D198" s="107"/>
      <c r="E198" s="72"/>
      <c r="I198" s="72"/>
      <c r="J198" s="72"/>
      <c r="K198" s="72"/>
      <c r="M198" s="72"/>
      <c r="N198" s="75"/>
      <c r="O198" s="72"/>
    </row>
    <row r="199" spans="2:15" ht="22.9" hidden="1" customHeight="1">
      <c r="B199" s="122"/>
      <c r="D199" s="107"/>
      <c r="E199" s="72"/>
      <c r="I199" s="72"/>
      <c r="J199" s="72"/>
      <c r="K199" s="72"/>
      <c r="M199" s="72"/>
      <c r="N199" s="75"/>
      <c r="O199" s="72"/>
    </row>
    <row r="200" spans="2:15" ht="22.9" hidden="1" customHeight="1">
      <c r="B200" s="122"/>
      <c r="D200" s="107"/>
      <c r="E200" s="72"/>
      <c r="I200" s="72"/>
      <c r="J200" s="72"/>
      <c r="K200" s="72"/>
      <c r="M200" s="72"/>
      <c r="N200" s="75"/>
      <c r="O200" s="72"/>
    </row>
    <row r="201" spans="2:15" ht="22.9" hidden="1" customHeight="1">
      <c r="B201" s="122"/>
      <c r="D201" s="107"/>
      <c r="E201" s="72"/>
      <c r="I201" s="72"/>
      <c r="J201" s="72"/>
      <c r="K201" s="72"/>
      <c r="M201" s="72"/>
      <c r="N201" s="75"/>
      <c r="O201" s="72"/>
    </row>
    <row r="202" spans="2:15" ht="22.9" hidden="1" customHeight="1">
      <c r="B202" s="122"/>
      <c r="D202" s="107"/>
      <c r="E202" s="72"/>
      <c r="I202" s="72"/>
      <c r="J202" s="72"/>
      <c r="K202" s="72"/>
      <c r="M202" s="72"/>
      <c r="N202" s="75"/>
      <c r="O202" s="72"/>
    </row>
    <row r="203" spans="2:15" ht="22.9" hidden="1" customHeight="1">
      <c r="B203" s="122"/>
      <c r="D203" s="107"/>
      <c r="E203" s="72"/>
      <c r="I203" s="72"/>
      <c r="J203" s="72"/>
      <c r="K203" s="72"/>
      <c r="M203" s="72"/>
      <c r="N203" s="75"/>
      <c r="O203" s="72"/>
    </row>
    <row r="204" spans="2:15" ht="22.9" hidden="1" customHeight="1">
      <c r="B204" s="122"/>
      <c r="D204" s="107"/>
      <c r="E204" s="72"/>
      <c r="I204" s="72"/>
      <c r="J204" s="72"/>
      <c r="K204" s="72"/>
      <c r="M204" s="72"/>
      <c r="N204" s="75"/>
      <c r="O204" s="72"/>
    </row>
    <row r="205" spans="2:15" ht="22.9" hidden="1" customHeight="1">
      <c r="B205" s="122"/>
      <c r="D205" s="107"/>
      <c r="E205" s="72"/>
      <c r="I205" s="72"/>
      <c r="J205" s="72"/>
      <c r="K205" s="72"/>
      <c r="M205" s="72"/>
      <c r="N205" s="75"/>
      <c r="O205" s="72"/>
    </row>
    <row r="206" spans="2:15" ht="22.9" hidden="1" customHeight="1">
      <c r="B206" s="122"/>
      <c r="D206" s="107"/>
      <c r="E206" s="72"/>
      <c r="I206" s="72"/>
      <c r="J206" s="72"/>
      <c r="K206" s="72"/>
      <c r="M206" s="72"/>
      <c r="N206" s="75"/>
      <c r="O206" s="72"/>
    </row>
    <row r="207" spans="2:15" ht="22.9" hidden="1" customHeight="1">
      <c r="B207" s="122"/>
      <c r="D207" s="107"/>
      <c r="E207" s="72"/>
      <c r="I207" s="72"/>
      <c r="J207" s="72"/>
      <c r="K207" s="72"/>
      <c r="M207" s="72"/>
      <c r="N207" s="75"/>
      <c r="O207" s="72"/>
    </row>
    <row r="208" spans="2:15" ht="22.9" hidden="1" customHeight="1">
      <c r="B208" s="122"/>
      <c r="D208" s="107"/>
      <c r="E208" s="72"/>
      <c r="I208" s="72"/>
      <c r="J208" s="72"/>
      <c r="K208" s="72"/>
      <c r="M208" s="72"/>
      <c r="N208" s="75"/>
      <c r="O208" s="72"/>
    </row>
    <row r="209" spans="2:15" ht="22.9" hidden="1" customHeight="1">
      <c r="B209" s="122"/>
      <c r="D209" s="107"/>
      <c r="E209" s="72"/>
      <c r="I209" s="72"/>
      <c r="J209" s="72"/>
      <c r="K209" s="72"/>
      <c r="M209" s="72"/>
      <c r="N209" s="75"/>
      <c r="O209" s="72"/>
    </row>
    <row r="210" spans="2:15" ht="22.9" hidden="1" customHeight="1">
      <c r="B210" s="122"/>
      <c r="D210" s="107"/>
      <c r="E210" s="72"/>
      <c r="I210" s="72"/>
      <c r="J210" s="72"/>
      <c r="K210" s="72"/>
      <c r="M210" s="72"/>
      <c r="N210" s="75"/>
      <c r="O210" s="72"/>
    </row>
    <row r="211" spans="2:15" ht="22.9" hidden="1" customHeight="1">
      <c r="B211" s="122"/>
      <c r="D211" s="107"/>
      <c r="E211" s="72"/>
      <c r="I211" s="72"/>
      <c r="J211" s="72"/>
      <c r="K211" s="72"/>
      <c r="M211" s="72"/>
      <c r="N211" s="75"/>
      <c r="O211" s="72"/>
    </row>
    <row r="212" spans="2:15" ht="22.9" hidden="1" customHeight="1">
      <c r="B212" s="122"/>
      <c r="D212" s="107"/>
      <c r="E212" s="72"/>
      <c r="I212" s="72"/>
      <c r="J212" s="72"/>
      <c r="K212" s="72"/>
      <c r="M212" s="72"/>
      <c r="N212" s="75"/>
      <c r="O212" s="72"/>
    </row>
    <row r="213" spans="2:15" ht="22.9" hidden="1" customHeight="1">
      <c r="B213" s="122"/>
      <c r="D213" s="107"/>
      <c r="E213" s="72"/>
      <c r="I213" s="72"/>
      <c r="J213" s="72"/>
      <c r="K213" s="72"/>
      <c r="M213" s="72"/>
      <c r="N213" s="75"/>
      <c r="O213" s="72"/>
    </row>
    <row r="214" spans="2:15" ht="22.9" hidden="1" customHeight="1">
      <c r="B214" s="122"/>
      <c r="D214" s="107"/>
      <c r="E214" s="72"/>
      <c r="I214" s="72"/>
      <c r="J214" s="72"/>
      <c r="K214" s="72"/>
      <c r="M214" s="72"/>
      <c r="N214" s="75"/>
      <c r="O214" s="72"/>
    </row>
    <row r="215" spans="2:15" ht="22.9" hidden="1" customHeight="1">
      <c r="B215" s="122"/>
      <c r="D215" s="107"/>
      <c r="E215" s="72"/>
      <c r="I215" s="72"/>
      <c r="J215" s="72"/>
      <c r="K215" s="72"/>
      <c r="M215" s="72"/>
      <c r="N215" s="75"/>
      <c r="O215" s="72"/>
    </row>
    <row r="216" spans="2:15" ht="22.9" hidden="1" customHeight="1">
      <c r="B216" s="122"/>
      <c r="D216" s="107"/>
      <c r="E216" s="72"/>
      <c r="I216" s="72"/>
      <c r="J216" s="72"/>
      <c r="K216" s="72"/>
      <c r="M216" s="72"/>
      <c r="N216" s="75"/>
      <c r="O216" s="72"/>
    </row>
    <row r="217" spans="2:15" ht="22.9" hidden="1" customHeight="1">
      <c r="B217" s="122"/>
      <c r="D217" s="107"/>
      <c r="E217" s="72"/>
      <c r="I217" s="72"/>
      <c r="J217" s="72"/>
      <c r="K217" s="72"/>
      <c r="M217" s="72"/>
      <c r="N217" s="75"/>
      <c r="O217" s="72"/>
    </row>
    <row r="218" spans="2:15" ht="22.9" hidden="1" customHeight="1">
      <c r="B218" s="122"/>
      <c r="D218" s="107"/>
      <c r="E218" s="72"/>
      <c r="I218" s="72"/>
      <c r="J218" s="72"/>
      <c r="K218" s="72"/>
      <c r="M218" s="72"/>
      <c r="N218" s="75"/>
      <c r="O218" s="72"/>
    </row>
    <row r="219" spans="2:15" ht="22.9" hidden="1" customHeight="1">
      <c r="B219" s="122"/>
      <c r="D219" s="107"/>
      <c r="E219" s="72"/>
      <c r="I219" s="72"/>
      <c r="J219" s="72"/>
      <c r="K219" s="72"/>
      <c r="M219" s="72"/>
      <c r="N219" s="75"/>
      <c r="O219" s="72"/>
    </row>
    <row r="220" spans="2:15" ht="22.9" hidden="1" customHeight="1">
      <c r="B220" s="122"/>
      <c r="D220" s="107"/>
      <c r="E220" s="72"/>
      <c r="I220" s="72"/>
      <c r="J220" s="72"/>
      <c r="K220" s="72"/>
      <c r="M220" s="72"/>
      <c r="N220" s="75"/>
      <c r="O220" s="72"/>
    </row>
    <row r="221" spans="2:15" ht="22.9" hidden="1" customHeight="1">
      <c r="B221" s="122"/>
      <c r="D221" s="107"/>
      <c r="E221" s="72"/>
      <c r="I221" s="72"/>
      <c r="J221" s="72"/>
      <c r="K221" s="72"/>
      <c r="M221" s="72"/>
      <c r="N221" s="75"/>
      <c r="O221" s="72"/>
    </row>
    <row r="222" spans="2:15" ht="22.9" hidden="1" customHeight="1">
      <c r="B222" s="122"/>
      <c r="D222" s="107"/>
      <c r="E222" s="72"/>
      <c r="I222" s="72"/>
      <c r="J222" s="72"/>
      <c r="K222" s="72"/>
      <c r="M222" s="72"/>
      <c r="N222" s="75"/>
      <c r="O222" s="72"/>
    </row>
    <row r="223" spans="2:15" ht="22.9" hidden="1" customHeight="1">
      <c r="B223" s="122"/>
      <c r="D223" s="107"/>
      <c r="E223" s="72"/>
      <c r="I223" s="72"/>
      <c r="J223" s="72"/>
      <c r="K223" s="72"/>
      <c r="M223" s="72"/>
      <c r="N223" s="75"/>
      <c r="O223" s="72"/>
    </row>
    <row r="224" spans="2:15" ht="22.9" hidden="1" customHeight="1">
      <c r="B224" s="122"/>
      <c r="D224" s="107"/>
      <c r="E224" s="72"/>
      <c r="I224" s="72"/>
      <c r="J224" s="72"/>
      <c r="K224" s="72"/>
      <c r="M224" s="72"/>
      <c r="N224" s="75"/>
      <c r="O224" s="72"/>
    </row>
    <row r="225" spans="2:15" ht="22.9" hidden="1" customHeight="1">
      <c r="B225" s="122"/>
      <c r="D225" s="107"/>
      <c r="E225" s="72"/>
      <c r="I225" s="72"/>
      <c r="J225" s="72"/>
      <c r="K225" s="72"/>
      <c r="M225" s="72"/>
      <c r="N225" s="75"/>
      <c r="O225" s="72"/>
    </row>
    <row r="226" spans="2:15" ht="22.9" hidden="1" customHeight="1">
      <c r="B226" s="122"/>
      <c r="D226" s="107"/>
      <c r="E226" s="72"/>
      <c r="I226" s="72"/>
      <c r="J226" s="72"/>
      <c r="K226" s="72"/>
      <c r="M226" s="72"/>
      <c r="N226" s="75"/>
      <c r="O226" s="72"/>
    </row>
    <row r="227" spans="2:15" ht="22.9" hidden="1" customHeight="1">
      <c r="B227" s="122"/>
      <c r="D227" s="107"/>
      <c r="E227" s="72"/>
      <c r="I227" s="72"/>
      <c r="J227" s="72"/>
      <c r="K227" s="72"/>
      <c r="M227" s="72"/>
      <c r="N227" s="75"/>
      <c r="O227" s="72"/>
    </row>
    <row r="228" spans="2:15" ht="22.9" hidden="1" customHeight="1">
      <c r="B228" s="122"/>
      <c r="D228" s="107"/>
      <c r="E228" s="72"/>
      <c r="I228" s="72"/>
      <c r="J228" s="72"/>
      <c r="K228" s="72"/>
      <c r="M228" s="72"/>
      <c r="N228" s="75"/>
      <c r="O228" s="72"/>
    </row>
    <row r="229" spans="2:15" ht="22.9" hidden="1" customHeight="1">
      <c r="B229" s="122"/>
      <c r="D229" s="107"/>
      <c r="E229" s="72"/>
      <c r="I229" s="72"/>
      <c r="J229" s="72"/>
      <c r="K229" s="72"/>
      <c r="M229" s="72"/>
      <c r="N229" s="75"/>
      <c r="O229" s="72"/>
    </row>
    <row r="230" spans="2:15" ht="22.9" hidden="1" customHeight="1">
      <c r="B230" s="122"/>
      <c r="D230" s="107"/>
      <c r="E230" s="72"/>
      <c r="I230" s="72"/>
      <c r="J230" s="72"/>
      <c r="K230" s="72"/>
      <c r="M230" s="72"/>
      <c r="N230" s="75"/>
      <c r="O230" s="72"/>
    </row>
    <row r="231" spans="2:15" ht="22.9" hidden="1" customHeight="1">
      <c r="B231" s="122"/>
      <c r="D231" s="107"/>
      <c r="E231" s="72"/>
      <c r="I231" s="72"/>
      <c r="J231" s="72"/>
      <c r="K231" s="72"/>
      <c r="M231" s="72"/>
      <c r="N231" s="75"/>
      <c r="O231" s="72"/>
    </row>
    <row r="232" spans="2:15" ht="22.9" hidden="1" customHeight="1">
      <c r="B232" s="122"/>
      <c r="D232" s="107"/>
      <c r="E232" s="72"/>
      <c r="I232" s="72"/>
      <c r="J232" s="72"/>
      <c r="K232" s="72"/>
      <c r="M232" s="72"/>
      <c r="N232" s="75"/>
      <c r="O232" s="72"/>
    </row>
    <row r="233" spans="2:15" ht="22.9" hidden="1" customHeight="1">
      <c r="B233" s="122"/>
      <c r="D233" s="107"/>
      <c r="E233" s="72"/>
      <c r="I233" s="72"/>
      <c r="J233" s="72"/>
      <c r="K233" s="72"/>
      <c r="M233" s="72"/>
      <c r="N233" s="75"/>
      <c r="O233" s="72"/>
    </row>
    <row r="234" spans="2:15" ht="22.9" hidden="1" customHeight="1">
      <c r="B234" s="122"/>
      <c r="D234" s="107"/>
      <c r="E234" s="72"/>
      <c r="I234" s="72"/>
      <c r="J234" s="72"/>
      <c r="K234" s="72"/>
      <c r="M234" s="72"/>
      <c r="N234" s="75"/>
      <c r="O234" s="72"/>
    </row>
    <row r="235" spans="2:15" ht="22.9" hidden="1" customHeight="1">
      <c r="B235" s="122"/>
      <c r="D235" s="107"/>
      <c r="E235" s="72"/>
      <c r="I235" s="72"/>
      <c r="J235" s="72"/>
      <c r="K235" s="72"/>
      <c r="M235" s="72"/>
      <c r="N235" s="75"/>
      <c r="O235" s="72"/>
    </row>
    <row r="236" spans="2:15" ht="22.9" hidden="1" customHeight="1">
      <c r="B236" s="122"/>
      <c r="D236" s="107"/>
      <c r="E236" s="72"/>
      <c r="I236" s="72"/>
      <c r="J236" s="72"/>
      <c r="K236" s="72"/>
      <c r="M236" s="72"/>
      <c r="N236" s="75"/>
      <c r="O236" s="72"/>
    </row>
    <row r="237" spans="2:15" ht="22.9" hidden="1" customHeight="1">
      <c r="B237" s="122"/>
      <c r="D237" s="107"/>
      <c r="E237" s="72"/>
      <c r="I237" s="72"/>
      <c r="J237" s="72"/>
      <c r="K237" s="72"/>
      <c r="M237" s="72"/>
      <c r="N237" s="75"/>
      <c r="O237" s="72"/>
    </row>
    <row r="238" spans="2:15" ht="22.9" hidden="1" customHeight="1">
      <c r="B238" s="122"/>
      <c r="D238" s="107"/>
      <c r="E238" s="72"/>
      <c r="I238" s="72"/>
      <c r="J238" s="72"/>
      <c r="K238" s="72"/>
      <c r="M238" s="72"/>
      <c r="N238" s="75"/>
      <c r="O238" s="72"/>
    </row>
    <row r="239" spans="2:15" ht="22.9" hidden="1" customHeight="1">
      <c r="B239" s="122"/>
      <c r="D239" s="107"/>
      <c r="E239" s="72"/>
      <c r="I239" s="72"/>
      <c r="J239" s="72"/>
      <c r="K239" s="72"/>
      <c r="M239" s="72"/>
      <c r="N239" s="75"/>
      <c r="O239" s="72"/>
    </row>
    <row r="240" spans="2:15" ht="22.9" hidden="1" customHeight="1">
      <c r="B240" s="122"/>
      <c r="D240" s="107"/>
      <c r="E240" s="72"/>
      <c r="I240" s="72"/>
      <c r="J240" s="72"/>
      <c r="K240" s="72"/>
      <c r="M240" s="72"/>
      <c r="N240" s="75"/>
      <c r="O240" s="72"/>
    </row>
    <row r="241" spans="2:15" ht="22.9" hidden="1" customHeight="1">
      <c r="B241" s="122"/>
      <c r="D241" s="107"/>
      <c r="E241" s="72"/>
      <c r="I241" s="72"/>
      <c r="J241" s="72"/>
      <c r="K241" s="72"/>
      <c r="M241" s="72"/>
      <c r="N241" s="75"/>
      <c r="O241" s="72"/>
    </row>
    <row r="242" spans="2:15" ht="22.9" hidden="1" customHeight="1">
      <c r="B242" s="122"/>
      <c r="D242" s="107"/>
      <c r="E242" s="72"/>
      <c r="I242" s="72"/>
      <c r="J242" s="72"/>
      <c r="K242" s="72"/>
      <c r="M242" s="72"/>
      <c r="N242" s="75"/>
      <c r="O242" s="72"/>
    </row>
    <row r="243" spans="2:15" ht="22.9" hidden="1" customHeight="1">
      <c r="B243" s="122"/>
      <c r="D243" s="107"/>
      <c r="E243" s="72"/>
      <c r="I243" s="72"/>
      <c r="J243" s="72"/>
      <c r="K243" s="72"/>
      <c r="M243" s="72"/>
      <c r="N243" s="75"/>
      <c r="O243" s="72"/>
    </row>
    <row r="244" spans="2:15" ht="22.9" hidden="1" customHeight="1">
      <c r="B244" s="122"/>
      <c r="D244" s="107"/>
      <c r="E244" s="72"/>
      <c r="I244" s="72"/>
      <c r="J244" s="72"/>
      <c r="K244" s="72"/>
      <c r="M244" s="72"/>
      <c r="N244" s="75"/>
      <c r="O244" s="72"/>
    </row>
    <row r="245" spans="2:15" ht="22.9" hidden="1" customHeight="1">
      <c r="B245" s="122"/>
      <c r="D245" s="107"/>
      <c r="E245" s="72"/>
      <c r="I245" s="72"/>
      <c r="J245" s="72"/>
      <c r="K245" s="72"/>
      <c r="M245" s="72"/>
      <c r="N245" s="75"/>
      <c r="O245" s="72"/>
    </row>
    <row r="246" spans="2:15" ht="22.9" hidden="1" customHeight="1">
      <c r="B246" s="122"/>
      <c r="D246" s="107"/>
      <c r="E246" s="72"/>
      <c r="I246" s="72"/>
      <c r="J246" s="72"/>
      <c r="K246" s="72"/>
      <c r="M246" s="72"/>
      <c r="N246" s="75"/>
      <c r="O246" s="72"/>
    </row>
    <row r="247" spans="2:15" ht="22.9" hidden="1" customHeight="1">
      <c r="B247" s="122"/>
      <c r="D247" s="107"/>
      <c r="E247" s="72"/>
      <c r="I247" s="72"/>
      <c r="J247" s="72"/>
      <c r="K247" s="72"/>
      <c r="M247" s="72"/>
      <c r="N247" s="75"/>
      <c r="O247" s="72"/>
    </row>
    <row r="248" spans="2:15" ht="22.9" hidden="1" customHeight="1">
      <c r="B248" s="122"/>
      <c r="D248" s="107"/>
      <c r="E248" s="72"/>
      <c r="I248" s="72"/>
      <c r="J248" s="72"/>
      <c r="K248" s="72"/>
      <c r="M248" s="72"/>
      <c r="N248" s="75"/>
      <c r="O248" s="72"/>
    </row>
    <row r="249" spans="2:15" ht="22.9" hidden="1" customHeight="1">
      <c r="B249" s="122"/>
      <c r="D249" s="107"/>
      <c r="E249" s="72"/>
      <c r="I249" s="72"/>
      <c r="J249" s="72"/>
      <c r="K249" s="72"/>
      <c r="M249" s="72"/>
      <c r="N249" s="75"/>
      <c r="O249" s="72"/>
    </row>
    <row r="250" spans="2:15" ht="22.9" hidden="1" customHeight="1">
      <c r="B250" s="122"/>
      <c r="D250" s="107"/>
      <c r="E250" s="72"/>
      <c r="I250" s="72"/>
      <c r="J250" s="72"/>
      <c r="K250" s="72"/>
      <c r="M250" s="72"/>
      <c r="N250" s="75"/>
      <c r="O250" s="72"/>
    </row>
    <row r="251" spans="2:15" ht="22.9" hidden="1" customHeight="1">
      <c r="B251" s="122"/>
      <c r="D251" s="107"/>
      <c r="E251" s="72"/>
      <c r="I251" s="72"/>
      <c r="J251" s="72"/>
      <c r="K251" s="72"/>
      <c r="M251" s="72"/>
      <c r="N251" s="75"/>
      <c r="O251" s="72"/>
    </row>
    <row r="252" spans="2:15" ht="22.9" hidden="1" customHeight="1">
      <c r="B252" s="122"/>
      <c r="D252" s="107"/>
      <c r="E252" s="72"/>
      <c r="I252" s="72"/>
      <c r="J252" s="72"/>
      <c r="K252" s="72"/>
      <c r="M252" s="72"/>
      <c r="N252" s="75"/>
      <c r="O252" s="72"/>
    </row>
    <row r="253" spans="2:15" ht="22.9" hidden="1" customHeight="1">
      <c r="B253" s="122"/>
      <c r="D253" s="107"/>
      <c r="E253" s="72"/>
      <c r="I253" s="72"/>
      <c r="J253" s="72"/>
      <c r="K253" s="72"/>
      <c r="M253" s="72"/>
      <c r="N253" s="75"/>
      <c r="O253" s="72"/>
    </row>
    <row r="254" spans="2:15" ht="22.9" hidden="1" customHeight="1">
      <c r="B254" s="122"/>
      <c r="D254" s="107"/>
      <c r="E254" s="72"/>
      <c r="I254" s="72"/>
      <c r="J254" s="72"/>
      <c r="K254" s="72"/>
      <c r="M254" s="72"/>
      <c r="N254" s="75"/>
      <c r="O254" s="72"/>
    </row>
    <row r="255" spans="2:15" ht="22.9" hidden="1" customHeight="1">
      <c r="B255" s="122"/>
      <c r="D255" s="107"/>
      <c r="E255" s="72"/>
      <c r="I255" s="72"/>
      <c r="J255" s="72"/>
      <c r="K255" s="72"/>
      <c r="M255" s="72"/>
      <c r="N255" s="75"/>
      <c r="O255" s="72"/>
    </row>
    <row r="256" spans="2:15" ht="22.9" hidden="1" customHeight="1">
      <c r="B256" s="122"/>
      <c r="D256" s="107"/>
      <c r="E256" s="72"/>
      <c r="I256" s="72"/>
      <c r="J256" s="72"/>
      <c r="K256" s="72"/>
      <c r="M256" s="72"/>
      <c r="N256" s="75"/>
      <c r="O256" s="72"/>
    </row>
    <row r="257" spans="2:15" ht="22.9" hidden="1" customHeight="1">
      <c r="B257" s="122"/>
      <c r="D257" s="107"/>
      <c r="E257" s="72"/>
      <c r="I257" s="72"/>
      <c r="J257" s="72"/>
      <c r="K257" s="72"/>
      <c r="M257" s="72"/>
      <c r="N257" s="75"/>
      <c r="O257" s="72"/>
    </row>
    <row r="258" spans="2:15" ht="22.9" hidden="1" customHeight="1">
      <c r="B258" s="122"/>
      <c r="D258" s="107"/>
      <c r="E258" s="72"/>
      <c r="I258" s="72"/>
      <c r="J258" s="72"/>
      <c r="K258" s="72"/>
      <c r="M258" s="72"/>
      <c r="N258" s="75"/>
      <c r="O258" s="72"/>
    </row>
    <row r="259" spans="2:15" ht="22.9" hidden="1" customHeight="1">
      <c r="B259" s="122"/>
      <c r="D259" s="107"/>
      <c r="E259" s="72"/>
      <c r="I259" s="72"/>
      <c r="J259" s="72"/>
      <c r="K259" s="72"/>
      <c r="M259" s="72"/>
      <c r="N259" s="75"/>
      <c r="O259" s="72"/>
    </row>
    <row r="260" spans="2:15" ht="22.9" hidden="1" customHeight="1">
      <c r="B260" s="122"/>
      <c r="D260" s="107"/>
      <c r="E260" s="72"/>
      <c r="I260" s="72"/>
      <c r="J260" s="72"/>
      <c r="K260" s="72"/>
      <c r="M260" s="72"/>
      <c r="N260" s="75"/>
      <c r="O260" s="72"/>
    </row>
    <row r="261" spans="2:15" ht="22.9" hidden="1" customHeight="1">
      <c r="B261" s="122"/>
      <c r="D261" s="107"/>
      <c r="E261" s="72"/>
      <c r="I261" s="72"/>
      <c r="J261" s="72"/>
      <c r="K261" s="72"/>
      <c r="M261" s="72"/>
      <c r="N261" s="75"/>
      <c r="O261" s="72"/>
    </row>
    <row r="262" spans="2:15" ht="22.9" hidden="1" customHeight="1">
      <c r="B262" s="122"/>
      <c r="D262" s="107"/>
      <c r="E262" s="72"/>
      <c r="I262" s="72"/>
      <c r="J262" s="72"/>
      <c r="K262" s="72"/>
      <c r="M262" s="72"/>
      <c r="N262" s="75"/>
      <c r="O262" s="72"/>
    </row>
    <row r="263" spans="2:15" ht="22.9" hidden="1" customHeight="1">
      <c r="B263" s="122"/>
      <c r="D263" s="107"/>
      <c r="E263" s="72"/>
      <c r="I263" s="72"/>
      <c r="J263" s="72"/>
      <c r="K263" s="72"/>
      <c r="M263" s="72"/>
      <c r="N263" s="75"/>
      <c r="O263" s="72"/>
    </row>
    <row r="264" spans="2:15" ht="22.9" hidden="1" customHeight="1">
      <c r="B264" s="122"/>
      <c r="D264" s="107"/>
      <c r="E264" s="72"/>
      <c r="I264" s="72"/>
      <c r="J264" s="72"/>
      <c r="K264" s="72"/>
      <c r="M264" s="72"/>
      <c r="N264" s="75"/>
      <c r="O264" s="72"/>
    </row>
    <row r="265" spans="2:15" ht="22.9" hidden="1" customHeight="1">
      <c r="B265" s="122"/>
      <c r="D265" s="107"/>
      <c r="E265" s="72"/>
      <c r="I265" s="72"/>
      <c r="J265" s="72"/>
      <c r="K265" s="72"/>
      <c r="M265" s="72"/>
      <c r="N265" s="75"/>
      <c r="O265" s="72"/>
    </row>
    <row r="266" spans="2:15" ht="22.9" hidden="1" customHeight="1">
      <c r="B266" s="122"/>
      <c r="D266" s="107"/>
      <c r="E266" s="72"/>
      <c r="I266" s="72"/>
      <c r="J266" s="72"/>
      <c r="K266" s="72"/>
      <c r="M266" s="72"/>
      <c r="N266" s="75"/>
      <c r="O266" s="72"/>
    </row>
    <row r="267" spans="2:15" ht="22.9" hidden="1" customHeight="1">
      <c r="B267" s="122"/>
      <c r="D267" s="107"/>
      <c r="E267" s="72"/>
      <c r="I267" s="72"/>
      <c r="J267" s="72"/>
      <c r="K267" s="72"/>
      <c r="M267" s="72"/>
      <c r="N267" s="75"/>
      <c r="O267" s="72"/>
    </row>
    <row r="268" spans="2:15" ht="22.9" hidden="1" customHeight="1">
      <c r="B268" s="122"/>
      <c r="D268" s="107"/>
      <c r="E268" s="72"/>
      <c r="I268" s="72"/>
      <c r="J268" s="72"/>
      <c r="K268" s="72"/>
      <c r="M268" s="72"/>
      <c r="N268" s="75"/>
      <c r="O268" s="72"/>
    </row>
    <row r="269" spans="2:15" ht="22.9" hidden="1" customHeight="1">
      <c r="B269" s="122"/>
      <c r="D269" s="107"/>
      <c r="E269" s="72"/>
      <c r="I269" s="72"/>
      <c r="J269" s="72"/>
      <c r="K269" s="72"/>
      <c r="M269" s="72"/>
      <c r="N269" s="75"/>
      <c r="O269" s="72"/>
    </row>
    <row r="270" spans="2:15" ht="22.9" hidden="1" customHeight="1">
      <c r="B270" s="122"/>
      <c r="D270" s="107"/>
      <c r="E270" s="72"/>
      <c r="I270" s="72"/>
      <c r="J270" s="72"/>
      <c r="K270" s="72"/>
      <c r="M270" s="72"/>
      <c r="N270" s="75"/>
      <c r="O270" s="72"/>
    </row>
    <row r="271" spans="2:15" ht="22.9" hidden="1" customHeight="1">
      <c r="B271" s="122"/>
      <c r="D271" s="107"/>
      <c r="E271" s="72"/>
      <c r="I271" s="72"/>
      <c r="J271" s="72"/>
      <c r="K271" s="72"/>
      <c r="M271" s="72"/>
      <c r="N271" s="75"/>
      <c r="O271" s="72"/>
    </row>
    <row r="272" spans="2:15" ht="22.9" hidden="1" customHeight="1">
      <c r="B272" s="122"/>
      <c r="D272" s="107"/>
      <c r="E272" s="72"/>
      <c r="I272" s="72"/>
      <c r="J272" s="72"/>
      <c r="K272" s="72"/>
      <c r="M272" s="72"/>
      <c r="N272" s="75"/>
      <c r="O272" s="72"/>
    </row>
    <row r="273" spans="2:15" ht="22.9" hidden="1" customHeight="1">
      <c r="B273" s="122"/>
      <c r="D273" s="107"/>
      <c r="E273" s="72"/>
      <c r="I273" s="72"/>
      <c r="J273" s="72"/>
      <c r="K273" s="72"/>
      <c r="M273" s="72"/>
      <c r="N273" s="75"/>
      <c r="O273" s="72"/>
    </row>
    <row r="274" spans="2:15" ht="22.9" hidden="1" customHeight="1">
      <c r="B274" s="122"/>
      <c r="D274" s="107"/>
      <c r="E274" s="72"/>
      <c r="I274" s="72"/>
      <c r="J274" s="72"/>
      <c r="K274" s="72"/>
      <c r="M274" s="72"/>
      <c r="N274" s="75"/>
      <c r="O274" s="72"/>
    </row>
    <row r="275" spans="2:15" ht="22.9" hidden="1" customHeight="1">
      <c r="B275" s="122"/>
      <c r="D275" s="107"/>
      <c r="E275" s="72"/>
      <c r="I275" s="72"/>
      <c r="J275" s="72"/>
      <c r="K275" s="72"/>
      <c r="M275" s="72"/>
      <c r="N275" s="75"/>
      <c r="O275" s="72"/>
    </row>
    <row r="276" spans="2:15" ht="22.9" hidden="1" customHeight="1">
      <c r="B276" s="122"/>
      <c r="D276" s="107"/>
      <c r="E276" s="72"/>
      <c r="I276" s="72"/>
      <c r="J276" s="72"/>
      <c r="K276" s="72"/>
      <c r="M276" s="72"/>
      <c r="N276" s="75"/>
      <c r="O276" s="72"/>
    </row>
    <row r="277" spans="2:15" ht="22.9" hidden="1" customHeight="1">
      <c r="B277" s="122"/>
      <c r="D277" s="107"/>
      <c r="E277" s="72"/>
      <c r="I277" s="72"/>
      <c r="J277" s="72"/>
      <c r="K277" s="72"/>
      <c r="M277" s="72"/>
      <c r="N277" s="75"/>
      <c r="O277" s="72"/>
    </row>
    <row r="278" spans="2:15" ht="22.9" hidden="1" customHeight="1">
      <c r="B278" s="122"/>
      <c r="D278" s="107"/>
      <c r="E278" s="72"/>
      <c r="I278" s="72"/>
      <c r="J278" s="72"/>
      <c r="K278" s="72"/>
      <c r="M278" s="72"/>
      <c r="N278" s="75"/>
      <c r="O278" s="72"/>
    </row>
    <row r="279" spans="2:15" ht="22.9" hidden="1" customHeight="1">
      <c r="B279" s="122"/>
      <c r="D279" s="107"/>
      <c r="E279" s="72"/>
      <c r="I279" s="72"/>
      <c r="J279" s="72"/>
      <c r="K279" s="72"/>
      <c r="M279" s="72"/>
      <c r="N279" s="75"/>
      <c r="O279" s="72"/>
    </row>
    <row r="280" spans="2:15" ht="22.9" hidden="1" customHeight="1">
      <c r="B280" s="122"/>
      <c r="D280" s="107"/>
      <c r="E280" s="72"/>
      <c r="I280" s="72"/>
      <c r="J280" s="72"/>
      <c r="K280" s="72"/>
      <c r="M280" s="72"/>
      <c r="N280" s="75"/>
      <c r="O280" s="72"/>
    </row>
    <row r="281" spans="2:15" ht="22.9" hidden="1" customHeight="1">
      <c r="B281" s="122"/>
      <c r="D281" s="107"/>
      <c r="E281" s="72"/>
      <c r="I281" s="72"/>
      <c r="J281" s="72"/>
      <c r="K281" s="72"/>
      <c r="M281" s="72"/>
      <c r="N281" s="75"/>
      <c r="O281" s="72"/>
    </row>
    <row r="282" spans="2:15" ht="22.9" hidden="1" customHeight="1">
      <c r="B282" s="122"/>
      <c r="D282" s="107"/>
      <c r="E282" s="72"/>
      <c r="I282" s="72"/>
      <c r="J282" s="72"/>
      <c r="K282" s="72"/>
      <c r="M282" s="72"/>
      <c r="N282" s="75"/>
      <c r="O282" s="72"/>
    </row>
    <row r="283" spans="2:15" ht="22.9" hidden="1" customHeight="1">
      <c r="B283" s="122"/>
      <c r="D283" s="107"/>
      <c r="E283" s="72"/>
      <c r="I283" s="72"/>
      <c r="J283" s="72"/>
      <c r="K283" s="72"/>
      <c r="M283" s="72"/>
      <c r="N283" s="75"/>
      <c r="O283" s="72"/>
    </row>
    <row r="284" spans="2:15" ht="22.9" hidden="1" customHeight="1">
      <c r="B284" s="122"/>
      <c r="D284" s="107"/>
      <c r="E284" s="72"/>
      <c r="I284" s="72"/>
      <c r="J284" s="72"/>
      <c r="K284" s="72"/>
      <c r="M284" s="72"/>
      <c r="N284" s="75"/>
      <c r="O284" s="72"/>
    </row>
    <row r="285" spans="2:15" ht="22.9" hidden="1" customHeight="1">
      <c r="B285" s="122"/>
      <c r="D285" s="107"/>
      <c r="E285" s="72"/>
      <c r="I285" s="72"/>
      <c r="J285" s="72"/>
      <c r="K285" s="72"/>
      <c r="M285" s="72"/>
      <c r="N285" s="75"/>
      <c r="O285" s="72"/>
    </row>
    <row r="286" spans="2:15" ht="22.9" hidden="1" customHeight="1">
      <c r="B286" s="122"/>
      <c r="D286" s="107"/>
      <c r="E286" s="72"/>
      <c r="I286" s="72"/>
      <c r="J286" s="72"/>
      <c r="K286" s="72"/>
      <c r="M286" s="72"/>
      <c r="N286" s="75"/>
      <c r="O286" s="72"/>
    </row>
    <row r="287" spans="2:15" ht="22.9" hidden="1" customHeight="1">
      <c r="B287" s="122"/>
      <c r="D287" s="107"/>
      <c r="E287" s="72"/>
      <c r="I287" s="72"/>
      <c r="J287" s="72"/>
      <c r="K287" s="72"/>
      <c r="M287" s="72"/>
      <c r="N287" s="75"/>
      <c r="O287" s="72"/>
    </row>
    <row r="288" spans="2:15" ht="22.9" hidden="1" customHeight="1">
      <c r="B288" s="122"/>
      <c r="D288" s="107"/>
      <c r="E288" s="72"/>
      <c r="I288" s="72"/>
      <c r="J288" s="72"/>
      <c r="K288" s="72"/>
      <c r="M288" s="72"/>
      <c r="N288" s="75"/>
      <c r="O288" s="72"/>
    </row>
    <row r="289" spans="2:15" ht="22.9" hidden="1" customHeight="1">
      <c r="B289" s="122"/>
      <c r="D289" s="107"/>
      <c r="E289" s="72"/>
      <c r="I289" s="72"/>
      <c r="J289" s="72"/>
      <c r="K289" s="72"/>
      <c r="M289" s="72"/>
      <c r="N289" s="75"/>
      <c r="O289" s="72"/>
    </row>
    <row r="290" spans="2:15" ht="22.9" hidden="1" customHeight="1">
      <c r="B290" s="122"/>
      <c r="D290" s="107"/>
      <c r="E290" s="72"/>
      <c r="I290" s="72"/>
      <c r="J290" s="72"/>
      <c r="K290" s="72"/>
      <c r="M290" s="72"/>
      <c r="N290" s="75"/>
      <c r="O290" s="72"/>
    </row>
    <row r="291" spans="2:15" ht="22.9" hidden="1" customHeight="1">
      <c r="B291" s="122"/>
      <c r="D291" s="107"/>
      <c r="E291" s="72"/>
      <c r="I291" s="72"/>
      <c r="J291" s="72"/>
      <c r="K291" s="72"/>
      <c r="M291" s="72"/>
      <c r="N291" s="75"/>
      <c r="O291" s="72"/>
    </row>
    <row r="292" spans="2:15" ht="22.9" hidden="1" customHeight="1">
      <c r="B292" s="122"/>
      <c r="D292" s="107"/>
      <c r="E292" s="72"/>
      <c r="I292" s="72"/>
      <c r="J292" s="72"/>
      <c r="K292" s="72"/>
      <c r="M292" s="72"/>
      <c r="N292" s="75"/>
      <c r="O292" s="72"/>
    </row>
    <row r="293" spans="2:15" ht="22.9" hidden="1" customHeight="1">
      <c r="B293" s="122"/>
      <c r="D293" s="107"/>
      <c r="E293" s="72"/>
      <c r="I293" s="72"/>
      <c r="J293" s="72"/>
      <c r="K293" s="72"/>
      <c r="M293" s="72"/>
      <c r="N293" s="75"/>
      <c r="O293" s="72"/>
    </row>
    <row r="294" spans="2:15" ht="22.9" hidden="1" customHeight="1">
      <c r="B294" s="122"/>
      <c r="D294" s="107"/>
      <c r="E294" s="72"/>
      <c r="I294" s="72"/>
      <c r="J294" s="72"/>
      <c r="K294" s="72"/>
      <c r="M294" s="72"/>
      <c r="N294" s="75"/>
      <c r="O294" s="72"/>
    </row>
    <row r="295" spans="2:15" ht="22.9" hidden="1" customHeight="1">
      <c r="B295" s="122"/>
      <c r="D295" s="107"/>
      <c r="E295" s="72"/>
      <c r="I295" s="72"/>
      <c r="J295" s="72"/>
      <c r="K295" s="72"/>
      <c r="M295" s="72"/>
      <c r="N295" s="75"/>
      <c r="O295" s="72"/>
    </row>
    <row r="296" spans="2:15" ht="22.9" hidden="1" customHeight="1">
      <c r="B296" s="122"/>
      <c r="D296" s="107"/>
      <c r="E296" s="72"/>
      <c r="I296" s="72"/>
      <c r="J296" s="72"/>
      <c r="K296" s="72"/>
      <c r="M296" s="72"/>
      <c r="N296" s="75"/>
      <c r="O296" s="72"/>
    </row>
    <row r="297" spans="2:15" ht="22.9" hidden="1" customHeight="1">
      <c r="B297" s="122"/>
      <c r="D297" s="107"/>
      <c r="E297" s="72"/>
      <c r="I297" s="72"/>
      <c r="J297" s="72"/>
      <c r="K297" s="72"/>
      <c r="M297" s="72"/>
      <c r="N297" s="75"/>
      <c r="O297" s="72"/>
    </row>
    <row r="298" spans="2:15" ht="22.9" hidden="1" customHeight="1">
      <c r="B298" s="122"/>
      <c r="D298" s="107"/>
      <c r="E298" s="72"/>
      <c r="I298" s="72"/>
      <c r="J298" s="72"/>
      <c r="K298" s="72"/>
      <c r="M298" s="72"/>
      <c r="N298" s="75"/>
      <c r="O298" s="72"/>
    </row>
    <row r="299" spans="2:15" ht="22.9" hidden="1" customHeight="1">
      <c r="B299" s="122"/>
      <c r="D299" s="107"/>
      <c r="E299" s="72"/>
      <c r="I299" s="72"/>
      <c r="J299" s="72"/>
      <c r="K299" s="72"/>
      <c r="M299" s="72"/>
      <c r="N299" s="75"/>
      <c r="O299" s="72"/>
    </row>
    <row r="300" spans="2:15" ht="22.9" hidden="1" customHeight="1">
      <c r="B300" s="122"/>
      <c r="D300" s="107"/>
      <c r="E300" s="72"/>
      <c r="I300" s="72"/>
      <c r="J300" s="72"/>
      <c r="K300" s="72"/>
      <c r="M300" s="72"/>
      <c r="N300" s="75"/>
      <c r="O300" s="72"/>
    </row>
    <row r="301" spans="2:15" ht="22.9" hidden="1" customHeight="1">
      <c r="B301" s="122"/>
      <c r="D301" s="107"/>
      <c r="E301" s="72"/>
      <c r="I301" s="72"/>
      <c r="J301" s="72"/>
      <c r="K301" s="72"/>
      <c r="M301" s="72"/>
      <c r="N301" s="75"/>
      <c r="O301" s="72"/>
    </row>
    <row r="302" spans="2:15" ht="22.9" hidden="1" customHeight="1">
      <c r="B302" s="122"/>
      <c r="D302" s="107"/>
      <c r="E302" s="72"/>
      <c r="I302" s="72"/>
      <c r="J302" s="72"/>
      <c r="K302" s="72"/>
      <c r="M302" s="72"/>
      <c r="N302" s="75"/>
      <c r="O302" s="72"/>
    </row>
    <row r="303" spans="2:15" ht="22.9" hidden="1" customHeight="1">
      <c r="B303" s="122"/>
      <c r="D303" s="107"/>
      <c r="E303" s="72"/>
      <c r="I303" s="72"/>
      <c r="J303" s="72"/>
      <c r="K303" s="72"/>
      <c r="M303" s="72"/>
      <c r="N303" s="75"/>
      <c r="O303" s="72"/>
    </row>
    <row r="304" spans="2:15" ht="22.9" hidden="1" customHeight="1">
      <c r="B304" s="122"/>
      <c r="D304" s="107"/>
      <c r="E304" s="72"/>
      <c r="I304" s="72"/>
      <c r="J304" s="72"/>
      <c r="K304" s="72"/>
      <c r="M304" s="72"/>
      <c r="N304" s="75"/>
      <c r="O304" s="72"/>
    </row>
    <row r="305" spans="2:15" ht="22.9" hidden="1" customHeight="1">
      <c r="B305" s="122"/>
      <c r="D305" s="107"/>
      <c r="E305" s="72"/>
      <c r="I305" s="72"/>
      <c r="J305" s="72"/>
      <c r="K305" s="72"/>
      <c r="M305" s="72"/>
      <c r="N305" s="75"/>
      <c r="O305" s="72"/>
    </row>
    <row r="306" spans="2:15" ht="22.9" hidden="1" customHeight="1">
      <c r="B306" s="122"/>
      <c r="D306" s="107"/>
      <c r="E306" s="72"/>
      <c r="I306" s="72"/>
      <c r="J306" s="72"/>
      <c r="K306" s="72"/>
      <c r="M306" s="72"/>
      <c r="N306" s="75"/>
      <c r="O306" s="72"/>
    </row>
    <row r="307" spans="2:15" ht="22.9" hidden="1" customHeight="1">
      <c r="B307" s="122"/>
      <c r="D307" s="107"/>
      <c r="E307" s="72"/>
      <c r="I307" s="72"/>
      <c r="J307" s="72"/>
      <c r="K307" s="72"/>
      <c r="M307" s="72"/>
      <c r="N307" s="75"/>
      <c r="O307" s="72"/>
    </row>
    <row r="308" spans="2:15" ht="22.9" hidden="1" customHeight="1">
      <c r="B308" s="122"/>
      <c r="D308" s="107"/>
      <c r="E308" s="72"/>
      <c r="I308" s="72"/>
      <c r="J308" s="72"/>
      <c r="K308" s="72"/>
      <c r="M308" s="72"/>
      <c r="N308" s="75"/>
      <c r="O308" s="72"/>
    </row>
    <row r="309" spans="2:15" ht="22.9" hidden="1" customHeight="1">
      <c r="B309" s="122"/>
      <c r="D309" s="107"/>
      <c r="E309" s="72"/>
      <c r="I309" s="72"/>
      <c r="J309" s="72"/>
      <c r="K309" s="72"/>
      <c r="M309" s="72"/>
      <c r="N309" s="75"/>
      <c r="O309" s="72"/>
    </row>
    <row r="310" spans="2:15" ht="22.9" hidden="1" customHeight="1">
      <c r="B310" s="122"/>
      <c r="D310" s="107"/>
      <c r="E310" s="72"/>
      <c r="I310" s="72"/>
      <c r="J310" s="72"/>
      <c r="K310" s="72"/>
      <c r="M310" s="72"/>
      <c r="N310" s="75"/>
      <c r="O310" s="72"/>
    </row>
    <row r="311" spans="2:15" ht="22.9" hidden="1" customHeight="1">
      <c r="B311" s="122"/>
      <c r="D311" s="107"/>
      <c r="E311" s="72"/>
      <c r="I311" s="72"/>
      <c r="J311" s="72"/>
      <c r="K311" s="72"/>
      <c r="M311" s="72"/>
      <c r="N311" s="75"/>
      <c r="O311" s="72"/>
    </row>
    <row r="312" spans="2:15" ht="22.9" hidden="1" customHeight="1">
      <c r="B312" s="122"/>
      <c r="D312" s="107"/>
      <c r="E312" s="72"/>
      <c r="I312" s="72"/>
      <c r="J312" s="72"/>
      <c r="K312" s="72"/>
      <c r="M312" s="72"/>
      <c r="N312" s="75"/>
      <c r="O312" s="72"/>
    </row>
    <row r="313" spans="2:15" ht="22.9" hidden="1" customHeight="1">
      <c r="B313" s="122"/>
      <c r="D313" s="107"/>
      <c r="E313" s="72"/>
      <c r="I313" s="72"/>
      <c r="J313" s="72"/>
      <c r="K313" s="72"/>
      <c r="M313" s="72"/>
      <c r="N313" s="75"/>
      <c r="O313" s="72"/>
    </row>
    <row r="314" spans="2:15" ht="22.9" hidden="1" customHeight="1">
      <c r="B314" s="122"/>
      <c r="D314" s="107"/>
      <c r="E314" s="72"/>
      <c r="I314" s="72"/>
      <c r="J314" s="72"/>
      <c r="K314" s="72"/>
      <c r="M314" s="72"/>
      <c r="N314" s="75"/>
      <c r="O314" s="72"/>
    </row>
    <row r="315" spans="2:15" ht="22.9" hidden="1" customHeight="1">
      <c r="B315" s="122"/>
      <c r="D315" s="107"/>
      <c r="E315" s="72"/>
      <c r="I315" s="72"/>
      <c r="J315" s="72"/>
      <c r="K315" s="72"/>
      <c r="M315" s="72"/>
      <c r="N315" s="75"/>
      <c r="O315" s="72"/>
    </row>
    <row r="316" spans="2:15" ht="22.9" hidden="1" customHeight="1">
      <c r="B316" s="122"/>
      <c r="D316" s="107"/>
      <c r="E316" s="72"/>
      <c r="I316" s="72"/>
      <c r="J316" s="72"/>
      <c r="K316" s="72"/>
      <c r="M316" s="72"/>
      <c r="N316" s="75"/>
      <c r="O316" s="72"/>
    </row>
    <row r="317" spans="2:15" ht="22.9" hidden="1" customHeight="1">
      <c r="B317" s="122"/>
      <c r="D317" s="107"/>
      <c r="E317" s="72"/>
      <c r="I317" s="72"/>
      <c r="J317" s="72"/>
      <c r="K317" s="72"/>
      <c r="M317" s="72"/>
      <c r="N317" s="75"/>
      <c r="O317" s="72"/>
    </row>
    <row r="318" spans="2:15" ht="22.9" hidden="1" customHeight="1">
      <c r="B318" s="122"/>
      <c r="D318" s="107"/>
      <c r="E318" s="72"/>
      <c r="I318" s="72"/>
      <c r="J318" s="72"/>
      <c r="K318" s="72"/>
      <c r="M318" s="72"/>
      <c r="N318" s="75"/>
      <c r="O318" s="72"/>
    </row>
    <row r="319" spans="2:15" ht="22.9" hidden="1" customHeight="1">
      <c r="B319" s="122"/>
      <c r="D319" s="107"/>
      <c r="E319" s="72"/>
      <c r="I319" s="72"/>
      <c r="J319" s="72"/>
      <c r="K319" s="72"/>
      <c r="M319" s="72"/>
      <c r="N319" s="75"/>
      <c r="O319" s="72"/>
    </row>
    <row r="320" spans="2:15" ht="22.9" hidden="1" customHeight="1">
      <c r="B320" s="122"/>
      <c r="D320" s="107"/>
      <c r="E320" s="72"/>
      <c r="I320" s="72"/>
      <c r="J320" s="72"/>
      <c r="K320" s="72"/>
      <c r="M320" s="72"/>
      <c r="N320" s="75"/>
      <c r="O320" s="72"/>
    </row>
    <row r="321" spans="2:15" ht="22.9" hidden="1" customHeight="1">
      <c r="B321" s="122"/>
      <c r="D321" s="107"/>
      <c r="E321" s="72"/>
      <c r="I321" s="72"/>
      <c r="J321" s="72"/>
      <c r="K321" s="72"/>
      <c r="M321" s="72"/>
      <c r="N321" s="75"/>
      <c r="O321" s="72"/>
    </row>
    <row r="322" spans="2:15" ht="22.9" hidden="1" customHeight="1">
      <c r="B322" s="122"/>
      <c r="D322" s="107"/>
      <c r="E322" s="72"/>
      <c r="I322" s="72"/>
      <c r="J322" s="72"/>
      <c r="K322" s="72"/>
      <c r="M322" s="72"/>
      <c r="N322" s="75"/>
      <c r="O322" s="72"/>
    </row>
    <row r="323" spans="2:15" ht="22.9" hidden="1" customHeight="1">
      <c r="B323" s="122"/>
      <c r="D323" s="107"/>
      <c r="E323" s="72"/>
      <c r="I323" s="72"/>
      <c r="J323" s="72"/>
      <c r="K323" s="72"/>
      <c r="M323" s="72"/>
      <c r="N323" s="75"/>
      <c r="O323" s="72"/>
    </row>
    <row r="324" spans="2:15" ht="22.9" hidden="1" customHeight="1">
      <c r="B324" s="122"/>
      <c r="D324" s="107"/>
      <c r="E324" s="72"/>
      <c r="I324" s="72"/>
      <c r="J324" s="72"/>
      <c r="K324" s="72"/>
      <c r="M324" s="72"/>
      <c r="N324" s="75"/>
      <c r="O324" s="72"/>
    </row>
    <row r="325" spans="2:15" ht="22.9" hidden="1" customHeight="1">
      <c r="B325" s="122"/>
      <c r="D325" s="107"/>
      <c r="E325" s="72"/>
      <c r="I325" s="72"/>
      <c r="J325" s="72"/>
      <c r="K325" s="72"/>
      <c r="M325" s="72"/>
      <c r="N325" s="75"/>
      <c r="O325" s="72"/>
    </row>
    <row r="326" spans="2:15" ht="22.9" hidden="1" customHeight="1">
      <c r="B326" s="122"/>
      <c r="D326" s="107"/>
      <c r="E326" s="72"/>
      <c r="I326" s="72"/>
      <c r="J326" s="72"/>
      <c r="K326" s="72"/>
      <c r="M326" s="72"/>
      <c r="N326" s="75"/>
      <c r="O326" s="72"/>
    </row>
    <row r="327" spans="2:15" ht="22.9" hidden="1" customHeight="1">
      <c r="B327" s="122"/>
      <c r="D327" s="107"/>
      <c r="E327" s="72"/>
      <c r="I327" s="72"/>
      <c r="J327" s="72"/>
      <c r="K327" s="72"/>
      <c r="M327" s="72"/>
      <c r="N327" s="75"/>
      <c r="O327" s="72"/>
    </row>
    <row r="328" spans="2:15" ht="22.9" hidden="1" customHeight="1">
      <c r="B328" s="122"/>
      <c r="D328" s="107"/>
      <c r="E328" s="72"/>
      <c r="I328" s="72"/>
      <c r="J328" s="72"/>
      <c r="K328" s="72"/>
      <c r="M328" s="72"/>
      <c r="N328" s="75"/>
      <c r="O328" s="72"/>
    </row>
    <row r="329" spans="2:15" ht="22.9" hidden="1" customHeight="1">
      <c r="B329" s="122"/>
      <c r="D329" s="107"/>
      <c r="E329" s="72"/>
      <c r="I329" s="72"/>
      <c r="J329" s="72"/>
      <c r="K329" s="72"/>
      <c r="M329" s="72"/>
      <c r="N329" s="75"/>
      <c r="O329" s="72"/>
    </row>
    <row r="330" spans="2:15" ht="22.9" hidden="1" customHeight="1">
      <c r="B330" s="122"/>
      <c r="D330" s="107"/>
      <c r="E330" s="72"/>
      <c r="I330" s="72"/>
      <c r="J330" s="72"/>
      <c r="K330" s="72"/>
      <c r="M330" s="72"/>
      <c r="N330" s="75"/>
      <c r="O330" s="72"/>
    </row>
    <row r="331" spans="2:15" ht="22.9" hidden="1" customHeight="1">
      <c r="B331" s="122"/>
      <c r="D331" s="107"/>
      <c r="E331" s="72"/>
      <c r="I331" s="72"/>
      <c r="J331" s="72"/>
      <c r="K331" s="72"/>
      <c r="M331" s="72"/>
      <c r="N331" s="75"/>
      <c r="O331" s="72"/>
    </row>
    <row r="332" spans="2:15" ht="22.9" hidden="1" customHeight="1">
      <c r="B332" s="122"/>
      <c r="D332" s="107"/>
      <c r="E332" s="72"/>
      <c r="I332" s="72"/>
      <c r="J332" s="72"/>
      <c r="K332" s="72"/>
      <c r="M332" s="72"/>
      <c r="N332" s="75"/>
      <c r="O332" s="72"/>
    </row>
    <row r="333" spans="2:15" ht="22.9" hidden="1" customHeight="1">
      <c r="B333" s="122"/>
      <c r="D333" s="107"/>
      <c r="E333" s="72"/>
      <c r="I333" s="72"/>
      <c r="J333" s="72"/>
      <c r="K333" s="72"/>
      <c r="M333" s="72"/>
      <c r="N333" s="75"/>
      <c r="O333" s="72"/>
    </row>
    <row r="334" spans="2:15" ht="22.9" hidden="1" customHeight="1">
      <c r="B334" s="122"/>
      <c r="D334" s="107"/>
      <c r="E334" s="72"/>
      <c r="I334" s="72"/>
      <c r="J334" s="72"/>
      <c r="K334" s="72"/>
      <c r="M334" s="72"/>
      <c r="N334" s="75"/>
      <c r="O334" s="72"/>
    </row>
    <row r="335" spans="2:15" ht="22.9" hidden="1" customHeight="1">
      <c r="B335" s="122"/>
      <c r="D335" s="107"/>
      <c r="E335" s="72"/>
      <c r="I335" s="72"/>
      <c r="J335" s="72"/>
      <c r="K335" s="72"/>
      <c r="M335" s="72"/>
      <c r="N335" s="75"/>
      <c r="O335" s="72"/>
    </row>
    <row r="336" spans="2:15" ht="22.9" hidden="1" customHeight="1">
      <c r="B336" s="122"/>
      <c r="D336" s="107"/>
      <c r="E336" s="72"/>
      <c r="I336" s="72"/>
      <c r="J336" s="72"/>
      <c r="K336" s="72"/>
      <c r="M336" s="72"/>
      <c r="N336" s="75"/>
      <c r="O336" s="72"/>
    </row>
    <row r="337" spans="2:15" ht="22.9" hidden="1" customHeight="1">
      <c r="B337" s="122"/>
      <c r="D337" s="107"/>
      <c r="E337" s="72"/>
      <c r="I337" s="72"/>
      <c r="J337" s="72"/>
      <c r="K337" s="72"/>
      <c r="M337" s="72"/>
      <c r="N337" s="75"/>
      <c r="O337" s="72"/>
    </row>
    <row r="338" spans="2:15" ht="22.9" hidden="1" customHeight="1">
      <c r="B338" s="122"/>
      <c r="D338" s="107"/>
      <c r="E338" s="72"/>
      <c r="I338" s="72"/>
      <c r="J338" s="72"/>
      <c r="K338" s="72"/>
      <c r="M338" s="72"/>
      <c r="N338" s="75"/>
      <c r="O338" s="72"/>
    </row>
    <row r="339" spans="2:15" ht="22.9" hidden="1" customHeight="1">
      <c r="B339" s="122"/>
      <c r="D339" s="107"/>
      <c r="E339" s="72"/>
      <c r="I339" s="72"/>
      <c r="J339" s="72"/>
      <c r="K339" s="72"/>
      <c r="M339" s="72"/>
      <c r="N339" s="75"/>
      <c r="O339" s="72"/>
    </row>
    <row r="340" spans="2:15" ht="22.9" hidden="1" customHeight="1">
      <c r="B340" s="122"/>
      <c r="D340" s="107"/>
      <c r="E340" s="72"/>
      <c r="I340" s="72"/>
      <c r="J340" s="72"/>
      <c r="K340" s="72"/>
      <c r="M340" s="72"/>
      <c r="N340" s="75"/>
      <c r="O340" s="72"/>
    </row>
    <row r="341" spans="2:15" ht="22.9" hidden="1" customHeight="1">
      <c r="B341" s="122"/>
      <c r="D341" s="107"/>
      <c r="E341" s="72"/>
      <c r="I341" s="72"/>
      <c r="J341" s="72"/>
      <c r="K341" s="72"/>
      <c r="M341" s="72"/>
      <c r="N341" s="75"/>
      <c r="O341" s="72"/>
    </row>
    <row r="342" spans="2:15" ht="22.9" hidden="1" customHeight="1">
      <c r="B342" s="122"/>
      <c r="D342" s="107"/>
      <c r="E342" s="72"/>
      <c r="I342" s="72"/>
      <c r="J342" s="72"/>
      <c r="K342" s="72"/>
      <c r="M342" s="72"/>
      <c r="N342" s="75"/>
      <c r="O342" s="72"/>
    </row>
    <row r="343" spans="2:15" ht="22.9" hidden="1" customHeight="1">
      <c r="B343" s="122"/>
      <c r="D343" s="107"/>
      <c r="E343" s="72"/>
      <c r="I343" s="72"/>
      <c r="J343" s="72"/>
      <c r="K343" s="72"/>
      <c r="M343" s="72"/>
      <c r="N343" s="75"/>
      <c r="O343" s="72"/>
    </row>
    <row r="344" spans="2:15" ht="22.9" hidden="1" customHeight="1">
      <c r="D344" s="107"/>
      <c r="I344" s="72"/>
      <c r="J344" s="72"/>
      <c r="K344" s="72"/>
      <c r="M344" s="72"/>
      <c r="N344" s="75"/>
      <c r="O344" s="72"/>
    </row>
    <row r="345" spans="2:15" ht="22.9" hidden="1" customHeight="1">
      <c r="D345" s="107"/>
      <c r="I345" s="72"/>
      <c r="J345" s="72"/>
      <c r="K345" s="72"/>
      <c r="M345" s="72"/>
      <c r="N345" s="75"/>
      <c r="O345" s="72"/>
    </row>
    <row r="346" spans="2:15" ht="22.9" hidden="1" customHeight="1">
      <c r="D346" s="107"/>
      <c r="I346" s="72"/>
      <c r="J346" s="72"/>
      <c r="K346" s="72"/>
      <c r="M346" s="72"/>
      <c r="N346" s="75"/>
      <c r="O346" s="72"/>
    </row>
    <row r="347" spans="2:15" ht="22.9" hidden="1" customHeight="1">
      <c r="D347" s="107"/>
      <c r="I347" s="72"/>
      <c r="J347" s="72"/>
      <c r="K347" s="72"/>
      <c r="M347" s="72"/>
      <c r="N347" s="75"/>
      <c r="O347" s="72"/>
    </row>
    <row r="348" spans="2:15" ht="22.9" hidden="1" customHeight="1">
      <c r="D348" s="107"/>
      <c r="I348" s="72"/>
      <c r="J348" s="72"/>
      <c r="K348" s="72"/>
      <c r="M348" s="72"/>
      <c r="N348" s="75"/>
      <c r="O348" s="72"/>
    </row>
    <row r="349" spans="2:15" ht="22.9" hidden="1" customHeight="1">
      <c r="D349" s="107"/>
      <c r="I349" s="72"/>
      <c r="J349" s="72"/>
      <c r="K349" s="72"/>
      <c r="M349" s="72"/>
      <c r="N349" s="75"/>
      <c r="O349" s="72"/>
    </row>
    <row r="350" spans="2:15" ht="22.9" hidden="1" customHeight="1">
      <c r="D350" s="107"/>
      <c r="I350" s="72"/>
      <c r="J350" s="72"/>
      <c r="K350" s="72"/>
      <c r="M350" s="72"/>
      <c r="N350" s="75"/>
      <c r="O350" s="72"/>
    </row>
    <row r="351" spans="2:15" ht="22.9" hidden="1" customHeight="1">
      <c r="D351" s="107"/>
      <c r="I351" s="72"/>
      <c r="J351" s="72"/>
      <c r="K351" s="72"/>
      <c r="M351" s="72"/>
      <c r="N351" s="75"/>
      <c r="O351" s="72"/>
    </row>
    <row r="352" spans="2:15" ht="22.9" hidden="1" customHeight="1">
      <c r="D352" s="107"/>
      <c r="I352" s="72"/>
      <c r="J352" s="72"/>
      <c r="K352" s="72"/>
      <c r="M352" s="72"/>
      <c r="N352" s="75"/>
      <c r="O352" s="72"/>
    </row>
    <row r="353" spans="4:15" ht="22.9" hidden="1" customHeight="1">
      <c r="D353" s="107"/>
      <c r="I353" s="72"/>
      <c r="J353" s="72"/>
      <c r="K353" s="72"/>
      <c r="M353" s="72"/>
      <c r="N353" s="75"/>
      <c r="O353" s="72"/>
    </row>
    <row r="354" spans="4:15" ht="22.9" hidden="1" customHeight="1">
      <c r="D354" s="107"/>
      <c r="I354" s="72"/>
      <c r="J354" s="72"/>
      <c r="K354" s="72"/>
      <c r="M354" s="72"/>
      <c r="N354" s="75"/>
      <c r="O354" s="72"/>
    </row>
    <row r="355" spans="4:15" ht="22.9" hidden="1" customHeight="1">
      <c r="D355" s="107"/>
      <c r="I355" s="72"/>
      <c r="J355" s="72"/>
      <c r="K355" s="72"/>
      <c r="M355" s="72"/>
      <c r="N355" s="75"/>
      <c r="O355" s="72"/>
    </row>
    <row r="356" spans="4:15" ht="22.9" hidden="1" customHeight="1">
      <c r="D356" s="107"/>
      <c r="I356" s="72"/>
      <c r="J356" s="72"/>
      <c r="K356" s="72"/>
      <c r="M356" s="72"/>
      <c r="N356" s="75"/>
      <c r="O356" s="72"/>
    </row>
    <row r="357" spans="4:15" ht="22.9" hidden="1" customHeight="1">
      <c r="D357" s="107"/>
      <c r="I357" s="72"/>
      <c r="J357" s="72"/>
      <c r="K357" s="72"/>
      <c r="M357" s="72"/>
      <c r="N357" s="75"/>
      <c r="O357" s="72"/>
    </row>
    <row r="358" spans="4:15" ht="22.9" hidden="1" customHeight="1">
      <c r="D358" s="107"/>
      <c r="I358" s="72"/>
      <c r="J358" s="72"/>
      <c r="K358" s="72"/>
      <c r="M358" s="72"/>
      <c r="N358" s="75"/>
      <c r="O358" s="72"/>
    </row>
    <row r="359" spans="4:15" ht="22.9" hidden="1" customHeight="1">
      <c r="D359" s="107"/>
      <c r="I359" s="72"/>
      <c r="J359" s="72"/>
      <c r="K359" s="72"/>
      <c r="M359" s="72"/>
      <c r="N359" s="75"/>
      <c r="O359" s="72"/>
    </row>
    <row r="360" spans="4:15" ht="22.9" hidden="1" customHeight="1">
      <c r="D360" s="107"/>
      <c r="I360" s="72"/>
      <c r="J360" s="72"/>
      <c r="K360" s="72"/>
      <c r="M360" s="72"/>
      <c r="N360" s="75"/>
      <c r="O360" s="72"/>
    </row>
    <row r="361" spans="4:15" ht="22.9" hidden="1" customHeight="1">
      <c r="D361" s="107"/>
      <c r="I361" s="72"/>
      <c r="J361" s="72"/>
      <c r="K361" s="72"/>
      <c r="M361" s="72"/>
      <c r="N361" s="75"/>
      <c r="O361" s="72"/>
    </row>
    <row r="362" spans="4:15" ht="22.9" hidden="1" customHeight="1">
      <c r="D362" s="107"/>
      <c r="I362" s="72"/>
      <c r="J362" s="72"/>
      <c r="K362" s="72"/>
      <c r="M362" s="72"/>
      <c r="N362" s="75"/>
      <c r="O362" s="72"/>
    </row>
    <row r="363" spans="4:15" ht="22.9" hidden="1" customHeight="1">
      <c r="D363" s="107"/>
      <c r="I363" s="72"/>
      <c r="J363" s="72"/>
      <c r="K363" s="72"/>
      <c r="M363" s="72"/>
      <c r="N363" s="75"/>
      <c r="O363" s="72"/>
    </row>
    <row r="364" spans="4:15" ht="22.9" hidden="1" customHeight="1">
      <c r="D364" s="107"/>
      <c r="I364" s="72"/>
      <c r="J364" s="72"/>
      <c r="K364" s="72"/>
      <c r="M364" s="72"/>
      <c r="N364" s="75"/>
      <c r="O364" s="72"/>
    </row>
    <row r="365" spans="4:15" ht="22.9" hidden="1" customHeight="1">
      <c r="D365" s="107"/>
      <c r="I365" s="72"/>
      <c r="J365" s="72"/>
      <c r="K365" s="72"/>
      <c r="M365" s="72"/>
      <c r="N365" s="75"/>
      <c r="O365" s="72"/>
    </row>
    <row r="366" spans="4:15" ht="22.9" hidden="1" customHeight="1">
      <c r="D366" s="107"/>
      <c r="I366" s="72"/>
      <c r="J366" s="72"/>
      <c r="K366" s="72"/>
      <c r="M366" s="72"/>
      <c r="N366" s="75"/>
      <c r="O366" s="72"/>
    </row>
    <row r="367" spans="4:15" ht="22.9" hidden="1" customHeight="1">
      <c r="D367" s="107"/>
      <c r="I367" s="72"/>
      <c r="J367" s="72"/>
      <c r="K367" s="72"/>
      <c r="M367" s="72"/>
      <c r="N367" s="75"/>
      <c r="O367" s="72"/>
    </row>
    <row r="368" spans="4:15" ht="22.9" hidden="1" customHeight="1">
      <c r="D368" s="107"/>
      <c r="I368" s="72"/>
      <c r="J368" s="72"/>
      <c r="K368" s="72"/>
      <c r="M368" s="72"/>
      <c r="N368" s="75"/>
      <c r="O368" s="72"/>
    </row>
    <row r="369" spans="4:15" ht="22.9" hidden="1" customHeight="1">
      <c r="D369" s="107"/>
      <c r="I369" s="72"/>
      <c r="J369" s="72"/>
      <c r="K369" s="72"/>
      <c r="M369" s="72"/>
      <c r="N369" s="75"/>
      <c r="O369" s="72"/>
    </row>
    <row r="370" spans="4:15" ht="22.9" hidden="1" customHeight="1">
      <c r="D370" s="107"/>
      <c r="I370" s="72"/>
      <c r="J370" s="72"/>
      <c r="K370" s="72"/>
      <c r="M370" s="72"/>
      <c r="N370" s="75"/>
      <c r="O370" s="72"/>
    </row>
    <row r="371" spans="4:15" ht="22.9" hidden="1" customHeight="1">
      <c r="D371" s="107"/>
      <c r="I371" s="72"/>
      <c r="J371" s="72"/>
      <c r="K371" s="72"/>
      <c r="M371" s="72"/>
      <c r="N371" s="75"/>
      <c r="O371" s="72"/>
    </row>
    <row r="372" spans="4:15" ht="22.9" hidden="1" customHeight="1">
      <c r="D372" s="107"/>
      <c r="I372" s="72"/>
      <c r="J372" s="72"/>
      <c r="K372" s="72"/>
      <c r="M372" s="72"/>
      <c r="N372" s="75"/>
      <c r="O372" s="72"/>
    </row>
    <row r="373" spans="4:15" ht="22.9" hidden="1" customHeight="1">
      <c r="D373" s="107"/>
      <c r="I373" s="72"/>
      <c r="J373" s="72"/>
      <c r="K373" s="72"/>
      <c r="M373" s="72"/>
      <c r="N373" s="75"/>
      <c r="O373" s="72"/>
    </row>
    <row r="374" spans="4:15" ht="22.9" hidden="1" customHeight="1">
      <c r="D374" s="107"/>
      <c r="I374" s="72"/>
      <c r="J374" s="72"/>
      <c r="K374" s="72"/>
      <c r="M374" s="72"/>
      <c r="N374" s="75"/>
      <c r="O374" s="72"/>
    </row>
    <row r="375" spans="4:15" ht="22.9" hidden="1" customHeight="1">
      <c r="D375" s="107"/>
      <c r="I375" s="72"/>
      <c r="J375" s="72"/>
      <c r="K375" s="72"/>
      <c r="M375" s="72"/>
      <c r="N375" s="75"/>
      <c r="O375" s="72"/>
    </row>
    <row r="376" spans="4:15" ht="22.9" hidden="1" customHeight="1">
      <c r="D376" s="107"/>
      <c r="I376" s="72"/>
      <c r="J376" s="72"/>
      <c r="K376" s="72"/>
      <c r="M376" s="72"/>
      <c r="N376" s="75"/>
      <c r="O376" s="72"/>
    </row>
    <row r="377" spans="4:15" ht="22.9" hidden="1" customHeight="1">
      <c r="D377" s="107"/>
      <c r="I377" s="72"/>
      <c r="J377" s="72"/>
      <c r="K377" s="72"/>
      <c r="M377" s="72"/>
      <c r="N377" s="75"/>
      <c r="O377" s="72"/>
    </row>
    <row r="378" spans="4:15" ht="22.9" hidden="1" customHeight="1">
      <c r="D378" s="107"/>
      <c r="I378" s="72"/>
      <c r="J378" s="72"/>
      <c r="K378" s="72"/>
      <c r="M378" s="72"/>
      <c r="N378" s="75"/>
      <c r="O378" s="72"/>
    </row>
    <row r="379" spans="4:15" ht="22.9" hidden="1" customHeight="1">
      <c r="D379" s="107"/>
      <c r="I379" s="72"/>
      <c r="J379" s="72"/>
      <c r="K379" s="72"/>
      <c r="M379" s="72"/>
      <c r="N379" s="75"/>
      <c r="O379" s="72"/>
    </row>
    <row r="380" spans="4:15" ht="22.9" hidden="1" customHeight="1">
      <c r="D380" s="107"/>
      <c r="I380" s="72"/>
      <c r="J380" s="72"/>
      <c r="K380" s="72"/>
      <c r="M380" s="72"/>
      <c r="N380" s="75"/>
      <c r="O380" s="72"/>
    </row>
    <row r="381" spans="4:15" ht="22.9" hidden="1" customHeight="1">
      <c r="D381" s="107"/>
      <c r="I381" s="72"/>
      <c r="J381" s="72"/>
      <c r="K381" s="72"/>
      <c r="M381" s="72"/>
      <c r="N381" s="75"/>
      <c r="O381" s="72"/>
    </row>
    <row r="382" spans="4:15" ht="22.9" hidden="1" customHeight="1">
      <c r="D382" s="107"/>
      <c r="I382" s="72"/>
      <c r="J382" s="72"/>
      <c r="K382" s="72"/>
      <c r="M382" s="72"/>
      <c r="N382" s="75"/>
      <c r="O382" s="72"/>
    </row>
    <row r="383" spans="4:15" ht="22.9" hidden="1" customHeight="1">
      <c r="D383" s="107"/>
      <c r="I383" s="72"/>
      <c r="J383" s="72"/>
      <c r="K383" s="72"/>
      <c r="M383" s="72"/>
      <c r="N383" s="75"/>
      <c r="O383" s="72"/>
    </row>
    <row r="384" spans="4:15" ht="22.9" hidden="1" customHeight="1">
      <c r="D384" s="107"/>
      <c r="I384" s="72"/>
      <c r="J384" s="72"/>
      <c r="K384" s="72"/>
      <c r="M384" s="72"/>
      <c r="N384" s="75"/>
      <c r="O384" s="72"/>
    </row>
    <row r="385" spans="4:15" ht="22.9" hidden="1" customHeight="1">
      <c r="D385" s="107"/>
      <c r="I385" s="72"/>
      <c r="J385" s="72"/>
      <c r="K385" s="72"/>
      <c r="M385" s="72"/>
      <c r="N385" s="75"/>
      <c r="O385" s="72"/>
    </row>
    <row r="386" spans="4:15" ht="22.9" hidden="1" customHeight="1">
      <c r="D386" s="107"/>
      <c r="I386" s="72"/>
      <c r="J386" s="72"/>
      <c r="K386" s="72"/>
      <c r="M386" s="72"/>
      <c r="N386" s="75"/>
      <c r="O386" s="72"/>
    </row>
    <row r="387" spans="4:15" ht="22.9" hidden="1" customHeight="1">
      <c r="D387" s="107"/>
      <c r="I387" s="72"/>
      <c r="J387" s="72"/>
      <c r="K387" s="72"/>
      <c r="M387" s="72"/>
      <c r="N387" s="75"/>
      <c r="O387" s="72"/>
    </row>
    <row r="388" spans="4:15" ht="22.9" hidden="1" customHeight="1">
      <c r="D388" s="107"/>
      <c r="I388" s="72"/>
      <c r="J388" s="72"/>
      <c r="K388" s="72"/>
      <c r="M388" s="72"/>
      <c r="N388" s="75"/>
      <c r="O388" s="72"/>
    </row>
    <row r="389" spans="4:15" ht="22.9" hidden="1" customHeight="1">
      <c r="D389" s="107"/>
      <c r="I389" s="72"/>
      <c r="J389" s="72"/>
      <c r="K389" s="72"/>
      <c r="M389" s="72"/>
      <c r="N389" s="75"/>
      <c r="O389" s="72"/>
    </row>
    <row r="390" spans="4:15" ht="22.9" hidden="1" customHeight="1">
      <c r="D390" s="107"/>
      <c r="I390" s="72"/>
      <c r="J390" s="72"/>
      <c r="K390" s="72"/>
      <c r="M390" s="72"/>
      <c r="N390" s="75"/>
      <c r="O390" s="72"/>
    </row>
    <row r="391" spans="4:15" ht="22.9" hidden="1" customHeight="1">
      <c r="D391" s="107"/>
      <c r="I391" s="72"/>
      <c r="J391" s="72"/>
      <c r="K391" s="72"/>
      <c r="M391" s="72"/>
      <c r="N391" s="75"/>
      <c r="O391" s="72"/>
    </row>
    <row r="392" spans="4:15" ht="22.9" hidden="1" customHeight="1">
      <c r="D392" s="107"/>
      <c r="I392" s="72"/>
      <c r="J392" s="72"/>
      <c r="K392" s="72"/>
      <c r="M392" s="72"/>
      <c r="N392" s="75"/>
      <c r="O392" s="72"/>
    </row>
    <row r="393" spans="4:15" ht="22.9" hidden="1" customHeight="1">
      <c r="D393" s="107"/>
      <c r="I393" s="72"/>
      <c r="J393" s="72"/>
      <c r="K393" s="72"/>
      <c r="M393" s="72"/>
      <c r="N393" s="75"/>
      <c r="O393" s="72"/>
    </row>
    <row r="394" spans="4:15" ht="22.9" hidden="1" customHeight="1">
      <c r="D394" s="107"/>
      <c r="I394" s="72"/>
      <c r="J394" s="72"/>
      <c r="K394" s="72"/>
      <c r="M394" s="72"/>
      <c r="N394" s="75"/>
      <c r="O394" s="72"/>
    </row>
    <row r="395" spans="4:15" ht="22.9" hidden="1" customHeight="1">
      <c r="D395" s="107"/>
      <c r="I395" s="72"/>
      <c r="J395" s="72"/>
      <c r="K395" s="72"/>
      <c r="M395" s="72"/>
      <c r="N395" s="75"/>
      <c r="O395" s="72"/>
    </row>
    <row r="396" spans="4:15" ht="22.9" hidden="1" customHeight="1">
      <c r="D396" s="107"/>
      <c r="I396" s="72"/>
      <c r="J396" s="72"/>
      <c r="K396" s="72"/>
      <c r="M396" s="72"/>
      <c r="N396" s="75"/>
      <c r="O396" s="72"/>
    </row>
    <row r="397" spans="4:15" ht="22.9" hidden="1" customHeight="1">
      <c r="D397" s="107"/>
      <c r="I397" s="72"/>
      <c r="J397" s="72"/>
      <c r="K397" s="72"/>
      <c r="M397" s="72"/>
      <c r="N397" s="75"/>
      <c r="O397" s="72"/>
    </row>
    <row r="398" spans="4:15" ht="22.9" hidden="1" customHeight="1">
      <c r="D398" s="107"/>
      <c r="I398" s="72"/>
      <c r="J398" s="72"/>
      <c r="K398" s="72"/>
      <c r="M398" s="72"/>
      <c r="N398" s="75"/>
      <c r="O398" s="72"/>
    </row>
    <row r="399" spans="4:15" ht="22.9" hidden="1" customHeight="1">
      <c r="D399" s="107"/>
      <c r="I399" s="72"/>
      <c r="J399" s="72"/>
      <c r="K399" s="72"/>
      <c r="M399" s="72"/>
      <c r="N399" s="75"/>
      <c r="O399" s="72"/>
    </row>
    <row r="400" spans="4:15" ht="22.9" hidden="1" customHeight="1">
      <c r="D400" s="107"/>
      <c r="I400" s="72"/>
      <c r="J400" s="72"/>
      <c r="K400" s="72"/>
      <c r="M400" s="72"/>
      <c r="N400" s="75"/>
      <c r="O400" s="72"/>
    </row>
    <row r="401" spans="4:15" ht="22.9" hidden="1" customHeight="1">
      <c r="D401" s="107"/>
      <c r="I401" s="72"/>
      <c r="J401" s="72"/>
      <c r="K401" s="72"/>
      <c r="M401" s="72"/>
      <c r="N401" s="75"/>
      <c r="O401" s="72"/>
    </row>
    <row r="402" spans="4:15" ht="22.9" hidden="1" customHeight="1">
      <c r="D402" s="107"/>
      <c r="I402" s="72"/>
      <c r="J402" s="72"/>
      <c r="K402" s="72"/>
      <c r="M402" s="72"/>
      <c r="N402" s="75"/>
      <c r="O402" s="72"/>
    </row>
    <row r="403" spans="4:15" ht="22.9" hidden="1" customHeight="1">
      <c r="D403" s="107"/>
      <c r="I403" s="72"/>
      <c r="J403" s="72"/>
      <c r="K403" s="72"/>
      <c r="M403" s="72"/>
      <c r="N403" s="75"/>
      <c r="O403" s="72"/>
    </row>
    <row r="404" spans="4:15" ht="22.9" hidden="1" customHeight="1">
      <c r="D404" s="107"/>
      <c r="I404" s="72"/>
      <c r="J404" s="72"/>
      <c r="K404" s="72"/>
      <c r="M404" s="72"/>
      <c r="N404" s="75"/>
      <c r="O404" s="72"/>
    </row>
    <row r="405" spans="4:15" ht="22.9" hidden="1" customHeight="1">
      <c r="D405" s="107"/>
      <c r="I405" s="72"/>
      <c r="J405" s="72"/>
      <c r="K405" s="72"/>
      <c r="M405" s="72"/>
      <c r="N405" s="75"/>
      <c r="O405" s="72"/>
    </row>
    <row r="406" spans="4:15" ht="22.9" hidden="1" customHeight="1">
      <c r="D406" s="107"/>
      <c r="I406" s="72"/>
      <c r="J406" s="72"/>
      <c r="K406" s="72"/>
      <c r="M406" s="72"/>
      <c r="N406" s="75"/>
      <c r="O406" s="72"/>
    </row>
    <row r="407" spans="4:15" ht="22.9" hidden="1" customHeight="1">
      <c r="D407" s="107"/>
      <c r="I407" s="72"/>
      <c r="J407" s="72"/>
      <c r="K407" s="72"/>
      <c r="M407" s="72"/>
      <c r="N407" s="75"/>
      <c r="O407" s="72"/>
    </row>
    <row r="408" spans="4:15" ht="22.9" hidden="1" customHeight="1">
      <c r="D408" s="107"/>
      <c r="I408" s="72"/>
      <c r="J408" s="72"/>
      <c r="K408" s="72"/>
      <c r="M408" s="72"/>
      <c r="N408" s="75"/>
      <c r="O408" s="72"/>
    </row>
    <row r="409" spans="4:15" ht="22.9" hidden="1" customHeight="1">
      <c r="D409" s="107"/>
      <c r="I409" s="72"/>
      <c r="J409" s="72"/>
      <c r="K409" s="72"/>
      <c r="M409" s="72"/>
      <c r="N409" s="75"/>
      <c r="O409" s="72"/>
    </row>
    <row r="410" spans="4:15" ht="22.9" hidden="1" customHeight="1">
      <c r="D410" s="107"/>
      <c r="I410" s="72"/>
      <c r="J410" s="72"/>
      <c r="K410" s="72"/>
      <c r="M410" s="72"/>
      <c r="N410" s="75"/>
      <c r="O410" s="72"/>
    </row>
    <row r="411" spans="4:15" ht="22.9" hidden="1" customHeight="1">
      <c r="D411" s="107"/>
      <c r="I411" s="72"/>
      <c r="J411" s="72"/>
      <c r="K411" s="72"/>
      <c r="M411" s="72"/>
      <c r="N411" s="75"/>
      <c r="O411" s="72"/>
    </row>
    <row r="412" spans="4:15" ht="22.9" hidden="1" customHeight="1">
      <c r="D412" s="107"/>
      <c r="I412" s="72"/>
      <c r="J412" s="72"/>
      <c r="K412" s="72"/>
      <c r="M412" s="72"/>
      <c r="N412" s="75"/>
      <c r="O412" s="72"/>
    </row>
    <row r="413" spans="4:15" ht="22.9" hidden="1" customHeight="1">
      <c r="D413" s="107"/>
      <c r="I413" s="72"/>
      <c r="J413" s="72"/>
      <c r="K413" s="72"/>
      <c r="M413" s="72"/>
      <c r="N413" s="75"/>
      <c r="O413" s="72"/>
    </row>
    <row r="414" spans="4:15" ht="22.9" hidden="1" customHeight="1">
      <c r="D414" s="107"/>
      <c r="I414" s="72"/>
      <c r="J414" s="72"/>
      <c r="K414" s="72"/>
      <c r="M414" s="72"/>
      <c r="N414" s="75"/>
      <c r="O414" s="72"/>
    </row>
    <row r="415" spans="4:15" ht="22.9" hidden="1" customHeight="1">
      <c r="D415" s="107"/>
      <c r="I415" s="72"/>
      <c r="J415" s="72"/>
      <c r="K415" s="72"/>
      <c r="M415" s="72"/>
      <c r="N415" s="75"/>
      <c r="O415" s="72"/>
    </row>
    <row r="416" spans="4:15" ht="22.9" hidden="1" customHeight="1">
      <c r="D416" s="107"/>
      <c r="I416" s="72"/>
      <c r="J416" s="72"/>
      <c r="K416" s="72"/>
      <c r="M416" s="72"/>
      <c r="N416" s="75"/>
      <c r="O416" s="72"/>
    </row>
    <row r="417" spans="4:15" ht="22.9" hidden="1" customHeight="1">
      <c r="D417" s="107"/>
      <c r="I417" s="72"/>
      <c r="J417" s="72"/>
      <c r="K417" s="72"/>
      <c r="M417" s="72"/>
      <c r="N417" s="75"/>
      <c r="O417" s="72"/>
    </row>
    <row r="418" spans="4:15" ht="22.9" hidden="1" customHeight="1">
      <c r="D418" s="107"/>
      <c r="I418" s="72"/>
      <c r="J418" s="72"/>
      <c r="K418" s="72"/>
      <c r="M418" s="72"/>
      <c r="N418" s="75"/>
      <c r="O418" s="72"/>
    </row>
    <row r="419" spans="4:15" ht="22.9" hidden="1" customHeight="1">
      <c r="D419" s="107"/>
      <c r="I419" s="72"/>
      <c r="J419" s="72"/>
      <c r="K419" s="72"/>
      <c r="M419" s="72"/>
      <c r="N419" s="75"/>
      <c r="O419" s="72"/>
    </row>
    <row r="420" spans="4:15" ht="22.9" hidden="1" customHeight="1">
      <c r="D420" s="107"/>
      <c r="I420" s="72"/>
      <c r="J420" s="72"/>
      <c r="K420" s="72"/>
      <c r="M420" s="72"/>
      <c r="N420" s="75"/>
      <c r="O420" s="72"/>
    </row>
    <row r="421" spans="4:15" ht="22.9" hidden="1" customHeight="1">
      <c r="D421" s="107"/>
      <c r="I421" s="72"/>
      <c r="J421" s="72"/>
      <c r="K421" s="72"/>
      <c r="M421" s="72"/>
      <c r="N421" s="75"/>
      <c r="O421" s="72"/>
    </row>
    <row r="422" spans="4:15" ht="22.9" hidden="1" customHeight="1">
      <c r="D422" s="107"/>
      <c r="I422" s="72"/>
      <c r="J422" s="72"/>
      <c r="K422" s="72"/>
      <c r="M422" s="72"/>
      <c r="N422" s="75"/>
      <c r="O422" s="72"/>
    </row>
    <row r="423" spans="4:15" ht="22.9" hidden="1" customHeight="1">
      <c r="D423" s="107"/>
      <c r="I423" s="72"/>
      <c r="J423" s="72"/>
      <c r="K423" s="72"/>
      <c r="M423" s="72"/>
      <c r="N423" s="75"/>
      <c r="O423" s="72"/>
    </row>
    <row r="424" spans="4:15" ht="22.9" hidden="1" customHeight="1">
      <c r="D424" s="107"/>
      <c r="I424" s="72"/>
      <c r="J424" s="72"/>
      <c r="K424" s="72"/>
      <c r="M424" s="72"/>
      <c r="N424" s="75"/>
      <c r="O424" s="72"/>
    </row>
    <row r="425" spans="4:15" ht="22.9" hidden="1" customHeight="1">
      <c r="D425" s="107"/>
      <c r="I425" s="72"/>
      <c r="J425" s="72"/>
      <c r="K425" s="72"/>
      <c r="M425" s="72"/>
      <c r="N425" s="75"/>
      <c r="O425" s="72"/>
    </row>
    <row r="426" spans="4:15" ht="22.9" hidden="1" customHeight="1">
      <c r="D426" s="107"/>
      <c r="I426" s="72"/>
      <c r="J426" s="72"/>
      <c r="K426" s="72"/>
      <c r="M426" s="72"/>
      <c r="N426" s="75"/>
      <c r="O426" s="72"/>
    </row>
    <row r="427" spans="4:15" ht="22.9" hidden="1" customHeight="1">
      <c r="D427" s="107"/>
      <c r="I427" s="72"/>
      <c r="J427" s="72"/>
      <c r="K427" s="72"/>
      <c r="M427" s="72"/>
      <c r="N427" s="75"/>
      <c r="O427" s="72"/>
    </row>
    <row r="428" spans="4:15" ht="22.9" hidden="1" customHeight="1">
      <c r="D428" s="107"/>
      <c r="I428" s="72"/>
      <c r="J428" s="72"/>
      <c r="K428" s="72"/>
      <c r="M428" s="72"/>
      <c r="N428" s="75"/>
      <c r="O428" s="72"/>
    </row>
    <row r="429" spans="4:15" ht="22.9" hidden="1" customHeight="1">
      <c r="D429" s="107"/>
      <c r="I429" s="72"/>
      <c r="J429" s="72"/>
      <c r="K429" s="72"/>
      <c r="M429" s="72"/>
      <c r="N429" s="75"/>
      <c r="O429" s="72"/>
    </row>
    <row r="430" spans="4:15" ht="22.9" hidden="1" customHeight="1">
      <c r="D430" s="107"/>
      <c r="I430" s="72"/>
      <c r="J430" s="72"/>
      <c r="K430" s="72"/>
      <c r="M430" s="72"/>
      <c r="N430" s="75"/>
      <c r="O430" s="72"/>
    </row>
    <row r="431" spans="4:15" ht="22.9" hidden="1" customHeight="1">
      <c r="D431" s="107"/>
      <c r="I431" s="72"/>
      <c r="J431" s="72"/>
      <c r="K431" s="72"/>
      <c r="M431" s="72"/>
      <c r="N431" s="75"/>
      <c r="O431" s="72"/>
    </row>
    <row r="432" spans="4:15" ht="22.9" hidden="1" customHeight="1">
      <c r="D432" s="107"/>
      <c r="I432" s="72"/>
      <c r="J432" s="72"/>
      <c r="K432" s="72"/>
      <c r="M432" s="72"/>
      <c r="N432" s="75"/>
      <c r="O432" s="72"/>
    </row>
    <row r="433" spans="4:15" ht="22.9" hidden="1" customHeight="1">
      <c r="D433" s="107"/>
      <c r="I433" s="72"/>
      <c r="J433" s="72"/>
      <c r="K433" s="72"/>
      <c r="M433" s="72"/>
      <c r="N433" s="75"/>
      <c r="O433" s="72"/>
    </row>
    <row r="434" spans="4:15" ht="22.9" hidden="1" customHeight="1">
      <c r="D434" s="107"/>
      <c r="I434" s="72"/>
      <c r="J434" s="72"/>
      <c r="K434" s="72"/>
      <c r="M434" s="72"/>
      <c r="N434" s="75"/>
      <c r="O434" s="72"/>
    </row>
    <row r="435" spans="4:15" ht="22.9" hidden="1" customHeight="1">
      <c r="D435" s="107"/>
      <c r="I435" s="72"/>
      <c r="J435" s="72"/>
      <c r="K435" s="72"/>
      <c r="M435" s="72"/>
      <c r="N435" s="75"/>
      <c r="O435" s="72"/>
    </row>
    <row r="436" spans="4:15" ht="22.9" hidden="1" customHeight="1">
      <c r="D436" s="107"/>
      <c r="I436" s="72"/>
      <c r="J436" s="72"/>
      <c r="K436" s="72"/>
      <c r="M436" s="72"/>
      <c r="N436" s="75"/>
      <c r="O436" s="72"/>
    </row>
    <row r="437" spans="4:15" ht="22.9" hidden="1" customHeight="1">
      <c r="D437" s="107"/>
      <c r="I437" s="72"/>
      <c r="J437" s="72"/>
      <c r="K437" s="72"/>
      <c r="M437" s="72"/>
      <c r="N437" s="75"/>
      <c r="O437" s="72"/>
    </row>
    <row r="438" spans="4:15" ht="22.9" hidden="1" customHeight="1">
      <c r="D438" s="107"/>
      <c r="I438" s="72"/>
      <c r="J438" s="72"/>
      <c r="K438" s="72"/>
      <c r="M438" s="72"/>
      <c r="N438" s="75"/>
      <c r="O438" s="72"/>
    </row>
    <row r="439" spans="4:15" ht="22.9" hidden="1" customHeight="1">
      <c r="D439" s="107"/>
      <c r="I439" s="72"/>
      <c r="J439" s="72"/>
      <c r="K439" s="72"/>
      <c r="M439" s="72"/>
      <c r="N439" s="75"/>
      <c r="O439" s="72"/>
    </row>
    <row r="440" spans="4:15" ht="22.9" hidden="1" customHeight="1">
      <c r="D440" s="107"/>
      <c r="I440" s="72"/>
      <c r="J440" s="72"/>
      <c r="K440" s="72"/>
      <c r="M440" s="72"/>
      <c r="N440" s="75"/>
      <c r="O440" s="72"/>
    </row>
    <row r="441" spans="4:15" ht="22.9" hidden="1" customHeight="1">
      <c r="D441" s="107"/>
      <c r="I441" s="72"/>
      <c r="J441" s="72"/>
      <c r="K441" s="72"/>
      <c r="M441" s="72"/>
      <c r="N441" s="75"/>
      <c r="O441" s="72"/>
    </row>
    <row r="442" spans="4:15" ht="22.9" hidden="1" customHeight="1">
      <c r="D442" s="107"/>
      <c r="I442" s="72"/>
      <c r="J442" s="72"/>
      <c r="K442" s="72"/>
      <c r="M442" s="72"/>
      <c r="N442" s="75"/>
      <c r="O442" s="72"/>
    </row>
    <row r="443" spans="4:15" ht="22.9" hidden="1" customHeight="1">
      <c r="D443" s="107"/>
      <c r="I443" s="72"/>
      <c r="J443" s="72"/>
      <c r="K443" s="72"/>
      <c r="M443" s="72"/>
      <c r="N443" s="75"/>
      <c r="O443" s="72"/>
    </row>
    <row r="444" spans="4:15" ht="22.9" hidden="1" customHeight="1">
      <c r="D444" s="107"/>
      <c r="I444" s="72"/>
      <c r="J444" s="72"/>
      <c r="K444" s="72"/>
      <c r="M444" s="72"/>
      <c r="N444" s="75"/>
      <c r="O444" s="72"/>
    </row>
    <row r="445" spans="4:15" ht="22.9" hidden="1" customHeight="1">
      <c r="D445" s="107"/>
      <c r="I445" s="72"/>
      <c r="J445" s="72"/>
      <c r="K445" s="72"/>
      <c r="M445" s="72"/>
      <c r="N445" s="75"/>
      <c r="O445" s="72"/>
    </row>
    <row r="446" spans="4:15" ht="22.9" hidden="1" customHeight="1">
      <c r="D446" s="107"/>
      <c r="I446" s="72"/>
      <c r="J446" s="72"/>
      <c r="K446" s="72"/>
      <c r="M446" s="72"/>
      <c r="N446" s="75"/>
      <c r="O446" s="72"/>
    </row>
    <row r="447" spans="4:15" ht="22.9" hidden="1" customHeight="1">
      <c r="D447" s="107"/>
      <c r="I447" s="72"/>
      <c r="J447" s="72"/>
      <c r="K447" s="72"/>
      <c r="M447" s="72"/>
      <c r="N447" s="75"/>
      <c r="O447" s="72"/>
    </row>
    <row r="448" spans="4:15" ht="22.9" hidden="1" customHeight="1">
      <c r="D448" s="107"/>
      <c r="I448" s="72"/>
      <c r="J448" s="72"/>
      <c r="K448" s="72"/>
      <c r="M448" s="72"/>
      <c r="N448" s="75"/>
      <c r="O448" s="72"/>
    </row>
    <row r="449" spans="4:15" ht="22.9" hidden="1" customHeight="1">
      <c r="D449" s="107"/>
      <c r="I449" s="72"/>
      <c r="J449" s="72"/>
      <c r="K449" s="72"/>
      <c r="M449" s="72"/>
      <c r="N449" s="75"/>
      <c r="O449" s="72"/>
    </row>
    <row r="450" spans="4:15" ht="22.9" hidden="1" customHeight="1">
      <c r="D450" s="107"/>
      <c r="I450" s="72"/>
      <c r="J450" s="72"/>
      <c r="K450" s="72"/>
      <c r="M450" s="72"/>
      <c r="N450" s="75"/>
      <c r="O450" s="72"/>
    </row>
    <row r="451" spans="4:15" ht="22.9" hidden="1" customHeight="1">
      <c r="D451" s="107"/>
      <c r="I451" s="72"/>
      <c r="J451" s="72"/>
      <c r="K451" s="72"/>
      <c r="M451" s="72"/>
      <c r="N451" s="75"/>
      <c r="O451" s="72"/>
    </row>
    <row r="452" spans="4:15" ht="22.9" hidden="1" customHeight="1">
      <c r="D452" s="107"/>
      <c r="I452" s="72"/>
      <c r="J452" s="72"/>
      <c r="K452" s="72"/>
      <c r="M452" s="72"/>
      <c r="N452" s="75"/>
      <c r="O452" s="72"/>
    </row>
    <row r="453" spans="4:15" ht="22.9" hidden="1" customHeight="1">
      <c r="D453" s="107"/>
      <c r="I453" s="72"/>
      <c r="J453" s="72"/>
      <c r="K453" s="72"/>
      <c r="M453" s="72"/>
      <c r="N453" s="75"/>
      <c r="O453" s="72"/>
    </row>
    <row r="454" spans="4:15" ht="22.9" hidden="1" customHeight="1">
      <c r="D454" s="107"/>
      <c r="I454" s="72"/>
      <c r="J454" s="72"/>
      <c r="K454" s="72"/>
      <c r="M454" s="72"/>
      <c r="N454" s="75"/>
      <c r="O454" s="72"/>
    </row>
    <row r="455" spans="4:15" ht="22.9" hidden="1" customHeight="1">
      <c r="D455" s="107"/>
      <c r="I455" s="72"/>
      <c r="J455" s="72"/>
      <c r="K455" s="72"/>
      <c r="M455" s="72"/>
      <c r="N455" s="75"/>
      <c r="O455" s="72"/>
    </row>
    <row r="456" spans="4:15" ht="22.9" hidden="1" customHeight="1">
      <c r="D456" s="107"/>
      <c r="I456" s="72"/>
      <c r="J456" s="72"/>
      <c r="K456" s="72"/>
      <c r="M456" s="72"/>
      <c r="N456" s="75"/>
      <c r="O456" s="72"/>
    </row>
    <row r="457" spans="4:15" ht="22.9" hidden="1" customHeight="1">
      <c r="D457" s="107"/>
      <c r="I457" s="72"/>
      <c r="J457" s="72"/>
      <c r="K457" s="72"/>
      <c r="M457" s="72"/>
      <c r="N457" s="75"/>
      <c r="O457" s="72"/>
    </row>
    <row r="458" spans="4:15" ht="22.9" hidden="1" customHeight="1">
      <c r="D458" s="107"/>
      <c r="I458" s="72"/>
      <c r="J458" s="72"/>
      <c r="K458" s="72"/>
      <c r="M458" s="72"/>
      <c r="N458" s="75"/>
      <c r="O458" s="72"/>
    </row>
    <row r="459" spans="4:15" ht="22.9" hidden="1" customHeight="1">
      <c r="D459" s="107"/>
      <c r="I459" s="72"/>
      <c r="J459" s="72"/>
      <c r="K459" s="72"/>
      <c r="M459" s="72"/>
      <c r="N459" s="75"/>
      <c r="O459" s="72"/>
    </row>
    <row r="460" spans="4:15" ht="22.9" hidden="1" customHeight="1">
      <c r="D460" s="107"/>
      <c r="I460" s="72"/>
      <c r="J460" s="72"/>
      <c r="K460" s="72"/>
      <c r="M460" s="72"/>
      <c r="N460" s="75"/>
      <c r="O460" s="72"/>
    </row>
    <row r="461" spans="4:15" ht="22.9" hidden="1" customHeight="1">
      <c r="D461" s="107"/>
      <c r="I461" s="72"/>
      <c r="J461" s="72"/>
      <c r="K461" s="72"/>
      <c r="M461" s="72"/>
      <c r="N461" s="75"/>
      <c r="O461" s="72"/>
    </row>
    <row r="462" spans="4:15" ht="22.9" hidden="1" customHeight="1">
      <c r="D462" s="107"/>
      <c r="I462" s="72"/>
      <c r="J462" s="72"/>
      <c r="K462" s="72"/>
      <c r="M462" s="72"/>
      <c r="N462" s="75"/>
      <c r="O462" s="72"/>
    </row>
    <row r="463" spans="4:15" ht="22.9" hidden="1" customHeight="1">
      <c r="D463" s="107"/>
      <c r="I463" s="72"/>
      <c r="J463" s="72"/>
      <c r="K463" s="72"/>
      <c r="M463" s="72"/>
      <c r="N463" s="75"/>
      <c r="O463" s="72"/>
    </row>
    <row r="464" spans="4:15" ht="22.9" hidden="1" customHeight="1">
      <c r="D464" s="107"/>
      <c r="I464" s="72"/>
      <c r="J464" s="72"/>
      <c r="K464" s="72"/>
      <c r="M464" s="72"/>
      <c r="N464" s="75"/>
      <c r="O464" s="72"/>
    </row>
    <row r="465" spans="4:15" ht="22.9" hidden="1" customHeight="1">
      <c r="D465" s="107"/>
      <c r="I465" s="72"/>
      <c r="J465" s="72"/>
      <c r="K465" s="72"/>
      <c r="M465" s="72"/>
      <c r="N465" s="75"/>
      <c r="O465" s="72"/>
    </row>
    <row r="466" spans="4:15" ht="22.9" hidden="1" customHeight="1">
      <c r="D466" s="107"/>
      <c r="I466" s="72"/>
      <c r="J466" s="72"/>
      <c r="K466" s="72"/>
      <c r="M466" s="72"/>
      <c r="N466" s="75"/>
      <c r="O466" s="72"/>
    </row>
    <row r="467" spans="4:15" ht="22.9" hidden="1" customHeight="1">
      <c r="D467" s="107"/>
      <c r="I467" s="72"/>
      <c r="J467" s="72"/>
      <c r="K467" s="72"/>
      <c r="M467" s="72"/>
      <c r="N467" s="75"/>
      <c r="O467" s="72"/>
    </row>
    <row r="468" spans="4:15" ht="22.9" hidden="1" customHeight="1">
      <c r="D468" s="107"/>
      <c r="I468" s="72"/>
      <c r="J468" s="72"/>
      <c r="K468" s="72"/>
      <c r="M468" s="72"/>
      <c r="N468" s="75"/>
      <c r="O468" s="72"/>
    </row>
    <row r="469" spans="4:15" ht="22.9" hidden="1" customHeight="1">
      <c r="D469" s="107"/>
      <c r="I469" s="72"/>
      <c r="J469" s="72"/>
      <c r="K469" s="72"/>
      <c r="M469" s="72"/>
      <c r="N469" s="75"/>
      <c r="O469" s="72"/>
    </row>
    <row r="470" spans="4:15" ht="22.9" hidden="1" customHeight="1">
      <c r="D470" s="107"/>
      <c r="I470" s="72"/>
      <c r="J470" s="72"/>
      <c r="K470" s="72"/>
      <c r="M470" s="72"/>
      <c r="N470" s="75"/>
      <c r="O470" s="72"/>
    </row>
    <row r="471" spans="4:15" ht="22.9" hidden="1" customHeight="1">
      <c r="D471" s="107"/>
      <c r="I471" s="72"/>
      <c r="J471" s="72"/>
      <c r="K471" s="72"/>
      <c r="M471" s="72"/>
      <c r="N471" s="75"/>
      <c r="O471" s="72"/>
    </row>
    <row r="472" spans="4:15" ht="22.9" hidden="1" customHeight="1">
      <c r="D472" s="107"/>
      <c r="I472" s="72"/>
      <c r="J472" s="72"/>
      <c r="K472" s="72"/>
      <c r="M472" s="72"/>
      <c r="N472" s="75"/>
      <c r="O472" s="72"/>
    </row>
    <row r="473" spans="4:15" ht="22.9" hidden="1" customHeight="1">
      <c r="D473" s="107"/>
      <c r="I473" s="72"/>
      <c r="J473" s="72"/>
      <c r="K473" s="72"/>
      <c r="M473" s="72"/>
      <c r="N473" s="75"/>
      <c r="O473" s="72"/>
    </row>
    <row r="474" spans="4:15" ht="22.9" hidden="1" customHeight="1">
      <c r="D474" s="107"/>
      <c r="I474" s="72"/>
      <c r="J474" s="72"/>
      <c r="K474" s="72"/>
      <c r="M474" s="72"/>
      <c r="N474" s="75"/>
      <c r="O474" s="72"/>
    </row>
    <row r="475" spans="4:15" ht="22.9" hidden="1" customHeight="1">
      <c r="D475" s="107"/>
      <c r="I475" s="72"/>
      <c r="J475" s="72"/>
      <c r="K475" s="72"/>
      <c r="M475" s="72"/>
      <c r="N475" s="75"/>
      <c r="O475" s="72"/>
    </row>
    <row r="476" spans="4:15" ht="22.9" hidden="1" customHeight="1">
      <c r="D476" s="107"/>
      <c r="I476" s="72"/>
      <c r="J476" s="72"/>
      <c r="K476" s="72"/>
      <c r="M476" s="72"/>
      <c r="N476" s="75"/>
      <c r="O476" s="72"/>
    </row>
    <row r="477" spans="4:15" ht="22.9" hidden="1" customHeight="1">
      <c r="D477" s="107"/>
      <c r="I477" s="72"/>
      <c r="J477" s="72"/>
      <c r="K477" s="72"/>
      <c r="M477" s="72"/>
      <c r="N477" s="75"/>
      <c r="O477" s="72"/>
    </row>
    <row r="478" spans="4:15" ht="22.9" hidden="1" customHeight="1">
      <c r="D478" s="107"/>
      <c r="I478" s="72"/>
      <c r="J478" s="72"/>
      <c r="K478" s="72"/>
      <c r="M478" s="72"/>
      <c r="N478" s="75"/>
      <c r="O478" s="72"/>
    </row>
    <row r="479" spans="4:15" ht="22.9" hidden="1" customHeight="1">
      <c r="D479" s="107"/>
      <c r="I479" s="72"/>
      <c r="J479" s="72"/>
      <c r="K479" s="72"/>
      <c r="M479" s="72"/>
      <c r="N479" s="75"/>
      <c r="O479" s="72"/>
    </row>
    <row r="480" spans="4:15" ht="22.9" hidden="1" customHeight="1">
      <c r="D480" s="107"/>
      <c r="I480" s="72"/>
      <c r="J480" s="72"/>
      <c r="K480" s="72"/>
      <c r="M480" s="72"/>
      <c r="N480" s="75"/>
      <c r="O480" s="72"/>
    </row>
    <row r="481" spans="4:15" ht="22.9" hidden="1" customHeight="1">
      <c r="D481" s="107"/>
      <c r="I481" s="72"/>
      <c r="J481" s="72"/>
      <c r="K481" s="72"/>
      <c r="M481" s="72"/>
      <c r="N481" s="75"/>
      <c r="O481" s="72"/>
    </row>
    <row r="482" spans="4:15" ht="22.9" hidden="1" customHeight="1">
      <c r="D482" s="107"/>
      <c r="I482" s="72"/>
      <c r="J482" s="72"/>
      <c r="K482" s="72"/>
      <c r="M482" s="72"/>
      <c r="N482" s="75"/>
      <c r="O482" s="72"/>
    </row>
    <row r="483" spans="4:15" ht="22.9" hidden="1" customHeight="1">
      <c r="D483" s="107"/>
      <c r="I483" s="72"/>
      <c r="J483" s="72"/>
      <c r="K483" s="72"/>
      <c r="M483" s="72"/>
      <c r="N483" s="75"/>
      <c r="O483" s="72"/>
    </row>
    <row r="484" spans="4:15" ht="22.9" hidden="1" customHeight="1">
      <c r="D484" s="107"/>
      <c r="I484" s="72"/>
      <c r="J484" s="72"/>
      <c r="K484" s="72"/>
      <c r="M484" s="72"/>
      <c r="N484" s="75"/>
      <c r="O484" s="72"/>
    </row>
    <row r="485" spans="4:15" ht="22.9" hidden="1" customHeight="1">
      <c r="D485" s="107"/>
      <c r="I485" s="72"/>
      <c r="J485" s="72"/>
      <c r="K485" s="72"/>
      <c r="M485" s="72"/>
      <c r="N485" s="75"/>
      <c r="O485" s="72"/>
    </row>
    <row r="486" spans="4:15" ht="22.9" hidden="1" customHeight="1">
      <c r="D486" s="107"/>
      <c r="I486" s="72"/>
      <c r="J486" s="72"/>
      <c r="K486" s="72"/>
      <c r="M486" s="72"/>
      <c r="N486" s="75"/>
      <c r="O486" s="72"/>
    </row>
    <row r="487" spans="4:15" ht="22.9" hidden="1" customHeight="1">
      <c r="D487" s="107"/>
      <c r="I487" s="72"/>
      <c r="J487" s="72"/>
      <c r="K487" s="72"/>
      <c r="M487" s="72"/>
      <c r="N487" s="75"/>
      <c r="O487" s="72"/>
    </row>
    <row r="488" spans="4:15" ht="22.9" hidden="1" customHeight="1">
      <c r="D488" s="107"/>
      <c r="I488" s="72"/>
      <c r="J488" s="72"/>
      <c r="K488" s="72"/>
      <c r="M488" s="72"/>
      <c r="N488" s="75"/>
      <c r="O488" s="72"/>
    </row>
    <row r="489" spans="4:15" ht="22.9" hidden="1" customHeight="1">
      <c r="D489" s="107"/>
      <c r="I489" s="72"/>
      <c r="J489" s="72"/>
      <c r="K489" s="72"/>
      <c r="M489" s="72"/>
      <c r="N489" s="75"/>
      <c r="O489" s="72"/>
    </row>
    <row r="490" spans="4:15" ht="22.9" hidden="1" customHeight="1">
      <c r="D490" s="107"/>
      <c r="I490" s="72"/>
      <c r="J490" s="72"/>
      <c r="K490" s="72"/>
      <c r="M490" s="72"/>
      <c r="N490" s="75"/>
      <c r="O490" s="72"/>
    </row>
    <row r="491" spans="4:15" ht="22.9" hidden="1" customHeight="1">
      <c r="D491" s="107"/>
      <c r="I491" s="72"/>
      <c r="J491" s="72"/>
      <c r="K491" s="72"/>
      <c r="M491" s="72"/>
      <c r="N491" s="75"/>
      <c r="O491" s="72"/>
    </row>
    <row r="492" spans="4:15" ht="22.9" hidden="1" customHeight="1">
      <c r="D492" s="107"/>
      <c r="I492" s="72"/>
      <c r="J492" s="72"/>
      <c r="K492" s="72"/>
      <c r="M492" s="72"/>
      <c r="N492" s="75"/>
      <c r="O492" s="72"/>
    </row>
    <row r="493" spans="4:15" ht="22.9" hidden="1" customHeight="1">
      <c r="D493" s="107"/>
      <c r="I493" s="72"/>
      <c r="J493" s="72"/>
      <c r="K493" s="72"/>
      <c r="M493" s="72"/>
      <c r="N493" s="75"/>
      <c r="O493" s="72"/>
    </row>
    <row r="494" spans="4:15" ht="22.9" hidden="1" customHeight="1">
      <c r="D494" s="107"/>
      <c r="I494" s="72"/>
      <c r="J494" s="72"/>
      <c r="K494" s="72"/>
      <c r="M494" s="72"/>
      <c r="N494" s="75"/>
      <c r="O494" s="72"/>
    </row>
    <row r="495" spans="4:15" ht="22.9" hidden="1" customHeight="1">
      <c r="D495" s="107"/>
      <c r="I495" s="72"/>
      <c r="J495" s="72"/>
      <c r="K495" s="72"/>
      <c r="M495" s="72"/>
      <c r="N495" s="75"/>
      <c r="O495" s="72"/>
    </row>
    <row r="496" spans="4:15" ht="22.9" hidden="1" customHeight="1">
      <c r="D496" s="107"/>
      <c r="I496" s="72"/>
      <c r="J496" s="72"/>
      <c r="K496" s="72"/>
      <c r="M496" s="72"/>
      <c r="N496" s="75"/>
      <c r="O496" s="72"/>
    </row>
    <row r="497" spans="4:15" ht="22.9" hidden="1" customHeight="1">
      <c r="D497" s="107"/>
      <c r="I497" s="72"/>
      <c r="J497" s="72"/>
      <c r="K497" s="72"/>
      <c r="M497" s="72"/>
      <c r="N497" s="75"/>
      <c r="O497" s="72"/>
    </row>
    <row r="498" spans="4:15" ht="22.9" hidden="1" customHeight="1">
      <c r="D498" s="107"/>
      <c r="I498" s="72"/>
      <c r="J498" s="72"/>
      <c r="K498" s="72"/>
      <c r="M498" s="72"/>
      <c r="N498" s="75"/>
      <c r="O498" s="72"/>
    </row>
    <row r="499" spans="4:15" ht="22.9" hidden="1" customHeight="1">
      <c r="D499" s="107"/>
      <c r="I499" s="72"/>
      <c r="J499" s="72"/>
      <c r="K499" s="72"/>
      <c r="M499" s="72"/>
      <c r="N499" s="75"/>
      <c r="O499" s="72"/>
    </row>
    <row r="500" spans="4:15" ht="22.9" hidden="1" customHeight="1">
      <c r="D500" s="107"/>
      <c r="I500" s="72"/>
      <c r="J500" s="72"/>
      <c r="K500" s="72"/>
      <c r="M500" s="72"/>
      <c r="N500" s="75"/>
      <c r="O500" s="72"/>
    </row>
    <row r="501" spans="4:15" ht="22.9" hidden="1" customHeight="1">
      <c r="D501" s="107"/>
      <c r="I501" s="72"/>
      <c r="J501" s="72"/>
      <c r="K501" s="72"/>
      <c r="M501" s="72"/>
      <c r="N501" s="75"/>
      <c r="O501" s="72"/>
    </row>
    <row r="502" spans="4:15" ht="22.9" hidden="1" customHeight="1">
      <c r="D502" s="107"/>
      <c r="I502" s="72"/>
      <c r="J502" s="72"/>
      <c r="K502" s="72"/>
      <c r="M502" s="72"/>
      <c r="N502" s="75"/>
      <c r="O502" s="72"/>
    </row>
    <row r="503" spans="4:15" ht="22.9" hidden="1" customHeight="1">
      <c r="D503" s="107"/>
      <c r="I503" s="72"/>
      <c r="J503" s="72"/>
      <c r="K503" s="72"/>
      <c r="M503" s="72"/>
      <c r="N503" s="75"/>
      <c r="O503" s="72"/>
    </row>
    <row r="504" spans="4:15" ht="22.9" hidden="1" customHeight="1">
      <c r="D504" s="107"/>
      <c r="I504" s="72"/>
      <c r="J504" s="72"/>
      <c r="K504" s="72"/>
      <c r="M504" s="72"/>
      <c r="N504" s="75"/>
      <c r="O504" s="72"/>
    </row>
    <row r="505" spans="4:15" ht="22.9" hidden="1" customHeight="1">
      <c r="D505" s="107"/>
      <c r="I505" s="72"/>
      <c r="J505" s="72"/>
      <c r="K505" s="72"/>
      <c r="M505" s="72"/>
      <c r="N505" s="75"/>
      <c r="O505" s="72"/>
    </row>
    <row r="506" spans="4:15" ht="22.9" hidden="1" customHeight="1">
      <c r="D506" s="107"/>
      <c r="I506" s="72"/>
      <c r="J506" s="72"/>
      <c r="K506" s="72"/>
      <c r="M506" s="72"/>
      <c r="N506" s="75"/>
      <c r="O506" s="72"/>
    </row>
    <row r="507" spans="4:15" ht="22.9" hidden="1" customHeight="1">
      <c r="D507" s="107"/>
      <c r="I507" s="72"/>
      <c r="J507" s="72"/>
      <c r="K507" s="72"/>
      <c r="M507" s="72"/>
      <c r="N507" s="75"/>
      <c r="O507" s="72"/>
    </row>
    <row r="508" spans="4:15" ht="22.9" hidden="1" customHeight="1">
      <c r="D508" s="107"/>
      <c r="I508" s="72"/>
      <c r="J508" s="72"/>
      <c r="K508" s="72"/>
      <c r="M508" s="72"/>
      <c r="N508" s="75"/>
      <c r="O508" s="72"/>
    </row>
    <row r="509" spans="4:15" ht="22.9" hidden="1" customHeight="1">
      <c r="D509" s="107"/>
      <c r="I509" s="72"/>
      <c r="J509" s="72"/>
      <c r="K509" s="72"/>
      <c r="M509" s="72"/>
      <c r="N509" s="75"/>
      <c r="O509" s="72"/>
    </row>
    <row r="510" spans="4:15" ht="22.9" hidden="1" customHeight="1">
      <c r="D510" s="107"/>
      <c r="I510" s="72"/>
      <c r="J510" s="72"/>
      <c r="K510" s="72"/>
      <c r="M510" s="72"/>
      <c r="N510" s="75"/>
      <c r="O510" s="72"/>
    </row>
    <row r="511" spans="4:15" ht="22.9" hidden="1" customHeight="1">
      <c r="D511" s="107"/>
      <c r="I511" s="72"/>
      <c r="J511" s="72"/>
      <c r="K511" s="72"/>
      <c r="M511" s="72"/>
      <c r="N511" s="75"/>
      <c r="O511" s="72"/>
    </row>
    <row r="512" spans="4:15" ht="22.9" hidden="1" customHeight="1">
      <c r="D512" s="107"/>
      <c r="I512" s="72"/>
      <c r="J512" s="72"/>
      <c r="K512" s="72"/>
      <c r="M512" s="72"/>
      <c r="N512" s="75"/>
      <c r="O512" s="72"/>
    </row>
    <row r="513" spans="4:15" ht="22.9" hidden="1" customHeight="1">
      <c r="D513" s="107"/>
      <c r="I513" s="72"/>
      <c r="J513" s="72"/>
      <c r="K513" s="72"/>
      <c r="M513" s="72"/>
      <c r="N513" s="75"/>
      <c r="O513" s="72"/>
    </row>
    <row r="514" spans="4:15" ht="22.9" hidden="1" customHeight="1">
      <c r="D514" s="107"/>
      <c r="I514" s="72"/>
      <c r="J514" s="72"/>
      <c r="K514" s="72"/>
      <c r="M514" s="72"/>
      <c r="N514" s="75"/>
      <c r="O514" s="72"/>
    </row>
    <row r="515" spans="4:15" ht="22.9" hidden="1" customHeight="1">
      <c r="D515" s="107"/>
      <c r="I515" s="72"/>
      <c r="J515" s="72"/>
      <c r="K515" s="72"/>
      <c r="M515" s="72"/>
      <c r="N515" s="75"/>
      <c r="O515" s="72"/>
    </row>
    <row r="516" spans="4:15" ht="22.9" hidden="1" customHeight="1">
      <c r="D516" s="107"/>
      <c r="I516" s="72"/>
      <c r="J516" s="72"/>
      <c r="K516" s="72"/>
      <c r="M516" s="72"/>
      <c r="N516" s="75"/>
      <c r="O516" s="72"/>
    </row>
    <row r="517" spans="4:15" ht="22.9" hidden="1" customHeight="1">
      <c r="D517" s="107"/>
      <c r="I517" s="72"/>
      <c r="J517" s="72"/>
      <c r="K517" s="72"/>
      <c r="M517" s="72"/>
      <c r="N517" s="75"/>
      <c r="O517" s="72"/>
    </row>
    <row r="518" spans="4:15" ht="22.9" hidden="1" customHeight="1">
      <c r="D518" s="107"/>
      <c r="I518" s="72"/>
      <c r="J518" s="72"/>
      <c r="K518" s="72"/>
      <c r="M518" s="72"/>
      <c r="N518" s="75"/>
      <c r="O518" s="72"/>
    </row>
    <row r="519" spans="4:15" ht="22.9" hidden="1" customHeight="1">
      <c r="D519" s="107"/>
      <c r="I519" s="72"/>
      <c r="J519" s="72"/>
      <c r="K519" s="72"/>
      <c r="M519" s="72"/>
      <c r="N519" s="75"/>
      <c r="O519" s="72"/>
    </row>
    <row r="520" spans="4:15" ht="22.9" hidden="1" customHeight="1">
      <c r="D520" s="107"/>
      <c r="I520" s="72"/>
      <c r="J520" s="72"/>
      <c r="K520" s="72"/>
      <c r="M520" s="72"/>
      <c r="N520" s="75"/>
      <c r="O520" s="72"/>
    </row>
    <row r="521" spans="4:15" ht="22.9" hidden="1" customHeight="1">
      <c r="D521" s="107"/>
      <c r="I521" s="72"/>
      <c r="J521" s="72"/>
      <c r="K521" s="72"/>
      <c r="M521" s="72"/>
      <c r="N521" s="75"/>
      <c r="O521" s="72"/>
    </row>
    <row r="522" spans="4:15" ht="22.9" hidden="1" customHeight="1">
      <c r="D522" s="107"/>
      <c r="I522" s="72"/>
      <c r="J522" s="72"/>
      <c r="K522" s="72"/>
      <c r="M522" s="72"/>
      <c r="N522" s="75"/>
      <c r="O522" s="72"/>
    </row>
    <row r="523" spans="4:15" ht="22.9" hidden="1" customHeight="1">
      <c r="D523" s="107"/>
      <c r="I523" s="72"/>
      <c r="J523" s="72"/>
      <c r="K523" s="72"/>
      <c r="M523" s="72"/>
      <c r="N523" s="75"/>
      <c r="O523" s="72"/>
    </row>
    <row r="524" spans="4:15" ht="22.9" hidden="1" customHeight="1">
      <c r="D524" s="107"/>
      <c r="I524" s="72"/>
      <c r="J524" s="72"/>
      <c r="K524" s="72"/>
      <c r="M524" s="72"/>
      <c r="N524" s="75"/>
      <c r="O524" s="72"/>
    </row>
    <row r="525" spans="4:15" ht="22.9" hidden="1" customHeight="1">
      <c r="D525" s="107"/>
      <c r="I525" s="72"/>
      <c r="J525" s="72"/>
      <c r="K525" s="72"/>
      <c r="M525" s="72"/>
      <c r="N525" s="75"/>
      <c r="O525" s="72"/>
    </row>
    <row r="526" spans="4:15" ht="22.9" hidden="1" customHeight="1">
      <c r="D526" s="107"/>
      <c r="I526" s="72"/>
      <c r="J526" s="72"/>
      <c r="K526" s="72"/>
      <c r="M526" s="72"/>
      <c r="N526" s="75"/>
      <c r="O526" s="72"/>
    </row>
    <row r="527" spans="4:15" ht="22.9" hidden="1" customHeight="1">
      <c r="D527" s="107"/>
      <c r="I527" s="72"/>
      <c r="J527" s="72"/>
      <c r="K527" s="72"/>
      <c r="M527" s="72"/>
      <c r="N527" s="75"/>
      <c r="O527" s="72"/>
    </row>
    <row r="528" spans="4:15" ht="22.9" hidden="1" customHeight="1">
      <c r="D528" s="107"/>
      <c r="I528" s="72"/>
      <c r="J528" s="72"/>
      <c r="K528" s="72"/>
      <c r="M528" s="72"/>
      <c r="N528" s="75"/>
      <c r="O528" s="72"/>
    </row>
    <row r="529" spans="4:15" ht="22.9" hidden="1" customHeight="1">
      <c r="D529" s="107"/>
      <c r="I529" s="72"/>
      <c r="J529" s="72"/>
      <c r="K529" s="72"/>
      <c r="M529" s="72"/>
      <c r="N529" s="75"/>
      <c r="O529" s="72"/>
    </row>
    <row r="530" spans="4:15" ht="22.9" hidden="1" customHeight="1">
      <c r="D530" s="107"/>
      <c r="I530" s="72"/>
      <c r="J530" s="72"/>
      <c r="K530" s="72"/>
      <c r="M530" s="72"/>
      <c r="N530" s="75"/>
      <c r="O530" s="72"/>
    </row>
    <row r="531" spans="4:15" ht="22.9" hidden="1" customHeight="1">
      <c r="D531" s="107"/>
      <c r="I531" s="72"/>
      <c r="J531" s="72"/>
      <c r="K531" s="72"/>
      <c r="M531" s="72"/>
      <c r="N531" s="75"/>
      <c r="O531" s="72"/>
    </row>
    <row r="532" spans="4:15" ht="22.9" hidden="1" customHeight="1">
      <c r="D532" s="107"/>
      <c r="I532" s="72"/>
      <c r="J532" s="72"/>
      <c r="K532" s="72"/>
      <c r="M532" s="72"/>
      <c r="N532" s="75"/>
      <c r="O532" s="72"/>
    </row>
    <row r="533" spans="4:15" ht="22.9" hidden="1" customHeight="1">
      <c r="D533" s="107"/>
      <c r="I533" s="72"/>
      <c r="J533" s="72"/>
      <c r="K533" s="72"/>
      <c r="M533" s="72"/>
      <c r="N533" s="75"/>
      <c r="O533" s="72"/>
    </row>
    <row r="534" spans="4:15" ht="22.9" hidden="1" customHeight="1">
      <c r="D534" s="107"/>
      <c r="I534" s="72"/>
      <c r="J534" s="72"/>
      <c r="K534" s="72"/>
      <c r="M534" s="72"/>
      <c r="N534" s="75"/>
      <c r="O534" s="72"/>
    </row>
    <row r="535" spans="4:15" ht="22.9" hidden="1" customHeight="1">
      <c r="D535" s="107"/>
      <c r="I535" s="72"/>
      <c r="J535" s="72"/>
      <c r="K535" s="72"/>
      <c r="M535" s="72"/>
      <c r="N535" s="75"/>
      <c r="O535" s="72"/>
    </row>
    <row r="536" spans="4:15" ht="22.9" hidden="1" customHeight="1">
      <c r="D536" s="107"/>
      <c r="I536" s="72"/>
      <c r="J536" s="72"/>
      <c r="K536" s="72"/>
      <c r="M536" s="72"/>
      <c r="N536" s="75"/>
      <c r="O536" s="72"/>
    </row>
    <row r="537" spans="4:15" ht="22.9" hidden="1" customHeight="1">
      <c r="D537" s="107"/>
      <c r="I537" s="72"/>
      <c r="J537" s="72"/>
      <c r="K537" s="72"/>
      <c r="M537" s="72"/>
      <c r="N537" s="75"/>
      <c r="O537" s="72"/>
    </row>
    <row r="538" spans="4:15" ht="22.9" hidden="1" customHeight="1">
      <c r="D538" s="107"/>
      <c r="I538" s="72"/>
      <c r="J538" s="72"/>
      <c r="K538" s="72"/>
      <c r="M538" s="72"/>
      <c r="N538" s="75"/>
      <c r="O538" s="72"/>
    </row>
    <row r="539" spans="4:15" ht="22.9" hidden="1" customHeight="1">
      <c r="D539" s="107"/>
      <c r="I539" s="72"/>
      <c r="J539" s="72"/>
      <c r="K539" s="72"/>
      <c r="M539" s="72"/>
      <c r="N539" s="75"/>
      <c r="O539" s="72"/>
    </row>
    <row r="540" spans="4:15" ht="22.9" hidden="1" customHeight="1">
      <c r="D540" s="107"/>
      <c r="I540" s="72"/>
      <c r="J540" s="72"/>
      <c r="K540" s="72"/>
      <c r="M540" s="72"/>
      <c r="N540" s="75"/>
      <c r="O540" s="72"/>
    </row>
    <row r="541" spans="4:15" ht="22.9" hidden="1" customHeight="1">
      <c r="D541" s="107"/>
      <c r="I541" s="72"/>
      <c r="J541" s="72"/>
      <c r="K541" s="72"/>
      <c r="M541" s="72"/>
      <c r="N541" s="75"/>
      <c r="O541" s="72"/>
    </row>
    <row r="542" spans="4:15" ht="22.9" hidden="1" customHeight="1">
      <c r="D542" s="107"/>
      <c r="I542" s="72"/>
      <c r="J542" s="72"/>
      <c r="K542" s="72"/>
      <c r="M542" s="72"/>
      <c r="N542" s="75"/>
      <c r="O542" s="72"/>
    </row>
    <row r="543" spans="4:15" ht="22.9" hidden="1" customHeight="1">
      <c r="D543" s="107"/>
      <c r="I543" s="72"/>
      <c r="J543" s="72"/>
      <c r="K543" s="72"/>
      <c r="M543" s="72"/>
      <c r="N543" s="75"/>
      <c r="O543" s="72"/>
    </row>
    <row r="544" spans="4:15" ht="22.9" hidden="1" customHeight="1">
      <c r="D544" s="107"/>
      <c r="I544" s="72"/>
      <c r="J544" s="72"/>
      <c r="K544" s="72"/>
      <c r="M544" s="72"/>
      <c r="N544" s="75"/>
      <c r="O544" s="72"/>
    </row>
    <row r="545" spans="4:15" ht="22.9" hidden="1" customHeight="1">
      <c r="D545" s="107"/>
      <c r="I545" s="72"/>
      <c r="J545" s="72"/>
      <c r="K545" s="72"/>
      <c r="M545" s="72"/>
      <c r="N545" s="75"/>
      <c r="O545" s="72"/>
    </row>
    <row r="546" spans="4:15" ht="22.9" hidden="1" customHeight="1">
      <c r="D546" s="107"/>
      <c r="I546" s="72"/>
      <c r="O546" s="72"/>
    </row>
    <row r="547" spans="4:15" ht="22.9" hidden="1" customHeight="1">
      <c r="D547" s="107"/>
    </row>
    <row r="548" spans="4:15" ht="22.9" hidden="1" customHeight="1">
      <c r="D548" s="107"/>
    </row>
    <row r="549" spans="4:15" ht="22.9" hidden="1" customHeight="1">
      <c r="D549" s="107"/>
    </row>
    <row r="550" spans="4:15" ht="22.9" hidden="1" customHeight="1">
      <c r="D550" s="107"/>
    </row>
    <row r="551" spans="4:15" ht="22.9" hidden="1" customHeight="1">
      <c r="D551" s="107"/>
    </row>
    <row r="552" spans="4:15" ht="22.9" hidden="1" customHeight="1">
      <c r="D552" s="107"/>
    </row>
    <row r="553" spans="4:15" ht="22.9" hidden="1" customHeight="1">
      <c r="D553" s="107"/>
    </row>
    <row r="554" spans="4:15" ht="22.9" hidden="1" customHeight="1">
      <c r="D554" s="107"/>
    </row>
    <row r="555" spans="4:15" ht="22.9" hidden="1" customHeight="1">
      <c r="D555" s="107"/>
    </row>
    <row r="556" spans="4:15" ht="22.9" hidden="1" customHeight="1">
      <c r="D556" s="107"/>
    </row>
    <row r="557" spans="4:15" ht="22.9" hidden="1" customHeight="1">
      <c r="D557" s="107"/>
    </row>
    <row r="558" spans="4:15" ht="22.9" hidden="1" customHeight="1">
      <c r="D558" s="107"/>
    </row>
    <row r="559" spans="4:15" ht="22.9" hidden="1" customHeight="1">
      <c r="D559" s="107"/>
    </row>
    <row r="560" spans="4:15" ht="22.9" hidden="1" customHeight="1">
      <c r="D560" s="107"/>
    </row>
    <row r="561" spans="4:4" ht="22.9" hidden="1" customHeight="1">
      <c r="D561" s="107"/>
    </row>
    <row r="562" spans="4:4" ht="22.9" hidden="1" customHeight="1">
      <c r="D562" s="107"/>
    </row>
    <row r="563" spans="4:4" ht="22.9" hidden="1" customHeight="1">
      <c r="D563" s="107"/>
    </row>
    <row r="564" spans="4:4" ht="22.9" hidden="1" customHeight="1">
      <c r="D564" s="107"/>
    </row>
    <row r="565" spans="4:4" ht="22.9" hidden="1" customHeight="1">
      <c r="D565" s="107"/>
    </row>
    <row r="566" spans="4:4" ht="22.9" hidden="1" customHeight="1">
      <c r="D566" s="107"/>
    </row>
    <row r="567" spans="4:4" ht="22.9" hidden="1" customHeight="1">
      <c r="D567" s="107"/>
    </row>
    <row r="568" spans="4:4" ht="22.9" hidden="1" customHeight="1">
      <c r="D568" s="107"/>
    </row>
    <row r="569" spans="4:4" ht="22.9" hidden="1" customHeight="1">
      <c r="D569" s="107"/>
    </row>
    <row r="570" spans="4:4" ht="22.9" hidden="1" customHeight="1">
      <c r="D570" s="107"/>
    </row>
    <row r="571" spans="4:4" ht="22.9" hidden="1" customHeight="1">
      <c r="D571" s="107"/>
    </row>
    <row r="572" spans="4:4" ht="22.9" hidden="1" customHeight="1">
      <c r="D572" s="107"/>
    </row>
    <row r="573" spans="4:4" ht="22.9" hidden="1" customHeight="1">
      <c r="D573" s="107"/>
    </row>
    <row r="574" spans="4:4" ht="22.9" hidden="1" customHeight="1">
      <c r="D574" s="107"/>
    </row>
    <row r="575" spans="4:4" ht="22.9" hidden="1" customHeight="1">
      <c r="D575" s="107"/>
    </row>
    <row r="576" spans="4:4" ht="22.9" hidden="1" customHeight="1">
      <c r="D576" s="107"/>
    </row>
    <row r="577" spans="4:4" ht="22.9" hidden="1" customHeight="1">
      <c r="D577" s="107"/>
    </row>
    <row r="578" spans="4:4" ht="22.9" hidden="1" customHeight="1">
      <c r="D578" s="107"/>
    </row>
    <row r="579" spans="4:4" ht="22.9" hidden="1" customHeight="1">
      <c r="D579" s="107"/>
    </row>
    <row r="580" spans="4:4" ht="22.9" hidden="1" customHeight="1">
      <c r="D580" s="107"/>
    </row>
    <row r="581" spans="4:4" ht="22.9" hidden="1" customHeight="1">
      <c r="D581" s="107"/>
    </row>
    <row r="582" spans="4:4" ht="22.9" hidden="1" customHeight="1">
      <c r="D582" s="107"/>
    </row>
    <row r="583" spans="4:4" ht="22.9" hidden="1" customHeight="1">
      <c r="D583" s="107"/>
    </row>
    <row r="584" spans="4:4" ht="22.9" hidden="1" customHeight="1">
      <c r="D584" s="107"/>
    </row>
    <row r="585" spans="4:4" ht="22.9" hidden="1" customHeight="1">
      <c r="D585" s="107"/>
    </row>
    <row r="586" spans="4:4" ht="22.9" hidden="1" customHeight="1">
      <c r="D586" s="107"/>
    </row>
    <row r="587" spans="4:4" ht="22.9" hidden="1" customHeight="1">
      <c r="D587" s="107"/>
    </row>
    <row r="588" spans="4:4" ht="22.9" hidden="1" customHeight="1">
      <c r="D588" s="107"/>
    </row>
    <row r="589" spans="4:4" ht="22.9" hidden="1" customHeight="1">
      <c r="D589" s="107"/>
    </row>
    <row r="590" spans="4:4" ht="22.9" hidden="1" customHeight="1">
      <c r="D590" s="107"/>
    </row>
    <row r="591" spans="4:4" ht="22.9" hidden="1" customHeight="1">
      <c r="D591" s="107"/>
    </row>
    <row r="592" spans="4:4" ht="22.9" hidden="1" customHeight="1">
      <c r="D592" s="107"/>
    </row>
    <row r="593" spans="4:4" ht="22.9" hidden="1" customHeight="1">
      <c r="D593" s="107"/>
    </row>
    <row r="594" spans="4:4" ht="22.9" hidden="1" customHeight="1">
      <c r="D594" s="107"/>
    </row>
    <row r="595" spans="4:4" ht="22.9" hidden="1" customHeight="1">
      <c r="D595" s="107"/>
    </row>
    <row r="596" spans="4:4" ht="22.9" hidden="1" customHeight="1">
      <c r="D596" s="107"/>
    </row>
    <row r="597" spans="4:4" ht="22.9" hidden="1" customHeight="1">
      <c r="D597" s="107"/>
    </row>
    <row r="598" spans="4:4" ht="22.9" hidden="1" customHeight="1">
      <c r="D598" s="107"/>
    </row>
    <row r="599" spans="4:4" ht="22.9" hidden="1" customHeight="1">
      <c r="D599" s="107"/>
    </row>
    <row r="600" spans="4:4" ht="22.9" hidden="1" customHeight="1">
      <c r="D600" s="107"/>
    </row>
    <row r="601" spans="4:4" ht="22.9" hidden="1" customHeight="1">
      <c r="D601" s="107"/>
    </row>
    <row r="602" spans="4:4" ht="22.9" hidden="1" customHeight="1">
      <c r="D602" s="107"/>
    </row>
    <row r="603" spans="4:4" ht="22.9" hidden="1" customHeight="1">
      <c r="D603" s="107"/>
    </row>
    <row r="604" spans="4:4" ht="22.9" hidden="1" customHeight="1">
      <c r="D604" s="107"/>
    </row>
    <row r="605" spans="4:4" ht="22.9" hidden="1" customHeight="1">
      <c r="D605" s="107"/>
    </row>
    <row r="606" spans="4:4" ht="22.9" hidden="1" customHeight="1">
      <c r="D606" s="107"/>
    </row>
    <row r="607" spans="4:4" ht="22.9" hidden="1" customHeight="1">
      <c r="D607" s="107"/>
    </row>
    <row r="608" spans="4:4" ht="22.9" hidden="1" customHeight="1">
      <c r="D608" s="107"/>
    </row>
    <row r="609" spans="4:4" ht="22.9" hidden="1" customHeight="1">
      <c r="D609" s="107"/>
    </row>
    <row r="610" spans="4:4" ht="22.9" hidden="1" customHeight="1">
      <c r="D610" s="107"/>
    </row>
    <row r="611" spans="4:4" ht="22.9" hidden="1" customHeight="1">
      <c r="D611" s="107"/>
    </row>
    <row r="612" spans="4:4" ht="22.9" hidden="1" customHeight="1">
      <c r="D612" s="107"/>
    </row>
    <row r="613" spans="4:4" ht="22.9" hidden="1" customHeight="1">
      <c r="D613" s="107"/>
    </row>
    <row r="614" spans="4:4" ht="22.9" hidden="1" customHeight="1">
      <c r="D614" s="107"/>
    </row>
    <row r="615" spans="4:4" ht="22.9" hidden="1" customHeight="1">
      <c r="D615" s="107"/>
    </row>
    <row r="616" spans="4:4" ht="22.9" hidden="1" customHeight="1">
      <c r="D616" s="107"/>
    </row>
    <row r="617" spans="4:4" ht="22.9" hidden="1" customHeight="1">
      <c r="D617" s="107"/>
    </row>
    <row r="618" spans="4:4" ht="22.9" hidden="1" customHeight="1">
      <c r="D618" s="107"/>
    </row>
    <row r="619" spans="4:4" ht="22.9" hidden="1" customHeight="1">
      <c r="D619" s="107"/>
    </row>
    <row r="620" spans="4:4" ht="22.9" hidden="1" customHeight="1">
      <c r="D620" s="107"/>
    </row>
    <row r="621" spans="4:4" ht="22.9" hidden="1" customHeight="1">
      <c r="D621" s="107"/>
    </row>
    <row r="622" spans="4:4" ht="22.9" hidden="1" customHeight="1">
      <c r="D622" s="107"/>
    </row>
    <row r="623" spans="4:4" ht="22.9" hidden="1" customHeight="1">
      <c r="D623" s="107"/>
    </row>
    <row r="624" spans="4:4" ht="22.9" hidden="1" customHeight="1">
      <c r="D624" s="107"/>
    </row>
    <row r="625" spans="4:4" ht="22.9" hidden="1" customHeight="1">
      <c r="D625" s="107"/>
    </row>
    <row r="626" spans="4:4" ht="22.9" hidden="1" customHeight="1">
      <c r="D626" s="107"/>
    </row>
    <row r="627" spans="4:4" ht="22.9" hidden="1" customHeight="1">
      <c r="D627" s="107"/>
    </row>
    <row r="628" spans="4:4" ht="22.9" hidden="1" customHeight="1">
      <c r="D628" s="107"/>
    </row>
    <row r="629" spans="4:4" ht="22.9" hidden="1" customHeight="1">
      <c r="D629" s="107"/>
    </row>
    <row r="630" spans="4:4" ht="22.9" hidden="1" customHeight="1">
      <c r="D630" s="107"/>
    </row>
    <row r="631" spans="4:4" ht="22.9" hidden="1" customHeight="1">
      <c r="D631" s="107"/>
    </row>
    <row r="632" spans="4:4" ht="22.9" hidden="1" customHeight="1">
      <c r="D632" s="107"/>
    </row>
    <row r="633" spans="4:4" ht="22.9" hidden="1" customHeight="1">
      <c r="D633" s="107"/>
    </row>
    <row r="634" spans="4:4" ht="22.9" hidden="1" customHeight="1">
      <c r="D634" s="107"/>
    </row>
    <row r="635" spans="4:4" ht="22.9" hidden="1" customHeight="1"/>
    <row r="636" spans="4:4" ht="22.9" hidden="1" customHeight="1"/>
    <row r="637" spans="4:4" ht="22.9" hidden="1" customHeight="1"/>
    <row r="638" spans="4:4" ht="22.9" hidden="1" customHeight="1"/>
    <row r="639" spans="4:4" ht="22.9" hidden="1" customHeight="1"/>
    <row r="640" spans="4:4" ht="22.9" hidden="1" customHeight="1"/>
    <row r="641" ht="22.9" hidden="1" customHeight="1"/>
    <row r="642" ht="22.9" hidden="1" customHeight="1"/>
    <row r="643" ht="22.9" hidden="1" customHeight="1"/>
    <row r="644" ht="22.9" hidden="1" customHeight="1"/>
    <row r="645" ht="22.9" hidden="1" customHeight="1"/>
    <row r="646" ht="22.9" hidden="1" customHeight="1"/>
    <row r="647" ht="22.9" hidden="1" customHeight="1"/>
    <row r="648" ht="22.9" hidden="1" customHeight="1"/>
    <row r="649" ht="22.9" hidden="1" customHeight="1"/>
    <row r="650" ht="22.9" hidden="1" customHeight="1"/>
    <row r="651" ht="22.9" hidden="1" customHeight="1"/>
    <row r="652" ht="22.9" hidden="1" customHeight="1"/>
    <row r="653" ht="22.9" hidden="1" customHeight="1"/>
    <row r="654" ht="22.9" hidden="1" customHeight="1"/>
    <row r="655" ht="22.9" hidden="1" customHeight="1"/>
    <row r="656" ht="22.9" hidden="1" customHeight="1"/>
    <row r="657" ht="22.9" hidden="1" customHeight="1"/>
    <row r="658" ht="22.9" hidden="1" customHeight="1"/>
    <row r="659" ht="22.9" hidden="1" customHeight="1"/>
    <row r="660" ht="22.9" hidden="1" customHeight="1"/>
    <row r="661" ht="22.9" hidden="1" customHeight="1"/>
    <row r="662" ht="22.9" hidden="1" customHeight="1"/>
    <row r="663" ht="22.9" hidden="1" customHeight="1"/>
    <row r="664" ht="22.9" hidden="1" customHeight="1"/>
    <row r="665" ht="22.9" hidden="1" customHeight="1"/>
    <row r="666" ht="22.9" hidden="1" customHeight="1"/>
    <row r="667" ht="22.9" hidden="1" customHeight="1"/>
    <row r="668" ht="22.9" hidden="1" customHeight="1"/>
    <row r="669" ht="22.9" hidden="1" customHeight="1"/>
    <row r="670" ht="22.9" hidden="1" customHeight="1"/>
    <row r="671" ht="22.9" hidden="1" customHeight="1"/>
    <row r="672" ht="22.9" hidden="1" customHeight="1"/>
    <row r="673" ht="22.9" hidden="1" customHeight="1"/>
    <row r="674" ht="22.9" hidden="1" customHeight="1"/>
    <row r="675" ht="22.9" hidden="1" customHeight="1"/>
    <row r="676" ht="22.9" hidden="1" customHeight="1"/>
    <row r="677" ht="22.9" hidden="1" customHeight="1"/>
    <row r="678" ht="22.9" hidden="1" customHeight="1"/>
    <row r="679" ht="22.9" hidden="1" customHeight="1"/>
    <row r="680" ht="22.9" hidden="1" customHeight="1"/>
    <row r="681" ht="22.9" hidden="1" customHeight="1"/>
    <row r="682" ht="22.9" hidden="1" customHeight="1"/>
    <row r="683" ht="22.9" hidden="1" customHeight="1"/>
    <row r="684" ht="22.9" hidden="1" customHeight="1"/>
    <row r="685" ht="22.9" hidden="1" customHeight="1"/>
    <row r="686" ht="22.9" hidden="1" customHeight="1"/>
    <row r="687" ht="22.9" hidden="1" customHeight="1"/>
    <row r="688" ht="22.9" hidden="1" customHeight="1"/>
    <row r="689" ht="22.9" hidden="1" customHeight="1"/>
    <row r="690" ht="22.9" hidden="1" customHeight="1"/>
    <row r="691" ht="22.9" hidden="1" customHeight="1"/>
    <row r="692" ht="22.9" hidden="1" customHeight="1"/>
    <row r="693" ht="22.9" hidden="1" customHeight="1"/>
    <row r="694" ht="22.9" hidden="1" customHeight="1"/>
    <row r="695" ht="22.9" hidden="1" customHeight="1"/>
    <row r="696" ht="22.9" hidden="1" customHeight="1"/>
    <row r="697" ht="22.9" hidden="1" customHeight="1"/>
    <row r="698" ht="22.9" hidden="1" customHeight="1"/>
    <row r="699" ht="22.9" hidden="1" customHeight="1"/>
    <row r="700" ht="22.9" hidden="1" customHeight="1"/>
    <row r="701" ht="22.9" hidden="1" customHeight="1"/>
    <row r="702" ht="22.9" hidden="1" customHeight="1"/>
    <row r="703" ht="22.9" hidden="1" customHeight="1"/>
    <row r="704" ht="22.9" hidden="1" customHeight="1"/>
    <row r="705" ht="22.9" hidden="1" customHeight="1"/>
    <row r="706" ht="22.9" hidden="1" customHeight="1"/>
    <row r="707" ht="22.9" hidden="1" customHeight="1"/>
    <row r="708" ht="22.9" hidden="1" customHeight="1"/>
    <row r="709" ht="22.9" hidden="1" customHeight="1"/>
    <row r="710" ht="22.9" hidden="1" customHeight="1"/>
    <row r="711" ht="22.9" hidden="1" customHeight="1"/>
    <row r="712" ht="22.9" hidden="1" customHeight="1"/>
    <row r="713" ht="22.9" hidden="1" customHeight="1"/>
    <row r="714" ht="22.9" hidden="1" customHeight="1"/>
    <row r="715" ht="22.9" hidden="1" customHeight="1"/>
    <row r="716" ht="22.9" hidden="1" customHeight="1"/>
    <row r="717" ht="22.9" hidden="1" customHeight="1"/>
    <row r="718" ht="22.9" hidden="1" customHeight="1"/>
    <row r="719" ht="22.9" hidden="1" customHeight="1"/>
    <row r="720" ht="22.9" hidden="1" customHeight="1"/>
    <row r="721" ht="22.9" hidden="1" customHeight="1"/>
    <row r="722" ht="22.9" hidden="1" customHeight="1"/>
    <row r="723" ht="22.9" hidden="1" customHeight="1"/>
    <row r="724" ht="22.9" hidden="1" customHeight="1"/>
    <row r="725" ht="22.9" hidden="1" customHeight="1"/>
    <row r="726" ht="22.9" hidden="1" customHeight="1"/>
    <row r="727" ht="22.9" hidden="1" customHeight="1"/>
    <row r="728" ht="22.9" hidden="1" customHeight="1"/>
    <row r="729" ht="22.9" hidden="1" customHeight="1"/>
    <row r="730" ht="22.9" hidden="1" customHeight="1"/>
    <row r="731" ht="22.9" hidden="1" customHeight="1"/>
    <row r="732" ht="22.9" hidden="1" customHeight="1"/>
    <row r="733" ht="22.9" hidden="1" customHeight="1"/>
    <row r="734" ht="22.9" hidden="1" customHeight="1"/>
    <row r="735" ht="22.9" hidden="1" customHeight="1"/>
    <row r="736" ht="22.9" hidden="1" customHeight="1"/>
    <row r="737" ht="22.9" hidden="1" customHeight="1"/>
    <row r="738" ht="22.9" hidden="1" customHeight="1"/>
    <row r="739" ht="22.9" hidden="1" customHeight="1"/>
    <row r="740" ht="22.9" hidden="1" customHeight="1"/>
    <row r="741" ht="22.9" hidden="1" customHeight="1"/>
    <row r="742" ht="22.9" hidden="1" customHeight="1"/>
    <row r="743" ht="22.9" hidden="1" customHeight="1"/>
    <row r="744" ht="22.9" hidden="1" customHeight="1"/>
    <row r="745" ht="22.9" hidden="1" customHeight="1"/>
    <row r="746" ht="22.9" hidden="1" customHeight="1"/>
    <row r="747" ht="22.9" hidden="1" customHeight="1"/>
    <row r="748" ht="22.9" hidden="1" customHeight="1"/>
    <row r="749" ht="22.9" hidden="1" customHeight="1"/>
    <row r="750" ht="22.9" hidden="1" customHeight="1"/>
    <row r="751" ht="22.9" hidden="1" customHeight="1"/>
    <row r="752" ht="22.9" hidden="1" customHeight="1"/>
    <row r="753" ht="22.9" hidden="1" customHeight="1"/>
    <row r="754" ht="22.9" hidden="1" customHeight="1"/>
    <row r="755" ht="22.9" hidden="1" customHeight="1"/>
    <row r="756" ht="22.9" hidden="1" customHeight="1"/>
    <row r="757" ht="22.9" hidden="1" customHeight="1"/>
    <row r="758" ht="22.9" hidden="1" customHeight="1"/>
    <row r="759" ht="22.9" hidden="1" customHeight="1"/>
    <row r="760" ht="22.9" hidden="1" customHeight="1"/>
    <row r="761" ht="22.9" hidden="1" customHeight="1"/>
    <row r="762" ht="22.9" hidden="1" customHeight="1"/>
    <row r="763" ht="22.9" hidden="1" customHeight="1"/>
    <row r="764" ht="22.9" hidden="1" customHeight="1"/>
    <row r="765" ht="22.9" hidden="1" customHeight="1"/>
    <row r="766" ht="22.9" hidden="1" customHeight="1"/>
    <row r="767" ht="22.9" hidden="1" customHeight="1"/>
    <row r="768" ht="22.9" hidden="1" customHeight="1"/>
    <row r="769" ht="22.9" hidden="1" customHeight="1"/>
    <row r="770" ht="22.9" hidden="1" customHeight="1"/>
    <row r="771" ht="22.9" hidden="1" customHeight="1"/>
    <row r="772" ht="22.9" hidden="1" customHeight="1"/>
    <row r="773" ht="22.9" hidden="1" customHeight="1"/>
    <row r="774" ht="22.9" hidden="1" customHeight="1"/>
    <row r="775" ht="22.9" hidden="1" customHeight="1"/>
    <row r="776" ht="22.9" hidden="1" customHeight="1"/>
    <row r="777" ht="22.9" hidden="1" customHeight="1"/>
    <row r="778" ht="22.9" hidden="1" customHeight="1"/>
    <row r="779" ht="22.9" hidden="1" customHeight="1"/>
    <row r="780" ht="22.9" hidden="1" customHeight="1"/>
    <row r="781" ht="22.9" hidden="1" customHeight="1"/>
    <row r="782" ht="22.9" hidden="1" customHeight="1"/>
    <row r="783" ht="22.9" hidden="1" customHeight="1"/>
    <row r="784" ht="22.9" hidden="1" customHeight="1"/>
    <row r="785" ht="22.9" hidden="1" customHeight="1"/>
    <row r="786" ht="22.9" hidden="1" customHeight="1"/>
    <row r="787" ht="22.9" hidden="1" customHeight="1"/>
    <row r="788" ht="22.9" hidden="1" customHeight="1"/>
    <row r="789" ht="22.9" hidden="1" customHeight="1"/>
    <row r="790" ht="22.9" hidden="1" customHeight="1"/>
    <row r="791" ht="22.9" hidden="1" customHeight="1"/>
    <row r="792" ht="22.9" hidden="1" customHeight="1"/>
    <row r="793" ht="22.9" hidden="1" customHeight="1"/>
    <row r="794" ht="22.9" hidden="1" customHeight="1"/>
    <row r="795" ht="22.9" hidden="1" customHeight="1"/>
    <row r="796" ht="22.9" hidden="1" customHeight="1"/>
    <row r="797" ht="22.9" hidden="1" customHeight="1"/>
    <row r="798" ht="22.9" hidden="1" customHeight="1"/>
    <row r="799" ht="22.9" hidden="1" customHeight="1"/>
    <row r="800" ht="22.9" hidden="1" customHeight="1"/>
    <row r="801" ht="22.9" hidden="1" customHeight="1"/>
    <row r="802" ht="22.9" hidden="1" customHeight="1"/>
    <row r="803" ht="22.9" hidden="1" customHeight="1"/>
    <row r="804" ht="22.9" hidden="1" customHeight="1"/>
    <row r="805" ht="22.9" hidden="1" customHeight="1"/>
    <row r="806" ht="22.9" hidden="1" customHeight="1"/>
    <row r="807" ht="22.9" hidden="1" customHeight="1"/>
    <row r="808" ht="22.9" hidden="1" customHeight="1"/>
    <row r="809" ht="22.9" hidden="1" customHeight="1"/>
    <row r="810" ht="22.9" hidden="1" customHeight="1"/>
    <row r="811" ht="22.9" hidden="1" customHeight="1"/>
    <row r="812" ht="22.9" hidden="1" customHeight="1"/>
    <row r="813" ht="22.9" hidden="1" customHeight="1"/>
    <row r="814" ht="22.9" hidden="1" customHeight="1"/>
    <row r="815" ht="22.9" hidden="1" customHeight="1"/>
    <row r="816" ht="22.9" hidden="1" customHeight="1"/>
    <row r="817" ht="22.9" hidden="1" customHeight="1"/>
    <row r="818" ht="22.9" hidden="1" customHeight="1"/>
    <row r="819" ht="22.9" hidden="1" customHeight="1"/>
    <row r="820" ht="22.9" hidden="1" customHeight="1"/>
    <row r="821" ht="22.9" hidden="1" customHeight="1"/>
    <row r="822" ht="22.9" hidden="1" customHeight="1"/>
    <row r="823" ht="22.9" hidden="1" customHeight="1"/>
    <row r="824" ht="22.9" hidden="1" customHeight="1"/>
    <row r="825" ht="22.9" hidden="1" customHeight="1"/>
    <row r="826" ht="22.9" hidden="1" customHeight="1"/>
    <row r="827" ht="22.9" hidden="1" customHeight="1"/>
    <row r="828" ht="22.9" hidden="1" customHeight="1"/>
    <row r="829" ht="22.9" hidden="1" customHeight="1"/>
    <row r="830" ht="22.9" hidden="1" customHeight="1"/>
    <row r="831" ht="22.9" hidden="1" customHeight="1"/>
    <row r="832" ht="22.9" hidden="1" customHeight="1"/>
    <row r="833" ht="22.9" hidden="1" customHeight="1"/>
    <row r="834" ht="22.9" hidden="1" customHeight="1"/>
    <row r="835" ht="22.9" hidden="1" customHeight="1"/>
    <row r="836" ht="22.9" hidden="1" customHeight="1"/>
    <row r="837" ht="22.9" hidden="1" customHeight="1"/>
    <row r="838" ht="22.9" hidden="1" customHeight="1"/>
    <row r="839" ht="22.9" hidden="1" customHeight="1"/>
    <row r="840" ht="22.9" hidden="1" customHeight="1"/>
    <row r="841" ht="22.9" hidden="1" customHeight="1"/>
    <row r="842" ht="22.9" hidden="1" customHeight="1"/>
    <row r="843" ht="22.9" hidden="1" customHeight="1"/>
    <row r="844" ht="22.9" hidden="1" customHeight="1"/>
    <row r="845" ht="22.9" hidden="1" customHeight="1"/>
    <row r="846" ht="22.9" hidden="1" customHeight="1"/>
    <row r="847" ht="22.9" hidden="1" customHeight="1"/>
    <row r="848" ht="22.9" hidden="1" customHeight="1"/>
    <row r="849" ht="22.9" hidden="1" customHeight="1"/>
    <row r="850" ht="22.9" hidden="1" customHeight="1"/>
    <row r="851" ht="22.9" hidden="1" customHeight="1"/>
    <row r="852" ht="22.9" hidden="1" customHeight="1"/>
    <row r="853" ht="22.9" hidden="1" customHeight="1"/>
    <row r="854" ht="22.9" hidden="1" customHeight="1"/>
    <row r="855" ht="22.9" hidden="1" customHeight="1"/>
    <row r="856" ht="22.9" hidden="1" customHeight="1"/>
    <row r="857" ht="22.9" hidden="1" customHeight="1"/>
    <row r="858" ht="22.9" hidden="1" customHeight="1"/>
    <row r="859" ht="22.9" hidden="1" customHeight="1"/>
    <row r="860" ht="22.9" hidden="1" customHeight="1"/>
    <row r="861" ht="22.9" hidden="1" customHeight="1"/>
    <row r="862" ht="22.9" hidden="1" customHeight="1"/>
    <row r="863" ht="22.9" hidden="1" customHeight="1"/>
    <row r="864" ht="22.9" hidden="1" customHeight="1"/>
    <row r="865" ht="22.9" hidden="1" customHeight="1"/>
    <row r="866" ht="22.9" hidden="1" customHeight="1"/>
    <row r="867" ht="22.9" hidden="1" customHeight="1"/>
    <row r="868" ht="22.9" hidden="1" customHeight="1"/>
    <row r="869" ht="22.9" hidden="1" customHeight="1"/>
    <row r="870" ht="22.9" hidden="1" customHeight="1"/>
    <row r="871" ht="22.9" hidden="1" customHeight="1"/>
    <row r="872" ht="22.9" hidden="1" customHeight="1"/>
    <row r="873" ht="22.9" hidden="1" customHeight="1"/>
    <row r="874" ht="22.9" hidden="1" customHeight="1"/>
    <row r="875" ht="22.9" hidden="1" customHeight="1"/>
    <row r="876" ht="22.9" hidden="1" customHeight="1"/>
    <row r="877" ht="22.9" hidden="1" customHeight="1"/>
    <row r="878" ht="22.9" hidden="1" customHeight="1"/>
    <row r="879" ht="22.9" hidden="1" customHeight="1"/>
    <row r="880" ht="22.9" hidden="1" customHeight="1"/>
    <row r="881" ht="22.9" hidden="1" customHeight="1"/>
    <row r="882" ht="22.9" hidden="1" customHeight="1"/>
    <row r="883" ht="22.9" hidden="1" customHeight="1"/>
    <row r="884" ht="22.9" hidden="1" customHeight="1"/>
    <row r="885" ht="22.9" hidden="1" customHeight="1"/>
    <row r="886" ht="22.9" hidden="1" customHeight="1"/>
    <row r="887" ht="22.9" hidden="1" customHeight="1"/>
    <row r="888" ht="22.9" hidden="1" customHeight="1"/>
    <row r="889" ht="22.9" hidden="1" customHeight="1"/>
    <row r="890" ht="22.9" hidden="1" customHeight="1"/>
    <row r="891" ht="22.9" hidden="1" customHeight="1"/>
    <row r="892" ht="22.9" hidden="1" customHeight="1"/>
    <row r="893" ht="22.9" hidden="1" customHeight="1"/>
    <row r="894" ht="22.9" hidden="1" customHeight="1"/>
    <row r="895" ht="22.9" hidden="1" customHeight="1"/>
    <row r="896" ht="22.9" hidden="1" customHeight="1"/>
    <row r="897" ht="22.9" hidden="1" customHeight="1"/>
    <row r="898" ht="22.9" hidden="1" customHeight="1"/>
    <row r="899" ht="22.9" hidden="1" customHeight="1"/>
    <row r="900" ht="22.9" hidden="1" customHeight="1"/>
    <row r="901" ht="22.9" hidden="1" customHeight="1"/>
    <row r="902" ht="22.9" hidden="1" customHeight="1"/>
    <row r="903" ht="22.9" hidden="1" customHeight="1"/>
    <row r="904" ht="22.9" hidden="1" customHeight="1"/>
    <row r="905" ht="22.9" hidden="1" customHeight="1"/>
    <row r="906" ht="22.9" hidden="1" customHeight="1"/>
    <row r="907" ht="22.9" hidden="1" customHeight="1"/>
    <row r="908" ht="22.9" hidden="1" customHeight="1"/>
    <row r="909" ht="22.9" hidden="1" customHeight="1"/>
    <row r="910" ht="22.9" hidden="1" customHeight="1"/>
    <row r="911" ht="22.9" hidden="1" customHeight="1"/>
    <row r="912" ht="22.9" hidden="1" customHeight="1"/>
    <row r="913" ht="22.9" hidden="1" customHeight="1"/>
    <row r="914" ht="22.9" hidden="1" customHeight="1"/>
    <row r="915" ht="22.9" hidden="1" customHeight="1"/>
    <row r="916" ht="22.9" hidden="1" customHeight="1"/>
    <row r="917" ht="22.9" hidden="1" customHeight="1"/>
    <row r="918" ht="22.9" hidden="1" customHeight="1"/>
    <row r="919" ht="22.9" hidden="1" customHeight="1"/>
    <row r="920" ht="22.9" hidden="1" customHeight="1"/>
    <row r="921" ht="22.9" hidden="1" customHeight="1"/>
    <row r="922" ht="22.9" hidden="1" customHeight="1"/>
    <row r="923" ht="22.9" hidden="1" customHeight="1"/>
    <row r="924" ht="22.9" hidden="1" customHeight="1"/>
    <row r="925" ht="22.9" hidden="1" customHeight="1"/>
    <row r="926" ht="22.9" hidden="1" customHeight="1"/>
    <row r="927" ht="22.9" hidden="1" customHeight="1"/>
    <row r="928" ht="22.9" hidden="1" customHeight="1"/>
    <row r="929" ht="22.9" hidden="1" customHeight="1"/>
    <row r="930" ht="22.9" hidden="1" customHeight="1"/>
    <row r="931" ht="22.9" hidden="1" customHeight="1"/>
    <row r="932" ht="22.9" hidden="1" customHeight="1"/>
    <row r="933" ht="22.9" hidden="1" customHeight="1"/>
    <row r="934" ht="22.9" hidden="1" customHeight="1"/>
    <row r="935" ht="22.9" hidden="1" customHeight="1"/>
    <row r="936" ht="22.9" hidden="1" customHeight="1"/>
    <row r="937" ht="22.9" hidden="1" customHeight="1"/>
    <row r="938" ht="22.9" hidden="1" customHeight="1"/>
    <row r="939" ht="22.9" hidden="1" customHeight="1"/>
    <row r="940" ht="22.9" hidden="1" customHeight="1"/>
    <row r="941" ht="22.9" hidden="1" customHeight="1"/>
    <row r="942" ht="22.9" hidden="1" customHeight="1"/>
    <row r="943" ht="22.9" hidden="1" customHeight="1"/>
    <row r="944" ht="22.9" hidden="1" customHeight="1"/>
    <row r="945" ht="22.9" hidden="1" customHeight="1"/>
    <row r="946" ht="22.9" hidden="1" customHeight="1"/>
    <row r="947" ht="22.9" hidden="1" customHeight="1"/>
    <row r="948" ht="22.9" hidden="1" customHeight="1"/>
    <row r="949" ht="22.9" hidden="1" customHeight="1"/>
    <row r="950" ht="22.9" hidden="1" customHeight="1"/>
    <row r="951" ht="22.9" hidden="1" customHeight="1"/>
    <row r="952" ht="22.9" hidden="1" customHeight="1"/>
    <row r="953" ht="22.9" hidden="1" customHeight="1"/>
    <row r="954" ht="22.9" hidden="1" customHeight="1"/>
    <row r="955" ht="22.9" hidden="1" customHeight="1"/>
    <row r="956" ht="22.9" hidden="1" customHeight="1"/>
    <row r="957" ht="22.9" hidden="1" customHeight="1"/>
    <row r="958" ht="22.9" hidden="1" customHeight="1"/>
    <row r="959" ht="22.9" hidden="1" customHeight="1"/>
    <row r="960" ht="22.9" hidden="1" customHeight="1"/>
    <row r="961" ht="22.9" hidden="1" customHeight="1"/>
    <row r="962" ht="22.9" hidden="1" customHeight="1"/>
    <row r="963" ht="22.9" hidden="1" customHeight="1"/>
    <row r="964" ht="22.9" hidden="1" customHeight="1"/>
    <row r="965" ht="22.9" hidden="1" customHeight="1"/>
    <row r="966" ht="22.9" hidden="1" customHeight="1"/>
    <row r="967" ht="22.9" hidden="1" customHeight="1"/>
    <row r="968" ht="22.9" hidden="1" customHeight="1"/>
    <row r="969" ht="22.9" hidden="1" customHeight="1"/>
    <row r="970" ht="22.9" hidden="1" customHeight="1"/>
    <row r="971" ht="22.9" hidden="1" customHeight="1"/>
    <row r="972" ht="22.9" hidden="1" customHeight="1"/>
    <row r="973" ht="22.9" hidden="1" customHeight="1"/>
    <row r="974" ht="22.9" hidden="1" customHeight="1"/>
    <row r="975" ht="22.9" hidden="1" customHeight="1"/>
    <row r="976" ht="22.9" hidden="1" customHeight="1"/>
    <row r="977" ht="22.9" hidden="1" customHeight="1"/>
    <row r="978" ht="22.9" hidden="1" customHeight="1"/>
    <row r="979" ht="22.9" hidden="1" customHeight="1"/>
    <row r="980" ht="22.9" hidden="1" customHeight="1"/>
    <row r="981" ht="22.9" hidden="1" customHeight="1"/>
    <row r="982" ht="22.9" hidden="1" customHeight="1"/>
    <row r="983" ht="22.9" hidden="1" customHeight="1"/>
    <row r="984" ht="22.9" hidden="1" customHeight="1"/>
    <row r="985" ht="22.9" hidden="1" customHeight="1"/>
    <row r="986" ht="22.9" hidden="1" customHeight="1"/>
    <row r="987" ht="22.9" hidden="1" customHeight="1"/>
    <row r="988" ht="22.9" hidden="1" customHeight="1"/>
    <row r="989" ht="22.9" hidden="1" customHeight="1"/>
    <row r="990" ht="22.9" hidden="1" customHeight="1"/>
    <row r="991" ht="22.9" hidden="1" customHeight="1"/>
    <row r="992" ht="22.9" hidden="1" customHeight="1"/>
    <row r="993" ht="22.9" hidden="1" customHeight="1"/>
    <row r="994" ht="22.9" hidden="1" customHeight="1"/>
    <row r="995" ht="22.9" hidden="1" customHeight="1"/>
    <row r="996" ht="22.9" hidden="1" customHeight="1"/>
    <row r="997" ht="22.9" hidden="1" customHeight="1"/>
    <row r="998" ht="22.9" hidden="1" customHeight="1"/>
    <row r="999" ht="22.9" hidden="1" customHeight="1"/>
    <row r="1000" ht="22.9" hidden="1" customHeight="1"/>
    <row r="1001" ht="22.9" hidden="1" customHeight="1"/>
    <row r="1002" ht="22.9" hidden="1" customHeight="1"/>
    <row r="1003" ht="22.9" hidden="1" customHeight="1"/>
    <row r="1004" ht="22.9" hidden="1" customHeight="1"/>
    <row r="1005" ht="22.9" hidden="1" customHeight="1"/>
    <row r="1006" ht="22.9" hidden="1" customHeight="1"/>
    <row r="1007" ht="22.9" hidden="1" customHeight="1"/>
    <row r="1008" ht="22.9" hidden="1" customHeight="1"/>
    <row r="1009" ht="22.9" hidden="1" customHeight="1"/>
    <row r="1010" ht="22.9" hidden="1" customHeight="1"/>
    <row r="1011" ht="22.9" hidden="1" customHeight="1"/>
    <row r="1012" ht="22.9" hidden="1" customHeight="1"/>
    <row r="1013" ht="22.9" hidden="1" customHeight="1"/>
    <row r="1014" ht="22.9" hidden="1" customHeight="1"/>
    <row r="1015" ht="22.9" hidden="1" customHeight="1"/>
    <row r="1016" ht="22.9" hidden="1" customHeight="1"/>
    <row r="1017" ht="22.9" hidden="1" customHeight="1"/>
    <row r="1018" ht="22.9" hidden="1" customHeight="1"/>
    <row r="1019" ht="22.9" hidden="1" customHeight="1"/>
    <row r="1020" ht="22.9" hidden="1" customHeight="1"/>
    <row r="1021" ht="22.9" hidden="1" customHeight="1"/>
    <row r="1022" ht="22.9" hidden="1" customHeight="1"/>
    <row r="1023" ht="22.9" hidden="1" customHeight="1"/>
    <row r="1024" ht="22.9" hidden="1" customHeight="1"/>
    <row r="1025" ht="22.9" hidden="1" customHeight="1"/>
    <row r="1026" ht="22.9" hidden="1" customHeight="1"/>
    <row r="1027" ht="22.9" hidden="1" customHeight="1"/>
    <row r="1028" ht="22.9" hidden="1" customHeight="1"/>
    <row r="1029" ht="22.9" hidden="1" customHeight="1"/>
    <row r="1030" ht="22.9" hidden="1" customHeight="1"/>
    <row r="1031" ht="22.9" hidden="1" customHeight="1"/>
    <row r="1032" ht="22.9" hidden="1" customHeight="1"/>
    <row r="1033" ht="22.9" hidden="1" customHeight="1"/>
    <row r="1034" ht="22.9" hidden="1" customHeight="1"/>
    <row r="1035" ht="22.9" hidden="1" customHeight="1"/>
    <row r="1036" ht="22.9" hidden="1" customHeight="1"/>
    <row r="1037" ht="22.9" hidden="1" customHeight="1"/>
    <row r="1038" ht="22.9" hidden="1" customHeight="1"/>
    <row r="1039" ht="22.9" hidden="1" customHeight="1"/>
    <row r="1040" ht="22.9" hidden="1" customHeight="1"/>
    <row r="1041" ht="22.9" hidden="1" customHeight="1"/>
    <row r="1042" ht="22.9" hidden="1" customHeight="1"/>
    <row r="1043" ht="22.9" hidden="1" customHeight="1"/>
    <row r="1044" ht="22.9" hidden="1" customHeight="1"/>
    <row r="1045" ht="22.9" hidden="1" customHeight="1"/>
    <row r="1046" ht="22.9" hidden="1" customHeight="1"/>
    <row r="1047" ht="22.9" hidden="1" customHeight="1"/>
    <row r="1048" ht="22.9" hidden="1" customHeight="1"/>
    <row r="1049" ht="22.9" hidden="1" customHeight="1"/>
    <row r="1050" ht="22.9" hidden="1" customHeight="1"/>
    <row r="1051" ht="22.9" hidden="1" customHeight="1"/>
    <row r="1052" ht="22.9" hidden="1" customHeight="1"/>
    <row r="1053" ht="22.9" hidden="1" customHeight="1"/>
    <row r="1054" ht="22.9" hidden="1" customHeight="1"/>
    <row r="1055" ht="22.9" hidden="1" customHeight="1"/>
    <row r="1056" ht="22.9" hidden="1" customHeight="1"/>
    <row r="1057" ht="22.9" hidden="1" customHeight="1"/>
    <row r="1058" ht="22.9" hidden="1" customHeight="1"/>
    <row r="1059" ht="22.9" hidden="1" customHeight="1"/>
    <row r="1060" ht="22.9" hidden="1" customHeight="1"/>
    <row r="1061" ht="22.9" hidden="1" customHeight="1"/>
    <row r="1062" ht="22.9" hidden="1" customHeight="1"/>
    <row r="1063" ht="22.9" hidden="1" customHeight="1"/>
    <row r="1064" ht="22.9" hidden="1" customHeight="1"/>
    <row r="1065" ht="22.9" hidden="1" customHeight="1"/>
    <row r="1066" ht="22.9" hidden="1" customHeight="1"/>
    <row r="1067" ht="22.9" hidden="1" customHeight="1"/>
    <row r="1068" ht="22.9" hidden="1" customHeight="1"/>
    <row r="1069" ht="22.9" hidden="1" customHeight="1"/>
    <row r="1070" ht="22.9" hidden="1" customHeight="1"/>
    <row r="1071" ht="22.9" hidden="1" customHeight="1"/>
    <row r="1072" ht="22.9" hidden="1" customHeight="1"/>
    <row r="1073" ht="22.9" hidden="1" customHeight="1"/>
    <row r="1074" ht="22.9" hidden="1" customHeight="1"/>
    <row r="1075" ht="22.9" hidden="1" customHeight="1"/>
    <row r="1076" ht="22.9" hidden="1" customHeight="1"/>
    <row r="1077" ht="22.9" hidden="1" customHeight="1"/>
    <row r="1078" ht="22.9" hidden="1" customHeight="1"/>
    <row r="1079" ht="22.9" hidden="1" customHeight="1"/>
    <row r="1080" ht="22.9" hidden="1" customHeight="1"/>
    <row r="1081" ht="22.9" hidden="1" customHeight="1"/>
    <row r="1082" ht="22.9" hidden="1" customHeight="1"/>
    <row r="1083" ht="22.9" hidden="1" customHeight="1"/>
    <row r="1084" ht="22.9" hidden="1" customHeight="1"/>
    <row r="1085" ht="22.9" hidden="1" customHeight="1"/>
    <row r="1086" ht="22.9" hidden="1" customHeight="1"/>
    <row r="1087" ht="22.9" hidden="1" customHeight="1"/>
    <row r="1088" ht="22.9" hidden="1" customHeight="1"/>
    <row r="1089" ht="22.9" hidden="1" customHeight="1"/>
    <row r="1090" ht="22.9" hidden="1" customHeight="1"/>
    <row r="1091" ht="22.9" hidden="1" customHeight="1"/>
    <row r="1092" ht="22.9" hidden="1" customHeight="1"/>
    <row r="1093" ht="22.9" hidden="1" customHeight="1"/>
    <row r="1094" ht="22.9" hidden="1" customHeight="1"/>
    <row r="1095" ht="22.9" hidden="1" customHeight="1"/>
    <row r="1096" ht="22.9" hidden="1" customHeight="1"/>
    <row r="1097" ht="22.9" hidden="1" customHeight="1"/>
    <row r="1098" ht="22.9" hidden="1" customHeight="1"/>
    <row r="1099" ht="22.9" hidden="1" customHeight="1"/>
    <row r="1100" ht="22.9" hidden="1" customHeight="1"/>
    <row r="1101" ht="22.9" hidden="1" customHeight="1"/>
    <row r="1102" ht="22.9" hidden="1" customHeight="1"/>
    <row r="1103" ht="22.9" hidden="1" customHeight="1"/>
    <row r="1104" ht="22.9" hidden="1" customHeight="1"/>
    <row r="1105" ht="22.9" hidden="1" customHeight="1"/>
    <row r="1106" ht="22.9" hidden="1" customHeight="1"/>
    <row r="1107" ht="22.9" hidden="1" customHeight="1"/>
    <row r="1108" ht="22.9" hidden="1" customHeight="1"/>
    <row r="1109" ht="22.9" hidden="1" customHeight="1"/>
    <row r="1110" ht="22.9" hidden="1" customHeight="1"/>
    <row r="1111" ht="22.9" hidden="1" customHeight="1"/>
    <row r="1112" ht="22.9" hidden="1" customHeight="1"/>
    <row r="1113" ht="22.9" hidden="1" customHeight="1"/>
    <row r="1114" ht="22.9" hidden="1" customHeight="1"/>
    <row r="1115" ht="22.9" hidden="1" customHeight="1"/>
    <row r="1116" ht="22.9" hidden="1" customHeight="1"/>
    <row r="1117" ht="22.9" hidden="1" customHeight="1"/>
    <row r="1118" ht="22.9" hidden="1" customHeight="1"/>
    <row r="1119" ht="22.9" hidden="1" customHeight="1"/>
    <row r="1120" ht="22.9" hidden="1" customHeight="1"/>
    <row r="1121" ht="22.9" hidden="1" customHeight="1"/>
    <row r="1122" ht="22.9" hidden="1" customHeight="1"/>
    <row r="1123" ht="22.9" hidden="1" customHeight="1"/>
    <row r="1124" ht="22.9" hidden="1" customHeight="1"/>
    <row r="1125" ht="22.9" hidden="1" customHeight="1"/>
    <row r="1126" ht="22.9" hidden="1" customHeight="1"/>
    <row r="1127" ht="22.9" hidden="1" customHeight="1"/>
    <row r="1128" ht="22.9" hidden="1" customHeight="1"/>
    <row r="1129" ht="22.9" hidden="1" customHeight="1"/>
    <row r="1130" ht="22.9" hidden="1" customHeight="1"/>
    <row r="1131" ht="22.9" hidden="1" customHeight="1"/>
    <row r="1132" ht="22.9" hidden="1" customHeight="1"/>
    <row r="1133" ht="22.9" hidden="1" customHeight="1"/>
    <row r="1134" ht="22.9" hidden="1" customHeight="1"/>
    <row r="1135" ht="22.9" hidden="1" customHeight="1"/>
    <row r="1136" ht="22.9" hidden="1" customHeight="1"/>
    <row r="1137" ht="22.9" hidden="1" customHeight="1"/>
    <row r="1138" ht="22.9" hidden="1" customHeight="1"/>
    <row r="1139" ht="22.9" hidden="1" customHeight="1"/>
    <row r="1140" ht="22.9" hidden="1" customHeight="1"/>
    <row r="1141" ht="22.9" hidden="1" customHeight="1"/>
    <row r="1142" ht="22.9" hidden="1" customHeight="1"/>
    <row r="1143" ht="22.9" hidden="1" customHeight="1"/>
    <row r="1144" ht="22.9" hidden="1" customHeight="1"/>
    <row r="1145" ht="22.9" hidden="1" customHeight="1"/>
    <row r="1146" ht="22.9" hidden="1" customHeight="1"/>
    <row r="1147" ht="22.9" hidden="1" customHeight="1"/>
    <row r="1148" ht="22.9" hidden="1" customHeight="1"/>
    <row r="1149" ht="22.9" hidden="1" customHeight="1"/>
    <row r="1150" ht="22.9" hidden="1" customHeight="1"/>
    <row r="1151" ht="22.9" hidden="1" customHeight="1"/>
    <row r="1152" ht="22.9" hidden="1" customHeight="1"/>
    <row r="1153" ht="22.9" hidden="1" customHeight="1"/>
    <row r="1154" ht="22.9" hidden="1" customHeight="1"/>
    <row r="1155" ht="22.9" hidden="1" customHeight="1"/>
    <row r="1156" ht="22.9" hidden="1" customHeight="1"/>
    <row r="1157" ht="22.9" hidden="1" customHeight="1"/>
    <row r="1158" ht="22.9" hidden="1" customHeight="1"/>
    <row r="1159" ht="22.9" hidden="1" customHeight="1"/>
    <row r="1160" ht="22.9" hidden="1" customHeight="1"/>
    <row r="1161" ht="22.9" hidden="1" customHeight="1"/>
    <row r="1162" ht="22.9" hidden="1" customHeight="1"/>
    <row r="1163" ht="22.9" hidden="1" customHeight="1"/>
    <row r="1164" ht="22.9" hidden="1" customHeight="1"/>
    <row r="1165" ht="22.9" hidden="1" customHeight="1"/>
    <row r="1166" ht="22.9" hidden="1" customHeight="1"/>
    <row r="1167" ht="22.9" hidden="1" customHeight="1"/>
    <row r="1168" ht="22.9" hidden="1" customHeight="1"/>
    <row r="1169" ht="22.9" hidden="1" customHeight="1"/>
    <row r="1170" ht="22.9" hidden="1" customHeight="1"/>
    <row r="1171" ht="22.9" hidden="1" customHeight="1"/>
    <row r="1172" ht="22.9" hidden="1" customHeight="1"/>
    <row r="1173" ht="22.9" hidden="1" customHeight="1"/>
    <row r="1174" ht="22.9" hidden="1" customHeight="1"/>
    <row r="1175" ht="22.9" hidden="1" customHeight="1"/>
    <row r="1176" ht="22.9" hidden="1" customHeight="1"/>
    <row r="1177" ht="22.9" hidden="1" customHeight="1"/>
    <row r="1178" ht="22.9" hidden="1" customHeight="1"/>
    <row r="1179" ht="22.9" hidden="1" customHeight="1"/>
    <row r="1180" ht="22.9" hidden="1" customHeight="1"/>
    <row r="1181" ht="22.9" hidden="1" customHeight="1"/>
    <row r="1182" ht="22.9" hidden="1" customHeight="1"/>
    <row r="1183" ht="22.9" hidden="1" customHeight="1"/>
    <row r="1184" ht="22.9" hidden="1" customHeight="1"/>
    <row r="1185" ht="22.9" hidden="1" customHeight="1"/>
    <row r="1186" ht="22.9" hidden="1" customHeight="1"/>
    <row r="1187" ht="22.9" hidden="1" customHeight="1"/>
    <row r="1188" ht="22.9" hidden="1" customHeight="1"/>
    <row r="1189" ht="22.9" hidden="1" customHeight="1"/>
    <row r="1190" ht="22.9" hidden="1" customHeight="1"/>
    <row r="1191" ht="22.9" hidden="1" customHeight="1"/>
    <row r="1192" ht="22.9" hidden="1" customHeight="1"/>
    <row r="1193" ht="22.9" hidden="1" customHeight="1"/>
    <row r="1194" ht="22.9" hidden="1" customHeight="1"/>
    <row r="1195" ht="22.9" hidden="1" customHeight="1"/>
    <row r="1196" ht="22.9" hidden="1" customHeight="1"/>
    <row r="1197" ht="22.9" hidden="1" customHeight="1"/>
    <row r="1198" ht="22.9" hidden="1" customHeight="1"/>
    <row r="1199" ht="22.9" hidden="1" customHeight="1"/>
    <row r="1200" ht="22.9" hidden="1" customHeight="1"/>
    <row r="1201" ht="22.9" hidden="1" customHeight="1"/>
    <row r="1202" ht="22.9" hidden="1" customHeight="1"/>
    <row r="1203" ht="22.9" hidden="1" customHeight="1"/>
    <row r="1204" ht="22.9" hidden="1" customHeight="1"/>
    <row r="1205" ht="22.9" hidden="1" customHeight="1"/>
    <row r="1206" ht="22.9" hidden="1" customHeight="1"/>
    <row r="1207" ht="22.9" hidden="1" customHeight="1"/>
    <row r="1208" ht="22.9" hidden="1" customHeight="1"/>
    <row r="1209" ht="22.9" hidden="1" customHeight="1"/>
    <row r="1210" ht="22.9" hidden="1" customHeight="1"/>
    <row r="1211" ht="22.9" hidden="1" customHeight="1"/>
    <row r="1212" ht="22.9" hidden="1" customHeight="1"/>
    <row r="1213" ht="22.9" hidden="1" customHeight="1"/>
    <row r="1214" ht="22.9" hidden="1" customHeight="1"/>
    <row r="1215" ht="22.9" hidden="1" customHeight="1"/>
    <row r="1216" ht="22.9" hidden="1" customHeight="1"/>
    <row r="1217" ht="22.9" hidden="1" customHeight="1"/>
    <row r="1218" ht="22.9" hidden="1" customHeight="1"/>
    <row r="1219" ht="22.9" hidden="1" customHeight="1"/>
    <row r="1220" ht="22.9" hidden="1" customHeight="1"/>
    <row r="1221" ht="22.9" hidden="1" customHeight="1"/>
    <row r="1222" ht="22.9" hidden="1" customHeight="1"/>
    <row r="1223" ht="22.9" hidden="1" customHeight="1"/>
    <row r="1224" ht="22.9" hidden="1" customHeight="1"/>
    <row r="1225" ht="22.9" hidden="1" customHeight="1"/>
    <row r="1226" ht="22.9" hidden="1" customHeight="1"/>
    <row r="1227" ht="22.9" hidden="1" customHeight="1"/>
    <row r="1228" ht="22.9" hidden="1" customHeight="1"/>
    <row r="1229" ht="22.9" hidden="1" customHeight="1"/>
    <row r="1230" ht="22.9" hidden="1" customHeight="1"/>
    <row r="1231" ht="22.9" hidden="1" customHeight="1"/>
    <row r="1232" ht="22.9" hidden="1" customHeight="1"/>
    <row r="1233" ht="22.9" hidden="1" customHeight="1"/>
    <row r="1234" ht="22.9" hidden="1" customHeight="1"/>
    <row r="1235" ht="22.9" hidden="1" customHeight="1"/>
    <row r="1236" ht="22.9" hidden="1" customHeight="1"/>
    <row r="1237" ht="22.9" hidden="1" customHeight="1"/>
    <row r="1238" ht="22.9" hidden="1" customHeight="1"/>
    <row r="1239" ht="22.9" hidden="1" customHeight="1"/>
    <row r="1240" ht="22.9" hidden="1" customHeight="1"/>
    <row r="1241" ht="22.9" hidden="1" customHeight="1"/>
    <row r="1242" ht="22.9" hidden="1" customHeight="1"/>
    <row r="1243" ht="22.9" hidden="1" customHeight="1"/>
    <row r="1244" ht="22.9" hidden="1" customHeight="1"/>
    <row r="1245" ht="22.9" hidden="1" customHeight="1"/>
    <row r="1246" ht="22.9" hidden="1" customHeight="1"/>
    <row r="1247" ht="22.9" hidden="1" customHeight="1"/>
    <row r="1248" ht="22.9" hidden="1" customHeight="1"/>
    <row r="1249" ht="22.9" hidden="1" customHeight="1"/>
    <row r="1250" ht="22.9" hidden="1" customHeight="1"/>
    <row r="1251" ht="22.9" hidden="1" customHeight="1"/>
    <row r="1252" ht="22.9" hidden="1" customHeight="1"/>
    <row r="1253" ht="22.9" hidden="1" customHeight="1"/>
    <row r="1254" ht="22.9" hidden="1" customHeight="1"/>
    <row r="1255" ht="22.9" hidden="1" customHeight="1"/>
    <row r="1256" ht="22.9" hidden="1" customHeight="1"/>
    <row r="1257" ht="22.9" hidden="1" customHeight="1"/>
    <row r="1258" ht="22.9" hidden="1" customHeight="1"/>
    <row r="1259" ht="22.9" hidden="1" customHeight="1"/>
    <row r="1260" ht="22.9" hidden="1" customHeight="1"/>
    <row r="1261" ht="22.9" hidden="1" customHeight="1"/>
    <row r="1262" ht="22.9" hidden="1" customHeight="1"/>
    <row r="1263" ht="22.9" hidden="1" customHeight="1"/>
    <row r="1264" ht="22.9" hidden="1" customHeight="1"/>
    <row r="1265" ht="22.9" hidden="1" customHeight="1"/>
    <row r="1266" ht="22.9" hidden="1" customHeight="1"/>
    <row r="1267" ht="22.9" hidden="1" customHeight="1"/>
    <row r="1268" ht="22.9" hidden="1" customHeight="1"/>
    <row r="1269" ht="22.9" hidden="1" customHeight="1"/>
    <row r="1270" ht="22.9" hidden="1" customHeight="1"/>
    <row r="1271" ht="22.9" hidden="1" customHeight="1"/>
    <row r="1272" ht="22.9" hidden="1" customHeight="1"/>
    <row r="1273" ht="22.9" hidden="1" customHeight="1"/>
    <row r="1274" ht="22.9" hidden="1" customHeight="1"/>
    <row r="1275" ht="22.9" hidden="1" customHeight="1"/>
    <row r="1276" ht="22.9" hidden="1" customHeight="1"/>
    <row r="1277" ht="22.9" hidden="1" customHeight="1"/>
    <row r="1278" ht="22.9" hidden="1" customHeight="1"/>
    <row r="1279" ht="22.9" hidden="1" customHeight="1"/>
    <row r="1280" ht="22.9" hidden="1" customHeight="1"/>
    <row r="1281" ht="22.9" hidden="1" customHeight="1"/>
    <row r="1282" ht="22.9" hidden="1" customHeight="1"/>
    <row r="1283" ht="22.9" hidden="1" customHeight="1"/>
    <row r="1284" ht="22.9" hidden="1" customHeight="1"/>
    <row r="1285" ht="22.9" hidden="1" customHeight="1"/>
    <row r="1286" ht="22.9" hidden="1" customHeight="1"/>
    <row r="1287" ht="22.9" hidden="1" customHeight="1"/>
    <row r="1288" ht="22.9" hidden="1" customHeight="1"/>
    <row r="1289" ht="22.9" hidden="1" customHeight="1"/>
    <row r="1290" ht="22.9" hidden="1" customHeight="1"/>
    <row r="1291" ht="22.9" hidden="1" customHeight="1"/>
    <row r="1292" ht="22.9" hidden="1" customHeight="1"/>
    <row r="1293" ht="22.9" hidden="1" customHeight="1"/>
    <row r="1294" ht="22.9" hidden="1" customHeight="1"/>
    <row r="1295" ht="22.9" hidden="1" customHeight="1"/>
    <row r="1296" ht="22.9" hidden="1" customHeight="1"/>
    <row r="1297" ht="22.9" hidden="1" customHeight="1"/>
    <row r="1298" ht="22.9" hidden="1" customHeight="1"/>
    <row r="1299" ht="22.9" hidden="1" customHeight="1"/>
    <row r="1300" ht="22.9" hidden="1" customHeight="1"/>
    <row r="1301" ht="22.9" hidden="1" customHeight="1"/>
    <row r="1302" ht="22.9" hidden="1" customHeight="1"/>
    <row r="1303" ht="22.9" hidden="1" customHeight="1"/>
    <row r="1304" ht="22.9" hidden="1" customHeight="1"/>
    <row r="1305" ht="22.9" hidden="1" customHeight="1"/>
    <row r="1306" ht="22.9" hidden="1" customHeight="1"/>
    <row r="1307" ht="22.9" hidden="1" customHeight="1"/>
    <row r="1308" ht="22.9" hidden="1" customHeight="1"/>
    <row r="1309" ht="22.9" hidden="1" customHeight="1"/>
    <row r="1310" ht="22.9" hidden="1" customHeight="1"/>
    <row r="1311" ht="22.9" hidden="1" customHeight="1"/>
    <row r="1312" ht="22.9" hidden="1" customHeight="1"/>
    <row r="1313" ht="22.9" hidden="1" customHeight="1"/>
    <row r="1314" ht="22.9" hidden="1" customHeight="1"/>
    <row r="1315" ht="22.9" hidden="1" customHeight="1"/>
    <row r="1316" ht="22.9" hidden="1" customHeight="1"/>
    <row r="1317" ht="22.9" hidden="1" customHeight="1"/>
    <row r="1318" ht="22.9" hidden="1" customHeight="1"/>
    <row r="1319" ht="22.9" hidden="1" customHeight="1"/>
    <row r="1320" ht="22.9" hidden="1" customHeight="1"/>
    <row r="1321" ht="22.9" hidden="1" customHeight="1"/>
    <row r="1322" ht="22.9" hidden="1" customHeight="1"/>
    <row r="1323" ht="22.9" hidden="1" customHeight="1"/>
    <row r="1324" ht="22.9" hidden="1" customHeight="1"/>
    <row r="1325" ht="22.9" hidden="1" customHeight="1"/>
    <row r="1326" ht="22.9" hidden="1" customHeight="1"/>
    <row r="1327" ht="22.9" hidden="1" customHeight="1"/>
    <row r="1328" ht="22.9" hidden="1" customHeight="1"/>
    <row r="1329" ht="22.9" hidden="1" customHeight="1"/>
    <row r="1330" ht="22.9" hidden="1" customHeight="1"/>
    <row r="1331" ht="22.9" hidden="1" customHeight="1"/>
    <row r="1332" ht="22.9" hidden="1" customHeight="1"/>
    <row r="1333" ht="22.9" hidden="1" customHeight="1"/>
    <row r="1334" ht="22.9" hidden="1" customHeight="1"/>
    <row r="1335" ht="22.9" hidden="1" customHeight="1"/>
    <row r="1336" ht="22.9" hidden="1" customHeight="1"/>
    <row r="1337" ht="22.9" hidden="1" customHeight="1"/>
    <row r="1338" ht="22.9" hidden="1" customHeight="1"/>
    <row r="1339" ht="22.9" hidden="1" customHeight="1"/>
    <row r="1340" ht="22.9" hidden="1" customHeight="1"/>
    <row r="1341" ht="22.9" hidden="1" customHeight="1"/>
    <row r="1342" ht="22.9" hidden="1" customHeight="1"/>
    <row r="1343" ht="22.9" hidden="1" customHeight="1"/>
    <row r="1344" ht="22.9" hidden="1" customHeight="1"/>
    <row r="1345" ht="22.9" hidden="1" customHeight="1"/>
    <row r="1346" ht="22.9" hidden="1" customHeight="1"/>
    <row r="1347" ht="22.9" hidden="1" customHeight="1"/>
    <row r="1348" ht="22.9" hidden="1" customHeight="1"/>
    <row r="1349" ht="22.9" hidden="1" customHeight="1"/>
    <row r="1350" ht="22.9" hidden="1" customHeight="1"/>
    <row r="1351" ht="22.9" hidden="1" customHeight="1"/>
    <row r="1352" ht="22.9" hidden="1" customHeight="1"/>
    <row r="1353" ht="22.9" hidden="1" customHeight="1"/>
    <row r="1354" ht="22.9" hidden="1" customHeight="1"/>
    <row r="1355" ht="22.9" hidden="1" customHeight="1"/>
    <row r="1356" ht="22.9" hidden="1" customHeight="1"/>
    <row r="1357" ht="22.9" hidden="1" customHeight="1"/>
    <row r="1358" ht="22.9" hidden="1" customHeight="1"/>
    <row r="1359" ht="22.9" hidden="1" customHeight="1"/>
    <row r="1360" ht="22.9" hidden="1" customHeight="1"/>
    <row r="1361" ht="22.9" hidden="1" customHeight="1"/>
    <row r="1362" ht="22.9" hidden="1" customHeight="1"/>
    <row r="1363" ht="22.9" hidden="1" customHeight="1"/>
    <row r="1364" ht="22.9" hidden="1" customHeight="1"/>
    <row r="1365" ht="22.9" hidden="1" customHeight="1"/>
    <row r="1366" ht="22.9" hidden="1" customHeight="1"/>
    <row r="1367" ht="22.9" hidden="1" customHeight="1"/>
    <row r="1368" ht="22.9" hidden="1" customHeight="1"/>
    <row r="1369" ht="22.9" hidden="1" customHeight="1"/>
    <row r="1370" ht="22.9" hidden="1" customHeight="1"/>
    <row r="1371" ht="22.9" hidden="1" customHeight="1"/>
    <row r="1372" ht="22.9" hidden="1" customHeight="1"/>
    <row r="1373" ht="22.9" hidden="1" customHeight="1"/>
    <row r="1374" ht="22.9" hidden="1" customHeight="1"/>
    <row r="1375" ht="22.9" hidden="1" customHeight="1"/>
    <row r="1376" ht="22.9" hidden="1" customHeight="1"/>
    <row r="1377" ht="22.9" hidden="1" customHeight="1"/>
    <row r="1378" ht="22.9" hidden="1" customHeight="1"/>
    <row r="1379" ht="22.9" hidden="1" customHeight="1"/>
    <row r="1380" ht="22.9" hidden="1" customHeight="1"/>
    <row r="1381" ht="22.9" hidden="1" customHeight="1"/>
    <row r="1382" ht="22.9" hidden="1" customHeight="1"/>
    <row r="1383" ht="22.9" hidden="1" customHeight="1"/>
    <row r="1384" ht="22.9" hidden="1" customHeight="1"/>
    <row r="1385" ht="22.9" hidden="1" customHeight="1"/>
    <row r="1386" ht="22.9" hidden="1" customHeight="1"/>
    <row r="1387" ht="22.9" hidden="1" customHeight="1"/>
    <row r="1388" ht="22.9" hidden="1" customHeight="1"/>
    <row r="1389" ht="22.9" hidden="1" customHeight="1"/>
    <row r="1390" ht="22.9" hidden="1" customHeight="1"/>
    <row r="1391" ht="22.9" hidden="1" customHeight="1"/>
    <row r="1392" ht="22.9" hidden="1" customHeight="1"/>
    <row r="1393" ht="22.9" hidden="1" customHeight="1"/>
    <row r="1394" ht="22.9" hidden="1" customHeight="1"/>
    <row r="1395" ht="22.9" hidden="1" customHeight="1"/>
    <row r="1396" ht="22.9" hidden="1" customHeight="1"/>
    <row r="1397" ht="22.9" hidden="1" customHeight="1"/>
    <row r="1398" ht="22.9" hidden="1" customHeight="1"/>
    <row r="1399" ht="22.9" hidden="1" customHeight="1"/>
    <row r="1400" ht="22.9" hidden="1" customHeight="1"/>
    <row r="1401" ht="22.9" hidden="1" customHeight="1"/>
    <row r="1402" ht="22.9" hidden="1" customHeight="1"/>
    <row r="1403" ht="22.9" hidden="1" customHeight="1"/>
    <row r="1404" ht="22.9" hidden="1" customHeight="1"/>
    <row r="1405" ht="22.9" hidden="1" customHeight="1"/>
    <row r="1406" ht="22.9" hidden="1" customHeight="1"/>
    <row r="1407" ht="22.9" hidden="1" customHeight="1"/>
    <row r="1408" ht="22.9" hidden="1" customHeight="1"/>
    <row r="1409" ht="22.9" hidden="1" customHeight="1"/>
    <row r="1410" ht="22.9" hidden="1" customHeight="1"/>
    <row r="1411" ht="22.9" hidden="1" customHeight="1"/>
    <row r="1412" ht="22.9" hidden="1" customHeight="1"/>
    <row r="1413" ht="22.9" hidden="1" customHeight="1"/>
    <row r="1414" ht="22.9" hidden="1" customHeight="1"/>
    <row r="1415" ht="22.9" hidden="1" customHeight="1"/>
    <row r="1416" ht="22.9" hidden="1" customHeight="1"/>
    <row r="1417" ht="22.9" hidden="1" customHeight="1"/>
    <row r="1418" ht="22.9" hidden="1" customHeight="1"/>
    <row r="1419" ht="22.9" hidden="1" customHeight="1"/>
    <row r="1420" ht="22.9" hidden="1" customHeight="1"/>
    <row r="1421" ht="22.9" hidden="1" customHeight="1"/>
    <row r="1422" ht="22.9" hidden="1" customHeight="1"/>
    <row r="1423" ht="22.9" hidden="1" customHeight="1"/>
    <row r="1424" ht="22.9" hidden="1" customHeight="1"/>
    <row r="1425" ht="22.9" hidden="1" customHeight="1"/>
    <row r="1426" ht="22.9" hidden="1" customHeight="1"/>
    <row r="1427" ht="22.9" hidden="1" customHeight="1"/>
    <row r="1428" ht="22.9" hidden="1" customHeight="1"/>
    <row r="1429" ht="22.9" hidden="1" customHeight="1"/>
    <row r="1430" ht="22.9" hidden="1" customHeight="1"/>
    <row r="1431" ht="22.9" hidden="1" customHeight="1"/>
    <row r="1432" ht="22.9" hidden="1" customHeight="1"/>
    <row r="1433" ht="22.9" hidden="1" customHeight="1"/>
    <row r="1434" ht="22.9" hidden="1" customHeight="1"/>
    <row r="1435" ht="22.9" hidden="1" customHeight="1"/>
    <row r="1436" ht="22.9" hidden="1" customHeight="1"/>
    <row r="1437" ht="22.9" hidden="1" customHeight="1"/>
    <row r="1438" ht="22.9" hidden="1" customHeight="1"/>
    <row r="1439" ht="22.9" hidden="1" customHeight="1"/>
    <row r="1440" ht="22.9" hidden="1" customHeight="1"/>
    <row r="1441" ht="22.9" hidden="1" customHeight="1"/>
    <row r="1442" ht="22.9" hidden="1" customHeight="1"/>
    <row r="1443" ht="22.9" hidden="1" customHeight="1"/>
    <row r="1444" ht="22.9" hidden="1" customHeight="1"/>
    <row r="1445" ht="22.9" hidden="1" customHeight="1"/>
    <row r="1446" ht="22.9" hidden="1" customHeight="1"/>
    <row r="1447" ht="22.9" hidden="1" customHeight="1"/>
    <row r="1448" ht="22.9" hidden="1" customHeight="1"/>
    <row r="1449" ht="22.9" hidden="1" customHeight="1"/>
    <row r="1450" ht="22.9" hidden="1" customHeight="1"/>
    <row r="1451" ht="22.9" hidden="1" customHeight="1"/>
    <row r="1452" ht="22.9" hidden="1" customHeight="1"/>
    <row r="1453" ht="22.9" hidden="1" customHeight="1"/>
    <row r="1454" ht="22.9" hidden="1" customHeight="1"/>
    <row r="1455" ht="22.9" hidden="1" customHeight="1"/>
    <row r="1456" ht="22.9" hidden="1" customHeight="1"/>
    <row r="1457" ht="22.9" hidden="1" customHeight="1"/>
    <row r="1458" ht="22.9" hidden="1" customHeight="1"/>
    <row r="1459" ht="22.9" hidden="1" customHeight="1"/>
    <row r="1460" ht="22.9" hidden="1" customHeight="1"/>
    <row r="1461" ht="22.9" hidden="1" customHeight="1"/>
    <row r="1462" ht="22.9" hidden="1" customHeight="1"/>
    <row r="1463" ht="22.9" hidden="1" customHeight="1"/>
    <row r="1464" ht="22.9" hidden="1" customHeight="1"/>
    <row r="1465" ht="22.9" hidden="1" customHeight="1"/>
    <row r="1466" ht="22.9" hidden="1" customHeight="1"/>
    <row r="1467" ht="22.9" hidden="1" customHeight="1"/>
    <row r="1468" ht="22.9" hidden="1" customHeight="1"/>
    <row r="1469" ht="22.9" hidden="1" customHeight="1"/>
    <row r="1470" ht="22.9" hidden="1" customHeight="1"/>
    <row r="1471" ht="22.9" hidden="1" customHeight="1"/>
    <row r="1472" ht="22.9" hidden="1" customHeight="1"/>
    <row r="1473" ht="22.9" hidden="1" customHeight="1"/>
    <row r="1474" ht="22.9" hidden="1" customHeight="1"/>
    <row r="1475" ht="22.9" hidden="1" customHeight="1"/>
    <row r="1476" ht="22.9" hidden="1" customHeight="1"/>
    <row r="1477" ht="22.9" hidden="1" customHeight="1"/>
    <row r="1478" ht="22.9" hidden="1" customHeight="1"/>
    <row r="1479" ht="22.9" hidden="1" customHeight="1"/>
    <row r="1480" ht="22.9" hidden="1" customHeight="1"/>
    <row r="1481" ht="22.9" hidden="1" customHeight="1"/>
    <row r="1482" ht="22.9" hidden="1" customHeight="1"/>
    <row r="1483" ht="22.9" hidden="1" customHeight="1"/>
    <row r="1484" ht="22.9" hidden="1" customHeight="1"/>
    <row r="1485" ht="22.9" hidden="1" customHeight="1"/>
    <row r="1486" ht="22.9" hidden="1" customHeight="1"/>
    <row r="1487" ht="22.9" hidden="1" customHeight="1"/>
    <row r="1488" ht="22.9" hidden="1" customHeight="1"/>
    <row r="1489" ht="22.9" hidden="1" customHeight="1"/>
    <row r="1490" ht="22.9" hidden="1" customHeight="1"/>
    <row r="1491" ht="22.9" hidden="1" customHeight="1"/>
    <row r="1492" ht="22.9" hidden="1" customHeight="1"/>
    <row r="1493" ht="22.9" hidden="1" customHeight="1"/>
    <row r="1494" ht="22.9" hidden="1" customHeight="1"/>
    <row r="1495" ht="22.9" hidden="1" customHeight="1"/>
    <row r="1496" ht="22.9" hidden="1" customHeight="1"/>
    <row r="1497" ht="22.9" hidden="1" customHeight="1"/>
    <row r="1498" ht="22.9" hidden="1" customHeight="1"/>
    <row r="1499" ht="22.9" hidden="1" customHeight="1"/>
    <row r="1500" ht="22.9" hidden="1" customHeight="1"/>
    <row r="1501" ht="22.9" hidden="1" customHeight="1"/>
    <row r="1502" ht="22.9" hidden="1" customHeight="1"/>
    <row r="1503" ht="22.9" hidden="1" customHeight="1"/>
    <row r="1504" ht="22.9" hidden="1" customHeight="1"/>
    <row r="1505" ht="22.9" hidden="1" customHeight="1"/>
    <row r="1506" ht="22.9" hidden="1" customHeight="1"/>
    <row r="1507" ht="22.9" hidden="1" customHeight="1"/>
    <row r="1508" ht="22.9" hidden="1" customHeight="1"/>
    <row r="1509" ht="22.9" hidden="1" customHeight="1"/>
    <row r="1510" ht="22.9" hidden="1" customHeight="1"/>
    <row r="1511" ht="22.9" hidden="1" customHeight="1"/>
    <row r="1512" ht="22.9" hidden="1" customHeight="1"/>
    <row r="1513" ht="22.9" hidden="1" customHeight="1"/>
    <row r="1514" ht="22.9" hidden="1" customHeight="1"/>
    <row r="1515" ht="22.9" hidden="1" customHeight="1"/>
    <row r="1516" ht="22.9" hidden="1" customHeight="1"/>
    <row r="1517" ht="22.9" hidden="1" customHeight="1"/>
    <row r="1518" ht="22.9" hidden="1" customHeight="1"/>
    <row r="1519" ht="22.9" hidden="1" customHeight="1"/>
    <row r="1520" ht="22.9" hidden="1" customHeight="1"/>
    <row r="1521" ht="22.9" hidden="1" customHeight="1"/>
    <row r="1522" ht="22.9" hidden="1" customHeight="1"/>
    <row r="1523" ht="22.9" hidden="1" customHeight="1"/>
    <row r="1524" ht="22.9" hidden="1" customHeight="1"/>
    <row r="1525" ht="22.9" hidden="1" customHeight="1"/>
    <row r="1526" ht="22.9" hidden="1" customHeight="1"/>
    <row r="1527" ht="22.9" hidden="1" customHeight="1"/>
    <row r="1528" ht="22.9" hidden="1" customHeight="1"/>
    <row r="1529" ht="22.9" hidden="1" customHeight="1"/>
    <row r="1530" ht="22.9" hidden="1" customHeight="1"/>
    <row r="1531" ht="22.9" hidden="1" customHeight="1"/>
    <row r="1532" ht="22.9" hidden="1" customHeight="1"/>
    <row r="1533" ht="22.9" hidden="1" customHeight="1"/>
    <row r="1534" ht="22.9" hidden="1" customHeight="1"/>
    <row r="1535" ht="22.9" hidden="1" customHeight="1"/>
    <row r="1536" ht="22.9" hidden="1" customHeight="1"/>
    <row r="1537" ht="22.9" hidden="1" customHeight="1"/>
    <row r="1538" ht="22.9" hidden="1" customHeight="1"/>
    <row r="1539" ht="22.9" hidden="1" customHeight="1"/>
    <row r="1540" ht="22.9" hidden="1" customHeight="1"/>
    <row r="1541" ht="22.9" hidden="1" customHeight="1"/>
    <row r="1542" ht="22.9" hidden="1" customHeight="1"/>
    <row r="1543" ht="22.9" hidden="1" customHeight="1"/>
    <row r="1544" ht="22.9" hidden="1" customHeight="1"/>
    <row r="1545" ht="22.9" hidden="1" customHeight="1"/>
    <row r="1546" ht="22.9" hidden="1" customHeight="1"/>
    <row r="1547" ht="22.9" hidden="1" customHeight="1"/>
    <row r="1548" ht="22.9" hidden="1" customHeight="1"/>
    <row r="1549" ht="22.9" hidden="1" customHeight="1"/>
    <row r="1550" ht="22.9" hidden="1" customHeight="1"/>
    <row r="1551" ht="22.9" hidden="1" customHeight="1"/>
    <row r="1552" ht="22.9" hidden="1" customHeight="1"/>
    <row r="1553" ht="22.9" hidden="1" customHeight="1"/>
    <row r="1554" ht="22.9" hidden="1" customHeight="1"/>
    <row r="1555" ht="22.9" hidden="1" customHeight="1"/>
    <row r="1556" ht="22.9" hidden="1" customHeight="1"/>
    <row r="1557" ht="22.9" hidden="1" customHeight="1"/>
    <row r="1558" ht="22.9" hidden="1" customHeight="1"/>
    <row r="1559" ht="22.9" hidden="1" customHeight="1"/>
    <row r="1560" ht="22.9" hidden="1" customHeight="1"/>
    <row r="1561" ht="22.9" hidden="1" customHeight="1"/>
    <row r="1562" ht="22.9" hidden="1" customHeight="1"/>
    <row r="1563" ht="22.9" hidden="1" customHeight="1"/>
    <row r="1564" ht="22.9" hidden="1" customHeight="1"/>
    <row r="1565" ht="22.9" hidden="1" customHeight="1"/>
    <row r="1566" ht="22.9" hidden="1" customHeight="1"/>
    <row r="1567" ht="22.9" hidden="1" customHeight="1"/>
    <row r="1568" ht="22.9" hidden="1" customHeight="1"/>
    <row r="1569" ht="22.9" hidden="1" customHeight="1"/>
    <row r="1570" ht="22.9" hidden="1" customHeight="1"/>
    <row r="1571" ht="22.9" hidden="1" customHeight="1"/>
    <row r="1572" ht="22.9" hidden="1" customHeight="1"/>
    <row r="1573" ht="22.9" hidden="1" customHeight="1"/>
    <row r="1574" ht="22.9" hidden="1" customHeight="1"/>
    <row r="1575" ht="22.9" hidden="1" customHeight="1"/>
    <row r="1576" ht="22.9" hidden="1" customHeight="1"/>
    <row r="1577" ht="22.9" hidden="1" customHeight="1"/>
    <row r="1578" ht="22.9" hidden="1" customHeight="1"/>
    <row r="1579" ht="22.9" hidden="1" customHeight="1"/>
    <row r="1580" ht="22.9" hidden="1" customHeight="1"/>
    <row r="1581" ht="22.9" hidden="1" customHeight="1"/>
    <row r="1582" ht="22.9" hidden="1" customHeight="1"/>
    <row r="1583" ht="22.9" hidden="1" customHeight="1"/>
    <row r="1584" ht="22.9" hidden="1" customHeight="1"/>
    <row r="1585" ht="22.9" hidden="1" customHeight="1"/>
    <row r="1586" ht="22.9" hidden="1" customHeight="1"/>
    <row r="1587" ht="22.9" hidden="1" customHeight="1"/>
    <row r="1588" ht="22.9" hidden="1" customHeight="1"/>
    <row r="1589" ht="22.9" hidden="1" customHeight="1"/>
    <row r="1590" ht="22.9" hidden="1" customHeight="1"/>
    <row r="1591" ht="22.9" hidden="1" customHeight="1"/>
    <row r="1592" ht="22.9" hidden="1" customHeight="1"/>
    <row r="1593" ht="22.9" hidden="1" customHeight="1"/>
    <row r="1594" ht="22.9" hidden="1" customHeight="1"/>
    <row r="1595" ht="22.9" hidden="1" customHeight="1"/>
    <row r="1596" ht="22.9" hidden="1" customHeight="1"/>
    <row r="1597" ht="22.9" hidden="1" customHeight="1"/>
    <row r="1598" ht="22.9" hidden="1" customHeight="1"/>
    <row r="1599" ht="22.9" hidden="1" customHeight="1"/>
    <row r="1600" ht="22.9" hidden="1" customHeight="1"/>
    <row r="1601" ht="22.9" hidden="1" customHeight="1"/>
    <row r="1602" ht="22.9" hidden="1" customHeight="1"/>
    <row r="1603" ht="22.9" hidden="1" customHeight="1"/>
    <row r="1604" ht="22.9" hidden="1" customHeight="1"/>
    <row r="1605" ht="22.9" hidden="1" customHeight="1"/>
    <row r="1606" ht="22.9" hidden="1" customHeight="1"/>
    <row r="1607" ht="22.9" hidden="1" customHeight="1"/>
    <row r="1608" ht="22.9" hidden="1" customHeight="1"/>
    <row r="1609" ht="22.9" hidden="1" customHeight="1"/>
    <row r="1610" ht="22.9" hidden="1" customHeight="1"/>
    <row r="1611" ht="22.9" hidden="1" customHeight="1"/>
    <row r="1612" ht="22.9" hidden="1" customHeight="1"/>
    <row r="1613" ht="22.9" hidden="1" customHeight="1"/>
    <row r="1614" ht="22.9" hidden="1" customHeight="1"/>
    <row r="1615" ht="22.9" hidden="1" customHeight="1"/>
    <row r="1616" ht="22.9" hidden="1" customHeight="1"/>
    <row r="1617" ht="22.9" hidden="1" customHeight="1"/>
    <row r="1618" ht="22.9" hidden="1" customHeight="1"/>
    <row r="1619" ht="22.9" hidden="1" customHeight="1"/>
    <row r="1620" ht="22.9" hidden="1" customHeight="1"/>
    <row r="1621" ht="22.9" hidden="1" customHeight="1"/>
    <row r="1622" ht="22.9" hidden="1" customHeight="1"/>
    <row r="1623" ht="22.9" hidden="1" customHeight="1"/>
    <row r="1624" ht="22.9" hidden="1" customHeight="1"/>
    <row r="1625" ht="22.9" hidden="1" customHeight="1"/>
    <row r="1626" ht="22.9" hidden="1" customHeight="1"/>
    <row r="1627" ht="22.9" hidden="1" customHeight="1"/>
    <row r="1628" ht="22.9" hidden="1" customHeight="1"/>
    <row r="1629" ht="22.9" hidden="1" customHeight="1"/>
    <row r="1630" ht="22.9" hidden="1" customHeight="1"/>
    <row r="1631" ht="22.9" hidden="1" customHeight="1"/>
    <row r="1632" ht="22.9" hidden="1" customHeight="1"/>
    <row r="1633" ht="22.9" hidden="1" customHeight="1"/>
    <row r="1634" ht="22.9" hidden="1" customHeight="1"/>
    <row r="1635" ht="22.9" hidden="1" customHeight="1"/>
    <row r="1636" ht="22.9" hidden="1" customHeight="1"/>
    <row r="1637" ht="22.9" hidden="1" customHeight="1"/>
    <row r="1638" ht="22.9" hidden="1" customHeight="1"/>
    <row r="1639" ht="22.9" hidden="1" customHeight="1"/>
    <row r="1640" ht="22.9" hidden="1" customHeight="1"/>
    <row r="1641" ht="22.9" hidden="1" customHeight="1"/>
    <row r="1642" ht="22.9" hidden="1" customHeight="1"/>
    <row r="1643" ht="22.9" hidden="1" customHeight="1"/>
    <row r="1644" ht="22.9" hidden="1" customHeight="1"/>
    <row r="1645" ht="22.9" hidden="1" customHeight="1"/>
    <row r="1646" ht="22.9" hidden="1" customHeight="1"/>
    <row r="1647" ht="22.9" hidden="1" customHeight="1"/>
    <row r="1648" ht="22.9" hidden="1" customHeight="1"/>
    <row r="1649" ht="22.9" hidden="1" customHeight="1"/>
    <row r="1650" ht="22.9" hidden="1" customHeight="1"/>
    <row r="1651" ht="22.9" hidden="1" customHeight="1"/>
    <row r="1652" ht="22.9" hidden="1" customHeight="1"/>
    <row r="1653" ht="22.9" hidden="1" customHeight="1"/>
    <row r="1654" ht="22.9" hidden="1" customHeight="1"/>
    <row r="1655" ht="22.9" hidden="1" customHeight="1"/>
    <row r="1656" ht="22.9" hidden="1" customHeight="1"/>
    <row r="1657" ht="22.9" hidden="1" customHeight="1"/>
    <row r="1658" ht="22.9" hidden="1" customHeight="1"/>
    <row r="1659" ht="22.9" hidden="1" customHeight="1"/>
    <row r="1660" ht="22.9" hidden="1" customHeight="1"/>
    <row r="1661" ht="22.9" hidden="1" customHeight="1"/>
    <row r="1662" ht="22.9" hidden="1" customHeight="1"/>
    <row r="1663" ht="22.9" hidden="1" customHeight="1"/>
    <row r="1664" ht="22.9" hidden="1" customHeight="1"/>
    <row r="1665" ht="22.9" hidden="1" customHeight="1"/>
    <row r="1666" ht="22.9" hidden="1" customHeight="1"/>
    <row r="1667" ht="22.9" hidden="1" customHeight="1"/>
    <row r="1668" ht="22.9" hidden="1" customHeight="1"/>
    <row r="1669" ht="22.9" hidden="1" customHeight="1"/>
    <row r="1670" ht="22.9" hidden="1" customHeight="1"/>
    <row r="1671" ht="22.9" hidden="1" customHeight="1"/>
    <row r="1672" ht="22.9" hidden="1" customHeight="1"/>
    <row r="1673" ht="22.9" hidden="1" customHeight="1"/>
    <row r="1674" ht="22.9" hidden="1" customHeight="1"/>
    <row r="1675" ht="22.9" hidden="1" customHeight="1"/>
    <row r="1676" ht="22.9" hidden="1" customHeight="1"/>
    <row r="1677" ht="22.9" hidden="1" customHeight="1"/>
    <row r="1678" ht="22.9" hidden="1" customHeight="1"/>
    <row r="1679" ht="22.9" hidden="1" customHeight="1"/>
    <row r="1680" ht="22.9" hidden="1" customHeight="1"/>
    <row r="1681" ht="22.9" hidden="1" customHeight="1"/>
    <row r="1682" ht="22.9" hidden="1" customHeight="1"/>
    <row r="1683" ht="22.9" hidden="1" customHeight="1"/>
    <row r="1684" ht="22.9" hidden="1" customHeight="1"/>
    <row r="1685" ht="22.9" hidden="1" customHeight="1"/>
    <row r="1686" ht="22.9" hidden="1" customHeight="1"/>
    <row r="1687" ht="22.9" hidden="1" customHeight="1"/>
    <row r="1688" ht="22.9" hidden="1" customHeight="1"/>
    <row r="1689" ht="22.9" hidden="1" customHeight="1"/>
    <row r="1690" ht="22.9" hidden="1" customHeight="1"/>
    <row r="1691" ht="22.9" hidden="1" customHeight="1"/>
    <row r="1692" ht="22.9" hidden="1" customHeight="1"/>
    <row r="1693" ht="22.9" hidden="1" customHeight="1"/>
    <row r="1694" ht="22.9" hidden="1" customHeight="1"/>
    <row r="1695" ht="22.9" hidden="1" customHeight="1"/>
    <row r="1696" ht="22.9" hidden="1" customHeight="1"/>
    <row r="1697" ht="22.9" hidden="1" customHeight="1"/>
    <row r="1698" ht="22.9" hidden="1" customHeight="1"/>
    <row r="1699" ht="22.9" hidden="1" customHeight="1"/>
    <row r="1700" ht="22.9" hidden="1" customHeight="1"/>
    <row r="1701" ht="22.9" hidden="1" customHeight="1"/>
    <row r="1702" ht="22.9" hidden="1" customHeight="1"/>
    <row r="1703" ht="22.9" hidden="1" customHeight="1"/>
    <row r="1704" ht="22.9" hidden="1" customHeight="1"/>
    <row r="1705" ht="22.9" hidden="1" customHeight="1"/>
    <row r="1706" ht="22.9" hidden="1" customHeight="1"/>
    <row r="1707" ht="22.9" hidden="1" customHeight="1"/>
    <row r="1708" ht="22.9" hidden="1" customHeight="1"/>
    <row r="1709" ht="22.9" hidden="1" customHeight="1"/>
    <row r="1710" ht="22.9" hidden="1" customHeight="1"/>
    <row r="1711" ht="22.9" hidden="1" customHeight="1"/>
    <row r="1712" ht="22.9" hidden="1" customHeight="1"/>
    <row r="1713" ht="22.9" hidden="1" customHeight="1"/>
    <row r="1714" ht="22.9" hidden="1" customHeight="1"/>
    <row r="1715" ht="22.9" hidden="1" customHeight="1"/>
    <row r="1716" ht="22.9" hidden="1" customHeight="1"/>
    <row r="1717" ht="22.9" hidden="1" customHeight="1"/>
    <row r="1718" ht="22.9" hidden="1" customHeight="1"/>
    <row r="1719" ht="22.9" hidden="1" customHeight="1"/>
    <row r="1720" ht="22.9" hidden="1" customHeight="1"/>
    <row r="1721" ht="22.9" hidden="1" customHeight="1"/>
    <row r="1722" ht="22.9" hidden="1" customHeight="1"/>
    <row r="1723" ht="22.9" hidden="1" customHeight="1"/>
    <row r="1724" ht="22.9" hidden="1" customHeight="1"/>
    <row r="1725" ht="22.9" hidden="1" customHeight="1"/>
    <row r="1726" ht="22.9" hidden="1" customHeight="1"/>
    <row r="1727" ht="22.9" hidden="1" customHeight="1"/>
    <row r="1728" ht="22.9" hidden="1" customHeight="1"/>
    <row r="1729" ht="22.9" hidden="1" customHeight="1"/>
    <row r="1730" ht="22.9" hidden="1" customHeight="1"/>
    <row r="1731" ht="22.9" hidden="1" customHeight="1"/>
    <row r="1732" ht="22.9" hidden="1" customHeight="1"/>
    <row r="1733" ht="22.9" hidden="1" customHeight="1"/>
    <row r="1734" ht="22.9" hidden="1" customHeight="1"/>
    <row r="1735" ht="22.9" hidden="1" customHeight="1"/>
    <row r="1736" ht="22.9" hidden="1" customHeight="1"/>
    <row r="1737" ht="22.9" hidden="1" customHeight="1"/>
    <row r="1738" ht="22.9" hidden="1" customHeight="1"/>
    <row r="1739" ht="22.9" hidden="1" customHeight="1"/>
    <row r="1740" ht="22.9" hidden="1" customHeight="1"/>
    <row r="1741" ht="22.9" hidden="1" customHeight="1"/>
    <row r="1742" ht="22.9" hidden="1" customHeight="1"/>
    <row r="1743" ht="22.9" hidden="1" customHeight="1"/>
    <row r="1744" ht="22.9" hidden="1" customHeight="1"/>
    <row r="1745" ht="22.9" hidden="1" customHeight="1"/>
    <row r="1746" ht="22.9" hidden="1" customHeight="1"/>
    <row r="1747" ht="22.9" hidden="1" customHeight="1"/>
    <row r="1748" ht="22.9" hidden="1" customHeight="1"/>
    <row r="1749" ht="22.9" hidden="1" customHeight="1"/>
    <row r="1750" ht="22.9" hidden="1" customHeight="1"/>
    <row r="1751" ht="22.9" hidden="1" customHeight="1"/>
    <row r="1752" ht="22.9" hidden="1" customHeight="1"/>
    <row r="1753" ht="22.9" hidden="1" customHeight="1"/>
    <row r="1754" ht="22.9" hidden="1" customHeight="1"/>
    <row r="1755" ht="22.9" hidden="1" customHeight="1"/>
    <row r="1756" ht="22.9" hidden="1" customHeight="1"/>
    <row r="1757" ht="22.9" hidden="1" customHeight="1"/>
    <row r="1758" ht="22.9" hidden="1" customHeight="1"/>
    <row r="1759" ht="22.9" hidden="1" customHeight="1"/>
    <row r="1760" ht="22.9" hidden="1" customHeight="1"/>
    <row r="1761" ht="22.9" hidden="1" customHeight="1"/>
    <row r="1762" ht="22.9" hidden="1" customHeight="1"/>
    <row r="1763" ht="22.9" hidden="1" customHeight="1"/>
    <row r="1764" ht="22.9" hidden="1" customHeight="1"/>
    <row r="1765" ht="22.9" hidden="1" customHeight="1"/>
    <row r="1766" ht="22.9" hidden="1" customHeight="1"/>
    <row r="1767" ht="22.9" hidden="1" customHeight="1"/>
    <row r="1768" ht="22.9" hidden="1" customHeight="1"/>
    <row r="1769" ht="22.9" hidden="1" customHeight="1"/>
    <row r="1770" ht="22.9" hidden="1" customHeight="1"/>
    <row r="1771" ht="22.9" hidden="1" customHeight="1"/>
    <row r="1772" ht="22.9" hidden="1" customHeight="1"/>
    <row r="1773" ht="22.9" hidden="1" customHeight="1"/>
    <row r="1774" ht="22.9" hidden="1" customHeight="1"/>
    <row r="1775" ht="22.9" hidden="1" customHeight="1"/>
    <row r="1776" ht="22.9" hidden="1" customHeight="1"/>
    <row r="1777" ht="22.9" hidden="1" customHeight="1"/>
    <row r="1778" ht="22.9" hidden="1" customHeight="1"/>
    <row r="1779" ht="22.9" hidden="1" customHeight="1"/>
    <row r="1780" ht="22.9" hidden="1" customHeight="1"/>
    <row r="1781" ht="22.9" hidden="1" customHeight="1"/>
    <row r="1782" ht="22.9" hidden="1" customHeight="1"/>
    <row r="1783" ht="22.9" hidden="1" customHeight="1"/>
    <row r="1784" ht="22.9" hidden="1" customHeight="1"/>
    <row r="1785" ht="22.9" hidden="1" customHeight="1"/>
    <row r="1786" ht="22.9" hidden="1" customHeight="1"/>
    <row r="1787" ht="22.9" hidden="1" customHeight="1"/>
    <row r="1788" ht="22.9" hidden="1" customHeight="1"/>
    <row r="1789" ht="22.9" hidden="1" customHeight="1"/>
    <row r="1790" ht="22.9" hidden="1" customHeight="1"/>
    <row r="1791" ht="22.9" hidden="1" customHeight="1"/>
    <row r="1792" ht="22.9" hidden="1" customHeight="1"/>
    <row r="1793" ht="22.9" hidden="1" customHeight="1"/>
    <row r="1794" ht="22.9" hidden="1" customHeight="1"/>
    <row r="1795" ht="22.9" hidden="1" customHeight="1"/>
    <row r="1796" ht="22.9" hidden="1" customHeight="1"/>
    <row r="1797" ht="22.9" hidden="1" customHeight="1"/>
    <row r="1798" ht="22.9" hidden="1" customHeight="1"/>
    <row r="1799" ht="22.9" hidden="1" customHeight="1"/>
    <row r="1800" ht="22.9" hidden="1" customHeight="1"/>
    <row r="1801" ht="22.9" hidden="1" customHeight="1"/>
    <row r="1802" ht="22.9" hidden="1" customHeight="1"/>
    <row r="1803" ht="22.9" hidden="1" customHeight="1"/>
    <row r="1804" ht="22.9" hidden="1" customHeight="1"/>
    <row r="1805" ht="22.9" hidden="1" customHeight="1"/>
    <row r="1806" ht="22.9" hidden="1" customHeight="1"/>
    <row r="1807" ht="22.9" hidden="1" customHeight="1"/>
    <row r="1808" ht="22.9" hidden="1" customHeight="1"/>
    <row r="1809" ht="22.9" hidden="1" customHeight="1"/>
    <row r="1810" ht="22.9" hidden="1" customHeight="1"/>
    <row r="1811" ht="22.9" hidden="1" customHeight="1"/>
    <row r="1812" ht="22.9" hidden="1" customHeight="1"/>
    <row r="1813" ht="22.9" hidden="1" customHeight="1"/>
    <row r="1814" ht="22.9" hidden="1" customHeight="1"/>
    <row r="1815" ht="22.9" hidden="1" customHeight="1"/>
    <row r="1816" ht="22.9" hidden="1" customHeight="1"/>
    <row r="1817" ht="22.9" hidden="1" customHeight="1"/>
    <row r="1818" ht="22.9" hidden="1" customHeight="1"/>
    <row r="1819" ht="22.9" hidden="1" customHeight="1"/>
    <row r="1820" ht="22.9" hidden="1" customHeight="1"/>
    <row r="1821" ht="22.9" hidden="1" customHeight="1"/>
    <row r="1822" ht="22.9" hidden="1" customHeight="1"/>
    <row r="1823" ht="22.9" hidden="1" customHeight="1"/>
    <row r="1824" ht="22.9" hidden="1" customHeight="1"/>
    <row r="1825" ht="22.9" hidden="1" customHeight="1"/>
    <row r="1826" ht="22.9" hidden="1" customHeight="1"/>
    <row r="1827" ht="22.9" hidden="1" customHeight="1"/>
    <row r="1828" ht="22.9" hidden="1" customHeight="1"/>
    <row r="1829" ht="22.9" hidden="1" customHeight="1"/>
    <row r="1830" ht="22.9" hidden="1" customHeight="1"/>
    <row r="1831" ht="22.9" hidden="1" customHeight="1"/>
    <row r="1832" ht="22.9" hidden="1" customHeight="1"/>
    <row r="1833" ht="22.9" hidden="1" customHeight="1"/>
    <row r="1834" ht="22.9" hidden="1" customHeight="1"/>
    <row r="1835" ht="22.9" hidden="1" customHeight="1"/>
    <row r="1836" ht="22.9" hidden="1" customHeight="1"/>
    <row r="1837" ht="22.9" hidden="1" customHeight="1"/>
    <row r="1838" ht="22.9" hidden="1" customHeight="1"/>
    <row r="1839" ht="22.9" hidden="1" customHeight="1"/>
    <row r="1840" ht="22.9" hidden="1" customHeight="1"/>
    <row r="1841" ht="22.9" hidden="1" customHeight="1"/>
    <row r="1842" ht="22.9" hidden="1" customHeight="1"/>
    <row r="1843" ht="22.9" hidden="1" customHeight="1"/>
    <row r="1844" ht="22.9" hidden="1" customHeight="1"/>
    <row r="1845" ht="22.9" hidden="1" customHeight="1"/>
    <row r="1846" ht="22.9" hidden="1" customHeight="1"/>
    <row r="1847" ht="22.9" hidden="1" customHeight="1"/>
    <row r="1848" ht="22.9" hidden="1" customHeight="1"/>
    <row r="1849" ht="22.9" hidden="1" customHeight="1"/>
    <row r="1850" ht="22.9" hidden="1" customHeight="1"/>
    <row r="1851" ht="22.9" hidden="1" customHeight="1"/>
    <row r="1852" ht="22.9" hidden="1" customHeight="1"/>
    <row r="1853" ht="22.9" hidden="1" customHeight="1"/>
    <row r="1854" ht="22.9" hidden="1" customHeight="1"/>
    <row r="1855" ht="22.9" hidden="1" customHeight="1"/>
    <row r="1856" ht="22.9" hidden="1" customHeight="1"/>
    <row r="1857" ht="22.9" hidden="1" customHeight="1"/>
    <row r="1858" ht="22.9" hidden="1" customHeight="1"/>
    <row r="1859" ht="22.9" hidden="1" customHeight="1"/>
    <row r="1860" ht="22.9" hidden="1" customHeight="1"/>
    <row r="1861" ht="22.9" hidden="1" customHeight="1"/>
    <row r="1862" ht="22.9" hidden="1" customHeight="1"/>
    <row r="1863" ht="22.9" hidden="1" customHeight="1"/>
    <row r="1864" ht="22.9" hidden="1" customHeight="1"/>
    <row r="1865" ht="22.9" hidden="1" customHeight="1"/>
    <row r="1866" ht="22.9" hidden="1" customHeight="1"/>
    <row r="1867" ht="22.9" hidden="1" customHeight="1"/>
    <row r="1868" ht="22.9" hidden="1" customHeight="1"/>
    <row r="1869" ht="22.9" hidden="1" customHeight="1"/>
    <row r="1870" ht="22.9" hidden="1" customHeight="1"/>
    <row r="1871" ht="22.9" hidden="1" customHeight="1"/>
    <row r="1872" ht="22.9" hidden="1" customHeight="1"/>
    <row r="1873" ht="22.9" hidden="1" customHeight="1"/>
    <row r="1874" ht="22.9" hidden="1" customHeight="1"/>
    <row r="1875" ht="22.9" hidden="1" customHeight="1"/>
    <row r="1876" ht="22.9" hidden="1" customHeight="1"/>
    <row r="1877" ht="22.9" hidden="1" customHeight="1"/>
    <row r="1878" ht="22.9" hidden="1" customHeight="1"/>
    <row r="1879" ht="22.9" hidden="1" customHeight="1"/>
    <row r="1880" ht="22.9" hidden="1" customHeight="1"/>
    <row r="1881" ht="22.9" hidden="1" customHeight="1"/>
    <row r="1882" ht="22.9" hidden="1" customHeight="1"/>
    <row r="1883" ht="22.9" hidden="1" customHeight="1"/>
    <row r="1884" ht="22.9" hidden="1" customHeight="1"/>
    <row r="1885" ht="22.9" hidden="1" customHeight="1"/>
    <row r="1886" ht="22.9" hidden="1" customHeight="1"/>
    <row r="1887" ht="22.9" hidden="1" customHeight="1"/>
    <row r="1888" ht="22.9" hidden="1" customHeight="1"/>
    <row r="1889" ht="22.9" hidden="1" customHeight="1"/>
    <row r="1890" ht="22.9" hidden="1" customHeight="1"/>
    <row r="1891" ht="22.9" hidden="1" customHeight="1"/>
    <row r="1892" ht="22.9" hidden="1" customHeight="1"/>
    <row r="1893" ht="22.9" hidden="1" customHeight="1"/>
    <row r="1894" ht="22.9" hidden="1" customHeight="1"/>
    <row r="1895" ht="22.9" hidden="1" customHeight="1"/>
    <row r="1896" ht="22.9" hidden="1" customHeight="1"/>
    <row r="1897" ht="22.9" hidden="1" customHeight="1"/>
    <row r="1898" ht="22.9" hidden="1" customHeight="1"/>
    <row r="1899" ht="22.9" hidden="1" customHeight="1"/>
    <row r="1900" ht="22.9" hidden="1" customHeight="1"/>
    <row r="1901" ht="22.9" hidden="1" customHeight="1"/>
    <row r="1902" ht="22.9" hidden="1" customHeight="1"/>
    <row r="1903" ht="22.9" hidden="1" customHeight="1"/>
    <row r="1904" ht="22.9" hidden="1" customHeight="1"/>
    <row r="1905" ht="22.9" hidden="1" customHeight="1"/>
    <row r="1906" ht="22.9" hidden="1" customHeight="1"/>
    <row r="1907" ht="22.9" hidden="1" customHeight="1"/>
    <row r="1908" ht="22.9" hidden="1" customHeight="1"/>
    <row r="1909" ht="22.9" hidden="1" customHeight="1"/>
    <row r="1910" ht="22.9" hidden="1" customHeight="1"/>
    <row r="1911" ht="22.9" hidden="1" customHeight="1"/>
    <row r="1912" ht="22.9" hidden="1" customHeight="1"/>
    <row r="1913" ht="22.9" hidden="1" customHeight="1"/>
    <row r="1914" ht="22.9" hidden="1" customHeight="1"/>
    <row r="1915" ht="22.9" hidden="1" customHeight="1"/>
    <row r="1916" ht="22.9" hidden="1" customHeight="1"/>
    <row r="1917" ht="22.9" hidden="1" customHeight="1"/>
    <row r="1918" ht="22.9" hidden="1" customHeight="1"/>
    <row r="1919" ht="22.9" hidden="1" customHeight="1"/>
    <row r="1920" ht="22.9" hidden="1" customHeight="1"/>
    <row r="1921" ht="22.9" hidden="1" customHeight="1"/>
    <row r="1922" ht="22.9" hidden="1" customHeight="1"/>
    <row r="1923" ht="22.9" hidden="1" customHeight="1"/>
    <row r="1924" ht="22.9" hidden="1" customHeight="1"/>
    <row r="1925" ht="22.9" hidden="1" customHeight="1"/>
    <row r="1926" ht="22.9" hidden="1" customHeight="1"/>
    <row r="1927" ht="22.9" hidden="1" customHeight="1"/>
    <row r="1928" ht="22.9" hidden="1" customHeight="1"/>
    <row r="1929" ht="22.9" hidden="1" customHeight="1"/>
    <row r="1930" ht="22.9" hidden="1" customHeight="1"/>
    <row r="1931" ht="22.9" hidden="1" customHeight="1"/>
    <row r="1932" ht="22.9" hidden="1" customHeight="1"/>
    <row r="1933" ht="22.9" hidden="1" customHeight="1"/>
    <row r="1934" ht="22.9" hidden="1" customHeight="1"/>
    <row r="1935" ht="22.9" hidden="1" customHeight="1"/>
    <row r="1936" ht="22.9" hidden="1" customHeight="1"/>
    <row r="1937" ht="22.9" hidden="1" customHeight="1"/>
    <row r="1938" ht="22.9" hidden="1" customHeight="1"/>
    <row r="1939" ht="22.9" hidden="1" customHeight="1"/>
    <row r="1940" ht="22.9" hidden="1" customHeight="1"/>
    <row r="1941" ht="22.9" hidden="1" customHeight="1"/>
    <row r="1942" ht="22.9" hidden="1" customHeight="1"/>
    <row r="1943" ht="22.9" hidden="1" customHeight="1"/>
    <row r="1944" ht="22.9" hidden="1" customHeight="1"/>
    <row r="1945" ht="22.9" hidden="1" customHeight="1"/>
    <row r="1946" ht="22.9" hidden="1" customHeight="1"/>
    <row r="1947" ht="22.9" hidden="1" customHeight="1"/>
    <row r="1948" ht="22.9" hidden="1" customHeight="1"/>
    <row r="1949" ht="22.9" hidden="1" customHeight="1"/>
    <row r="1950" ht="22.9" hidden="1" customHeight="1"/>
    <row r="1951" ht="22.9" hidden="1" customHeight="1"/>
    <row r="1952" ht="22.9" hidden="1" customHeight="1"/>
    <row r="1953" ht="22.9" hidden="1" customHeight="1"/>
    <row r="1954" ht="22.9" hidden="1" customHeight="1"/>
    <row r="1955" ht="22.9" hidden="1" customHeight="1"/>
    <row r="1956" ht="22.9" hidden="1" customHeight="1"/>
    <row r="1957" ht="22.9" hidden="1" customHeight="1"/>
    <row r="1958" ht="22.9" hidden="1" customHeight="1"/>
    <row r="1959" ht="22.9" hidden="1" customHeight="1"/>
    <row r="1960" ht="22.9" hidden="1" customHeight="1"/>
    <row r="1961" ht="22.9" hidden="1" customHeight="1"/>
    <row r="1962" ht="22.9" hidden="1" customHeight="1"/>
    <row r="1963" ht="22.9" hidden="1" customHeight="1"/>
    <row r="1964" ht="22.9" hidden="1" customHeight="1"/>
    <row r="1965" ht="22.9" hidden="1" customHeight="1"/>
    <row r="1966" ht="22.9" hidden="1" customHeight="1"/>
    <row r="1967" ht="22.9" hidden="1" customHeight="1"/>
    <row r="1968" ht="22.9" hidden="1" customHeight="1"/>
    <row r="1969" ht="22.9" hidden="1" customHeight="1"/>
    <row r="1970" ht="22.9" hidden="1" customHeight="1"/>
    <row r="1971" ht="22.9" hidden="1" customHeight="1"/>
    <row r="1972" ht="22.9" hidden="1" customHeight="1"/>
    <row r="1973" ht="22.9" hidden="1" customHeight="1"/>
    <row r="1974" ht="22.9" hidden="1" customHeight="1"/>
    <row r="1975" ht="22.9" hidden="1" customHeight="1"/>
    <row r="1976" ht="22.9" hidden="1" customHeight="1"/>
    <row r="1977" ht="22.9" hidden="1" customHeight="1"/>
    <row r="1978" ht="22.9" hidden="1" customHeight="1"/>
    <row r="1979" ht="22.9" hidden="1" customHeight="1"/>
    <row r="1980" ht="22.9" hidden="1" customHeight="1"/>
    <row r="1981" ht="22.9" hidden="1" customHeight="1"/>
    <row r="1982" ht="22.9" hidden="1" customHeight="1"/>
    <row r="1983" ht="22.9" hidden="1" customHeight="1"/>
    <row r="1984" ht="22.9" hidden="1" customHeight="1"/>
    <row r="1985" ht="22.9" hidden="1" customHeight="1"/>
    <row r="1986" ht="22.9" hidden="1" customHeight="1"/>
    <row r="1987" ht="22.9" hidden="1" customHeight="1"/>
    <row r="1988" ht="22.9" hidden="1" customHeight="1"/>
    <row r="1989" ht="22.9" hidden="1" customHeight="1"/>
    <row r="1990" ht="22.9" hidden="1" customHeight="1"/>
    <row r="1991" ht="22.9" hidden="1" customHeight="1"/>
    <row r="1992" ht="22.9" hidden="1" customHeight="1"/>
    <row r="1993" ht="22.9" hidden="1" customHeight="1"/>
    <row r="1994" ht="22.9" hidden="1" customHeight="1"/>
    <row r="1995" ht="22.9" hidden="1" customHeight="1"/>
    <row r="1996" ht="22.9" hidden="1" customHeight="1"/>
    <row r="1997" ht="22.9" hidden="1" customHeight="1"/>
    <row r="1998" ht="22.9" hidden="1" customHeight="1"/>
    <row r="1999" ht="22.9" hidden="1" customHeight="1"/>
    <row r="2000" ht="22.9" hidden="1" customHeight="1"/>
    <row r="2001" ht="22.9" hidden="1" customHeight="1"/>
    <row r="2002" ht="22.9" hidden="1" customHeight="1"/>
    <row r="2003" ht="22.9" hidden="1" customHeight="1"/>
    <row r="2004" ht="22.9" hidden="1" customHeight="1"/>
    <row r="2005" ht="22.9" hidden="1" customHeight="1"/>
    <row r="2006" ht="22.9" hidden="1" customHeight="1"/>
    <row r="2007" ht="22.9" hidden="1" customHeight="1"/>
    <row r="2008" ht="22.9" hidden="1" customHeight="1"/>
    <row r="2009" ht="22.9" hidden="1" customHeight="1"/>
    <row r="2010" ht="22.9" hidden="1" customHeight="1"/>
    <row r="2011" ht="22.9" hidden="1" customHeight="1"/>
    <row r="2012" ht="22.9" hidden="1" customHeight="1"/>
    <row r="2013" ht="22.9" hidden="1" customHeight="1"/>
    <row r="2014" ht="22.9" hidden="1" customHeight="1"/>
    <row r="2015" ht="22.9" hidden="1" customHeight="1"/>
    <row r="2016" ht="22.9" hidden="1" customHeight="1"/>
    <row r="2017" ht="22.9" hidden="1" customHeight="1"/>
    <row r="2018" ht="22.9" hidden="1" customHeight="1"/>
    <row r="2019" ht="22.9" hidden="1" customHeight="1"/>
    <row r="2020" ht="22.9" hidden="1" customHeight="1"/>
    <row r="2021" ht="22.9" hidden="1" customHeight="1"/>
    <row r="2022" ht="22.9" hidden="1" customHeight="1"/>
    <row r="2023" ht="22.9" hidden="1" customHeight="1"/>
    <row r="2024" ht="22.9" hidden="1" customHeight="1"/>
    <row r="2025" ht="22.9" hidden="1" customHeight="1"/>
    <row r="2026" ht="22.9" hidden="1" customHeight="1"/>
    <row r="2027" ht="22.9" hidden="1" customHeight="1"/>
    <row r="2028" ht="22.9" hidden="1" customHeight="1"/>
    <row r="2029" ht="22.9" hidden="1" customHeight="1"/>
    <row r="2030" ht="22.9" hidden="1" customHeight="1"/>
    <row r="2031" ht="22.9" hidden="1" customHeight="1"/>
    <row r="2032" ht="22.9" hidden="1" customHeight="1"/>
    <row r="2033" ht="22.9" hidden="1" customHeight="1"/>
    <row r="2034" ht="22.9" hidden="1" customHeight="1"/>
    <row r="2035" ht="22.9" hidden="1" customHeight="1"/>
    <row r="2036" ht="22.9" hidden="1" customHeight="1"/>
    <row r="2037" ht="22.9" hidden="1" customHeight="1"/>
    <row r="2038" ht="22.9" hidden="1" customHeight="1"/>
    <row r="2039" ht="22.9" hidden="1" customHeight="1"/>
    <row r="2040" ht="22.9" hidden="1" customHeight="1"/>
    <row r="2041" ht="22.9" hidden="1" customHeight="1"/>
    <row r="2042" ht="22.9" hidden="1" customHeight="1"/>
    <row r="2043" ht="22.9" hidden="1" customHeight="1"/>
    <row r="2044" ht="22.9" hidden="1" customHeight="1"/>
    <row r="2045" ht="22.9" hidden="1" customHeight="1"/>
    <row r="2046" ht="22.9" hidden="1" customHeight="1"/>
    <row r="2047" ht="22.9" hidden="1" customHeight="1"/>
    <row r="2048" ht="22.9" hidden="1" customHeight="1"/>
    <row r="2049" ht="22.9" hidden="1" customHeight="1"/>
    <row r="2050" ht="22.9" hidden="1" customHeight="1"/>
    <row r="2051" ht="22.9" hidden="1" customHeight="1"/>
    <row r="2052" ht="22.9" hidden="1" customHeight="1"/>
    <row r="2053" ht="22.9" hidden="1" customHeight="1"/>
    <row r="2054" ht="22.9" hidden="1" customHeight="1"/>
    <row r="2055" ht="22.9" hidden="1" customHeight="1"/>
    <row r="2056" ht="22.9" hidden="1" customHeight="1"/>
    <row r="2057" ht="22.9" hidden="1" customHeight="1"/>
    <row r="2058" ht="22.9" hidden="1" customHeight="1"/>
    <row r="2059" ht="22.9" hidden="1" customHeight="1"/>
    <row r="2060" ht="22.9" hidden="1" customHeight="1"/>
    <row r="2061" ht="22.9" hidden="1" customHeight="1"/>
    <row r="2062" ht="22.9" hidden="1" customHeight="1"/>
    <row r="2063" ht="22.9" hidden="1" customHeight="1"/>
    <row r="2064" ht="22.9" hidden="1" customHeight="1"/>
    <row r="2065" ht="22.9" hidden="1" customHeight="1"/>
    <row r="2066" ht="22.9" hidden="1" customHeight="1"/>
    <row r="2067" ht="22.9" hidden="1" customHeight="1"/>
    <row r="2068" ht="22.9" hidden="1" customHeight="1"/>
    <row r="2069" ht="22.9" hidden="1" customHeight="1"/>
    <row r="2070" ht="22.9" hidden="1" customHeight="1"/>
    <row r="2071" ht="22.9" hidden="1" customHeight="1"/>
    <row r="2072" ht="22.9" hidden="1" customHeight="1"/>
    <row r="2073" ht="22.9" hidden="1" customHeight="1"/>
    <row r="2074" ht="22.9" hidden="1" customHeight="1"/>
    <row r="2075" ht="22.9" hidden="1" customHeight="1"/>
    <row r="2076" ht="22.9" hidden="1" customHeight="1"/>
    <row r="2077" ht="22.9" hidden="1" customHeight="1"/>
    <row r="2078" ht="22.9" hidden="1" customHeight="1"/>
    <row r="2079" ht="22.9" hidden="1" customHeight="1"/>
    <row r="2080" ht="22.9" hidden="1" customHeight="1"/>
    <row r="2081" ht="22.9" hidden="1" customHeight="1"/>
    <row r="2082" ht="22.9" hidden="1" customHeight="1"/>
    <row r="2083" ht="22.9" hidden="1" customHeight="1"/>
    <row r="2084" ht="22.9" hidden="1" customHeight="1"/>
    <row r="2085" ht="22.9" hidden="1" customHeight="1"/>
    <row r="2086" ht="22.9" hidden="1" customHeight="1"/>
    <row r="2087" ht="22.9" hidden="1" customHeight="1"/>
    <row r="2088" ht="22.9" hidden="1" customHeight="1"/>
    <row r="2089" ht="22.9" hidden="1" customHeight="1"/>
    <row r="2090" ht="22.9" hidden="1" customHeight="1"/>
    <row r="2091" ht="22.9" hidden="1" customHeight="1"/>
    <row r="2092" ht="22.9" hidden="1" customHeight="1"/>
    <row r="2093" ht="22.9" hidden="1" customHeight="1"/>
    <row r="2094" ht="22.9" hidden="1" customHeight="1"/>
    <row r="2095" ht="22.9" hidden="1" customHeight="1"/>
    <row r="2096" ht="22.9" hidden="1" customHeight="1"/>
    <row r="2097" ht="22.9" hidden="1" customHeight="1"/>
    <row r="2098" ht="22.9" hidden="1" customHeight="1"/>
    <row r="2099" ht="22.9" hidden="1" customHeight="1"/>
    <row r="2100" ht="22.9" hidden="1" customHeight="1"/>
    <row r="2101" ht="22.9" hidden="1" customHeight="1"/>
    <row r="2102" ht="22.9" hidden="1" customHeight="1"/>
    <row r="2103" ht="22.9" hidden="1" customHeight="1"/>
    <row r="2104" ht="22.9" hidden="1" customHeight="1"/>
    <row r="2105" ht="22.9" hidden="1" customHeight="1"/>
    <row r="2106" ht="22.9" hidden="1" customHeight="1"/>
    <row r="2107" ht="22.9" hidden="1" customHeight="1"/>
    <row r="2108" ht="22.9" hidden="1" customHeight="1"/>
    <row r="2109" ht="22.9" hidden="1" customHeight="1"/>
    <row r="2110" ht="22.9" hidden="1" customHeight="1"/>
    <row r="2111" ht="22.9" hidden="1" customHeight="1"/>
    <row r="2112" ht="22.9" hidden="1" customHeight="1"/>
    <row r="2113" ht="22.9" hidden="1" customHeight="1"/>
    <row r="2114" ht="22.9" hidden="1" customHeight="1"/>
    <row r="2115" ht="22.9" hidden="1" customHeight="1"/>
    <row r="2116" ht="22.9" hidden="1" customHeight="1"/>
    <row r="2117" ht="22.9" hidden="1" customHeight="1"/>
    <row r="2118" ht="22.9" hidden="1" customHeight="1"/>
    <row r="2119" ht="22.9" hidden="1" customHeight="1"/>
    <row r="2120" ht="22.9" hidden="1" customHeight="1"/>
    <row r="2121" ht="22.9" hidden="1" customHeight="1"/>
    <row r="2122" ht="22.9" hidden="1" customHeight="1"/>
    <row r="2123" ht="22.9" hidden="1" customHeight="1"/>
    <row r="2124" ht="22.9" hidden="1" customHeight="1"/>
    <row r="2125" ht="22.9" hidden="1" customHeight="1"/>
    <row r="2126" ht="22.9" hidden="1" customHeight="1"/>
    <row r="2127" ht="22.9" hidden="1" customHeight="1"/>
    <row r="2128" ht="22.9" hidden="1" customHeight="1"/>
    <row r="2129" ht="22.9" hidden="1" customHeight="1"/>
    <row r="2130" ht="22.9" hidden="1" customHeight="1"/>
    <row r="2131" ht="22.9" hidden="1" customHeight="1"/>
    <row r="2132" ht="22.9" hidden="1" customHeight="1"/>
    <row r="2133" ht="22.9" hidden="1" customHeight="1"/>
    <row r="2134" ht="22.9" hidden="1" customHeight="1"/>
    <row r="2135" ht="22.9" hidden="1" customHeight="1"/>
    <row r="2136" ht="22.9" hidden="1" customHeight="1"/>
    <row r="2137" ht="22.9" hidden="1" customHeight="1"/>
    <row r="2138" ht="22.9" hidden="1" customHeight="1"/>
    <row r="2139" ht="22.9" hidden="1" customHeight="1"/>
    <row r="2140" ht="22.9" hidden="1" customHeight="1"/>
    <row r="2141" ht="22.9" hidden="1" customHeight="1"/>
    <row r="2142" ht="22.9" hidden="1" customHeight="1"/>
    <row r="2143" ht="22.9" hidden="1" customHeight="1"/>
    <row r="2144" ht="22.9" hidden="1" customHeight="1"/>
    <row r="2145" ht="22.9" hidden="1" customHeight="1"/>
    <row r="2146" ht="22.9" hidden="1" customHeight="1"/>
    <row r="2147" ht="14.5" hidden="1" customHeight="1"/>
    <row r="2148" ht="14.5" hidden="1" customHeight="1"/>
    <row r="2149" ht="14.5" hidden="1" customHeight="1"/>
    <row r="2150" ht="14.5" hidden="1" customHeight="1"/>
    <row r="2151" ht="14.5" hidden="1" customHeight="1"/>
    <row r="2152" ht="14.5" hidden="1" customHeight="1"/>
    <row r="2153" ht="14.5" hidden="1" customHeight="1"/>
    <row r="2154" ht="14.5" hidden="1" customHeight="1"/>
    <row r="2155" ht="14.5" hidden="1" customHeight="1"/>
    <row r="2156" ht="14.5" hidden="1" customHeight="1"/>
    <row r="2157" ht="14.5" hidden="1" customHeight="1"/>
    <row r="2158" ht="14.5" hidden="1" customHeight="1"/>
    <row r="2159" ht="14.5" hidden="1" customHeight="1"/>
    <row r="2160" ht="14.5" hidden="1" customHeight="1"/>
    <row r="2161" ht="14.5" hidden="1" customHeight="1"/>
    <row r="2162" ht="14.5" hidden="1" customHeight="1"/>
    <row r="2163" ht="14.5" hidden="1" customHeight="1"/>
    <row r="2164" ht="14.5" hidden="1" customHeight="1"/>
    <row r="2165" ht="14.5" hidden="1" customHeight="1"/>
    <row r="2166" ht="14.5" hidden="1" customHeight="1"/>
    <row r="2167" ht="14.5" hidden="1" customHeight="1"/>
    <row r="2168" ht="14.5" hidden="1" customHeight="1"/>
    <row r="2169" ht="14.5" hidden="1" customHeight="1"/>
    <row r="2170" ht="14.5" hidden="1" customHeight="1"/>
    <row r="2171" ht="14.5" hidden="1" customHeight="1"/>
    <row r="2172" ht="14.5" hidden="1" customHeight="1"/>
    <row r="2173" ht="14.5" hidden="1" customHeight="1"/>
    <row r="2174" ht="14.5" hidden="1" customHeight="1"/>
    <row r="2175" ht="14.5" hidden="1" customHeight="1"/>
    <row r="2176" ht="14.5" hidden="1" customHeight="1"/>
    <row r="2177" ht="14.5" hidden="1" customHeight="1"/>
    <row r="2178" ht="14.5" hidden="1" customHeight="1"/>
    <row r="2179" ht="14.5" hidden="1" customHeight="1"/>
    <row r="2180" ht="14.5" hidden="1" customHeight="1"/>
    <row r="2181" ht="14.5" hidden="1" customHeight="1"/>
    <row r="2182" ht="14.5" hidden="1" customHeight="1"/>
    <row r="2183" ht="14.5" hidden="1" customHeight="1"/>
    <row r="2184" ht="14.5" hidden="1" customHeight="1"/>
    <row r="2185" ht="14.5" hidden="1" customHeight="1"/>
    <row r="2186" ht="14.5" hidden="1" customHeight="1"/>
    <row r="2187" ht="14.5" hidden="1" customHeight="1"/>
    <row r="2188" ht="14.5" hidden="1" customHeight="1"/>
    <row r="2189" ht="14.5" hidden="1" customHeight="1"/>
    <row r="2190" ht="14.5" hidden="1" customHeight="1"/>
    <row r="2191" ht="14.5" hidden="1" customHeight="1"/>
    <row r="2192" ht="14.5" hidden="1" customHeight="1"/>
    <row r="2193" ht="14.5" hidden="1" customHeight="1"/>
    <row r="2194" ht="14.5" hidden="1" customHeight="1"/>
    <row r="2195" ht="14.5" hidden="1" customHeight="1"/>
    <row r="2196" ht="14.5" hidden="1" customHeight="1"/>
    <row r="2197" ht="14.5" hidden="1" customHeight="1"/>
    <row r="2198" ht="14.5" hidden="1" customHeight="1"/>
    <row r="2199" ht="14.5" hidden="1" customHeight="1"/>
    <row r="2200" ht="14.5" hidden="1" customHeight="1"/>
    <row r="2201" ht="14.5" hidden="1" customHeight="1"/>
    <row r="2202" ht="14.5" hidden="1" customHeight="1"/>
    <row r="2203" ht="14.5" hidden="1" customHeight="1"/>
    <row r="2204" ht="14.5" hidden="1" customHeight="1"/>
    <row r="2205" ht="14.5" hidden="1" customHeight="1"/>
    <row r="2206" ht="14.5" hidden="1" customHeight="1"/>
    <row r="2207" ht="14.5" hidden="1" customHeight="1"/>
    <row r="2208" ht="14.5" hidden="1" customHeight="1"/>
    <row r="2209" ht="14.5" hidden="1" customHeight="1"/>
    <row r="2210" ht="14.5" hidden="1" customHeight="1"/>
    <row r="2211" ht="14.5" hidden="1" customHeight="1"/>
    <row r="2212" ht="14.5" hidden="1" customHeight="1"/>
    <row r="2213" ht="14.5" hidden="1" customHeight="1"/>
    <row r="2214" ht="14.5" hidden="1" customHeight="1"/>
    <row r="2215" ht="14.5" hidden="1" customHeight="1"/>
    <row r="2216" ht="14.5" hidden="1" customHeight="1"/>
    <row r="2217" ht="14.5" hidden="1" customHeight="1"/>
    <row r="2218" ht="14.5" hidden="1" customHeight="1"/>
    <row r="2219" ht="14.5" hidden="1" customHeight="1"/>
    <row r="2220" ht="14.5" hidden="1" customHeight="1"/>
    <row r="2221" ht="14.5" hidden="1" customHeight="1"/>
    <row r="2222" ht="14.5" hidden="1" customHeight="1"/>
    <row r="2223" ht="14.5" hidden="1" customHeight="1"/>
    <row r="2224" ht="14.5" hidden="1" customHeight="1"/>
    <row r="2225" ht="14.5" hidden="1" customHeight="1"/>
    <row r="2226" ht="14.5" hidden="1" customHeight="1"/>
    <row r="2227" ht="14.5" hidden="1" customHeight="1"/>
    <row r="2228" ht="14.5" hidden="1" customHeight="1"/>
    <row r="2229" ht="14.5" hidden="1" customHeight="1"/>
    <row r="2230" ht="14.5" hidden="1" customHeight="1"/>
    <row r="2231" ht="14.5" hidden="1" customHeight="1"/>
    <row r="2232" ht="14.5" hidden="1" customHeight="1"/>
    <row r="2233" ht="14.5" hidden="1" customHeight="1"/>
    <row r="2234" ht="14.5" hidden="1" customHeight="1"/>
    <row r="2235" ht="14.5" hidden="1" customHeight="1"/>
    <row r="2236" ht="14.5" hidden="1" customHeight="1"/>
    <row r="2237" ht="14.5" hidden="1" customHeight="1"/>
    <row r="2238" ht="14.5" hidden="1" customHeight="1"/>
    <row r="2239" ht="14.5" hidden="1" customHeight="1"/>
    <row r="2240" ht="14.5" hidden="1" customHeight="1"/>
    <row r="2241" ht="14.5" hidden="1" customHeight="1"/>
    <row r="2242" ht="14.5" hidden="1" customHeight="1"/>
    <row r="2243" ht="14.5" hidden="1" customHeight="1"/>
    <row r="2244" ht="14.5" hidden="1" customHeight="1"/>
    <row r="2245" ht="14.5" hidden="1" customHeight="1"/>
    <row r="2246" ht="14.5" hidden="1" customHeight="1"/>
    <row r="2247" ht="14.5" hidden="1" customHeight="1"/>
    <row r="2248" ht="14.5" hidden="1" customHeight="1"/>
    <row r="2249" ht="14.5" hidden="1" customHeight="1"/>
    <row r="2250" ht="14.5" hidden="1" customHeight="1"/>
    <row r="2251" ht="14.5" hidden="1" customHeight="1"/>
    <row r="2252" ht="14.5" hidden="1" customHeight="1"/>
    <row r="2253" ht="14.5" hidden="1" customHeight="1"/>
    <row r="2254" ht="14.5" hidden="1" customHeight="1"/>
    <row r="2255" ht="14.5" hidden="1" customHeight="1"/>
    <row r="2256" ht="14.5" hidden="1" customHeight="1"/>
    <row r="2257" ht="14.5" hidden="1" customHeight="1"/>
    <row r="2258" ht="14.5" hidden="1" customHeight="1"/>
    <row r="2259" ht="14.5" hidden="1" customHeight="1"/>
    <row r="2260" ht="14.5" hidden="1" customHeight="1"/>
    <row r="2261" ht="14.5" hidden="1" customHeight="1"/>
    <row r="2262" ht="14.5" hidden="1" customHeight="1"/>
    <row r="2263" ht="14.5" hidden="1" customHeight="1"/>
    <row r="2264" ht="14.5" hidden="1" customHeight="1"/>
    <row r="2265" ht="14.5" hidden="1" customHeight="1"/>
    <row r="2266" ht="14.5" hidden="1" customHeight="1"/>
    <row r="2267" ht="14.5" hidden="1" customHeight="1"/>
    <row r="2268" ht="14.5" hidden="1" customHeight="1"/>
    <row r="2269" ht="14.5" hidden="1" customHeight="1"/>
    <row r="2270" ht="14.5" hidden="1" customHeight="1"/>
    <row r="2271" ht="14.5" hidden="1" customHeight="1"/>
    <row r="2272" ht="14.5" hidden="1" customHeight="1"/>
    <row r="2273" ht="14.5" hidden="1" customHeight="1"/>
    <row r="2274" ht="14.5" hidden="1" customHeight="1"/>
    <row r="2275" ht="14.5" hidden="1" customHeight="1"/>
    <row r="2276" ht="14.5" hidden="1" customHeight="1"/>
    <row r="2277" ht="14.5" hidden="1" customHeight="1"/>
    <row r="2278" ht="14.5" hidden="1" customHeight="1"/>
    <row r="2279" ht="14.5" hidden="1" customHeight="1"/>
    <row r="2280" ht="14.5" hidden="1" customHeight="1"/>
    <row r="2281" ht="14.5" hidden="1" customHeight="1"/>
    <row r="2282" ht="14.5" hidden="1" customHeight="1"/>
    <row r="2283" ht="14.5" hidden="1" customHeight="1"/>
    <row r="2284" ht="14.5" hidden="1" customHeight="1"/>
    <row r="2285" ht="14.5" hidden="1" customHeight="1"/>
    <row r="2286" ht="14.5" hidden="1" customHeight="1"/>
    <row r="2287" ht="14.5" hidden="1" customHeight="1"/>
    <row r="2288" ht="14.5" hidden="1" customHeight="1"/>
    <row r="2289" ht="14.5" hidden="1" customHeight="1"/>
    <row r="2290" ht="14.5" hidden="1" customHeight="1"/>
    <row r="2291" ht="14.5" hidden="1" customHeight="1"/>
    <row r="2292" ht="14.5" hidden="1" customHeight="1"/>
    <row r="2293" ht="14.5" hidden="1" customHeight="1"/>
    <row r="2294" ht="14.5" hidden="1" customHeight="1"/>
    <row r="2295" ht="14.5" hidden="1" customHeight="1"/>
    <row r="2296" ht="14.5" hidden="1" customHeight="1"/>
    <row r="2297" ht="14.5" hidden="1" customHeight="1"/>
    <row r="2298" ht="14.5" hidden="1" customHeight="1"/>
    <row r="2299" ht="14.5" hidden="1" customHeight="1"/>
    <row r="2300" ht="14.5" hidden="1" customHeight="1"/>
    <row r="2301" ht="14.5" hidden="1" customHeight="1"/>
    <row r="2302" ht="14.5" hidden="1" customHeight="1"/>
    <row r="2303" ht="14.5" hidden="1" customHeight="1"/>
    <row r="2304" ht="14.5" hidden="1" customHeight="1"/>
    <row r="2305" ht="14.5" hidden="1" customHeight="1"/>
    <row r="2306" ht="14.5" hidden="1" customHeight="1"/>
    <row r="2307" ht="14.5" hidden="1" customHeight="1"/>
    <row r="2308" ht="14.5" hidden="1" customHeight="1"/>
    <row r="2309" ht="14.5" hidden="1" customHeight="1"/>
    <row r="2310" ht="14.5" hidden="1" customHeight="1"/>
    <row r="2311" ht="14.5" hidden="1" customHeight="1"/>
    <row r="2312" ht="14.5" hidden="1" customHeight="1"/>
    <row r="2313" ht="14.5" hidden="1" customHeight="1"/>
    <row r="2314" ht="14.5" hidden="1" customHeight="1"/>
    <row r="2315" ht="14.5" hidden="1" customHeight="1"/>
    <row r="2316" ht="14.5" hidden="1" customHeight="1"/>
    <row r="2317" ht="14.5" hidden="1" customHeight="1"/>
    <row r="2318" ht="14.5" hidden="1" customHeight="1"/>
    <row r="2319" ht="14.5" hidden="1" customHeight="1"/>
    <row r="2320" ht="14.5" hidden="1" customHeight="1"/>
    <row r="2321" ht="14.5" hidden="1" customHeight="1"/>
    <row r="2322" ht="14.5" hidden="1" customHeight="1"/>
    <row r="2323" ht="14.5" hidden="1" customHeight="1"/>
    <row r="2324" ht="14.5" hidden="1" customHeight="1"/>
    <row r="2325" ht="14.5" hidden="1" customHeight="1"/>
    <row r="2326" ht="14.5" hidden="1" customHeight="1"/>
    <row r="2327" ht="14.5" hidden="1" customHeight="1"/>
    <row r="2328" ht="14.5" hidden="1" customHeight="1"/>
    <row r="2329" ht="14.5" hidden="1" customHeight="1"/>
    <row r="2330" ht="14.5" hidden="1" customHeight="1"/>
    <row r="2331" ht="14.5" hidden="1" customHeight="1"/>
    <row r="2332" ht="14.5" hidden="1" customHeight="1"/>
    <row r="2333" ht="14.5" hidden="1" customHeight="1"/>
    <row r="2334" ht="14.5" hidden="1" customHeight="1"/>
    <row r="2335" ht="14.5" hidden="1" customHeight="1"/>
    <row r="2336" ht="14.5" hidden="1" customHeight="1"/>
    <row r="2337" ht="14.5" hidden="1" customHeight="1"/>
    <row r="2338" ht="14.5" hidden="1" customHeight="1"/>
    <row r="2339" ht="14.5" hidden="1" customHeight="1"/>
    <row r="2340" ht="14.5" hidden="1" customHeight="1"/>
    <row r="2341" ht="14.5" hidden="1" customHeight="1"/>
    <row r="2342" ht="14.5" hidden="1" customHeight="1"/>
    <row r="2343" ht="14.5" hidden="1" customHeight="1"/>
    <row r="2344" ht="14.5" hidden="1" customHeight="1"/>
    <row r="2345" ht="14.5" hidden="1" customHeight="1"/>
    <row r="2346" ht="14.5" hidden="1" customHeight="1"/>
    <row r="2347" ht="14.5" hidden="1" customHeight="1"/>
    <row r="2348" ht="14.5" hidden="1" customHeight="1"/>
    <row r="2349" ht="14.5" hidden="1" customHeight="1"/>
    <row r="2350" ht="14.5" hidden="1" customHeight="1"/>
    <row r="2351" ht="14.5" hidden="1" customHeight="1"/>
    <row r="2352" ht="14.5" hidden="1" customHeight="1"/>
    <row r="2353" ht="14.5" hidden="1" customHeight="1"/>
    <row r="2354" ht="14.5" hidden="1" customHeight="1"/>
    <row r="2355" ht="14.5" hidden="1" customHeight="1"/>
    <row r="2356" ht="14.5" hidden="1" customHeight="1"/>
    <row r="2357" ht="14.5" hidden="1" customHeight="1"/>
    <row r="2358" ht="14.5" hidden="1" customHeight="1"/>
    <row r="2359" ht="14.5" hidden="1" customHeight="1"/>
    <row r="2360" ht="14.5" hidden="1" customHeight="1"/>
    <row r="2361" ht="14.5" hidden="1" customHeight="1"/>
    <row r="2362" ht="14.5" hidden="1" customHeight="1"/>
    <row r="2363" ht="14.5" hidden="1" customHeight="1"/>
    <row r="2364" ht="14.5" hidden="1" customHeight="1"/>
    <row r="2365" ht="14.5" hidden="1" customHeight="1"/>
    <row r="2366" ht="14.5" hidden="1" customHeight="1"/>
    <row r="2367" ht="14.5" hidden="1" customHeight="1"/>
    <row r="2368" ht="14.5" hidden="1" customHeight="1"/>
    <row r="2369" ht="14.5" hidden="1" customHeight="1"/>
    <row r="2370" ht="14.5" hidden="1" customHeight="1"/>
    <row r="2371" ht="14.5" hidden="1" customHeight="1"/>
    <row r="2372" ht="14.5" hidden="1" customHeight="1"/>
    <row r="2373" ht="14.5" hidden="1" customHeight="1"/>
    <row r="2374" ht="14.5" hidden="1" customHeight="1"/>
    <row r="2375" ht="14.5" hidden="1" customHeight="1"/>
    <row r="2376" ht="14.5" hidden="1" customHeight="1"/>
    <row r="2377" ht="14.5" hidden="1" customHeight="1"/>
    <row r="2378" ht="14.5" hidden="1" customHeight="1"/>
    <row r="2379" ht="14.5" hidden="1" customHeight="1"/>
    <row r="2380" ht="14.5" hidden="1" customHeight="1"/>
    <row r="2381" ht="14.5" hidden="1" customHeight="1"/>
    <row r="2382" ht="14.5" hidden="1" customHeight="1"/>
    <row r="2383" ht="14.5" hidden="1" customHeight="1"/>
    <row r="2384" ht="14.5" hidden="1" customHeight="1"/>
    <row r="2385" ht="14.5" hidden="1" customHeight="1"/>
    <row r="2386" ht="14.5" hidden="1" customHeight="1"/>
    <row r="2387" ht="14.5" hidden="1" customHeight="1"/>
    <row r="2388" ht="14.5" hidden="1" customHeight="1"/>
    <row r="2389" ht="14.5" hidden="1" customHeight="1"/>
    <row r="2390" ht="14.5" hidden="1" customHeight="1"/>
    <row r="2391" ht="14.5" hidden="1" customHeight="1"/>
    <row r="2392" ht="14.5" hidden="1" customHeight="1"/>
    <row r="2393" ht="14.5" hidden="1" customHeight="1"/>
    <row r="2394" ht="14.5" hidden="1" customHeight="1"/>
    <row r="2395" ht="14.5" hidden="1" customHeight="1"/>
    <row r="2396" ht="14.5" hidden="1" customHeight="1"/>
    <row r="2397" ht="14.5" hidden="1" customHeight="1"/>
    <row r="2398" ht="14.5" hidden="1" customHeight="1"/>
    <row r="2399" ht="14.5" hidden="1" customHeight="1"/>
    <row r="2400" ht="14.5" hidden="1" customHeight="1"/>
    <row r="2401" ht="14.5" hidden="1" customHeight="1"/>
    <row r="2402" ht="14.5" hidden="1" customHeight="1"/>
    <row r="2403" ht="14.5" hidden="1" customHeight="1"/>
    <row r="2404" ht="14.5" hidden="1" customHeight="1"/>
    <row r="2405" ht="14.5" hidden="1" customHeight="1"/>
    <row r="2406" ht="14.5" hidden="1" customHeight="1"/>
    <row r="2407" ht="14.5" hidden="1" customHeight="1"/>
    <row r="2408" ht="14.5" hidden="1" customHeight="1"/>
    <row r="2409" ht="14.5" hidden="1" customHeight="1"/>
    <row r="2410" ht="14.5" hidden="1" customHeight="1"/>
    <row r="2411" ht="14.5" hidden="1" customHeight="1"/>
    <row r="2412" ht="14.5" hidden="1" customHeight="1"/>
    <row r="2413" ht="14.5" hidden="1" customHeight="1"/>
    <row r="2414" ht="14.5" hidden="1" customHeight="1"/>
    <row r="2415" ht="14.5" hidden="1" customHeight="1"/>
    <row r="2416" ht="14.5" hidden="1" customHeight="1"/>
    <row r="2417" ht="14.5" hidden="1" customHeight="1"/>
    <row r="2418" ht="14.5" hidden="1" customHeight="1"/>
    <row r="2419" ht="14.5" hidden="1" customHeight="1"/>
    <row r="2420" ht="14.5" hidden="1" customHeight="1"/>
    <row r="2421" ht="14.5" hidden="1" customHeight="1"/>
    <row r="2422" ht="14.5" hidden="1" customHeight="1"/>
    <row r="2423" ht="14.5" hidden="1" customHeight="1"/>
    <row r="2424" ht="14.5" hidden="1" customHeight="1"/>
    <row r="2425" ht="14.5" hidden="1" customHeight="1"/>
    <row r="2426" ht="14.5" hidden="1" customHeight="1"/>
    <row r="2427" ht="14.5" hidden="1" customHeight="1"/>
    <row r="2428" ht="14.5" hidden="1" customHeight="1"/>
    <row r="2429" ht="14.5" hidden="1" customHeight="1"/>
    <row r="2430" ht="14.5" hidden="1" customHeight="1"/>
    <row r="2431" ht="14.5" hidden="1" customHeight="1"/>
    <row r="2432" ht="14.5" hidden="1" customHeight="1"/>
    <row r="2433" ht="14.5" hidden="1" customHeight="1"/>
    <row r="2434" ht="14.5" hidden="1" customHeight="1"/>
    <row r="2435" ht="14.5" hidden="1" customHeight="1"/>
    <row r="2436" ht="14.5" hidden="1" customHeight="1"/>
    <row r="2437" ht="14.5" hidden="1" customHeight="1"/>
    <row r="2438" ht="14.5" hidden="1" customHeight="1"/>
    <row r="2439" ht="14.5" hidden="1" customHeight="1"/>
    <row r="2440" ht="14.5" hidden="1" customHeight="1"/>
    <row r="2441" ht="14.5" hidden="1" customHeight="1"/>
    <row r="2442" ht="14.5" hidden="1" customHeight="1"/>
    <row r="2443" ht="14.5" hidden="1" customHeight="1"/>
    <row r="2444" ht="14.5" hidden="1" customHeight="1"/>
    <row r="2445" ht="14.5" hidden="1" customHeight="1"/>
    <row r="2446" ht="14.5" hidden="1" customHeight="1"/>
    <row r="2447" ht="14.5" hidden="1" customHeight="1"/>
    <row r="2448" ht="14.5" hidden="1" customHeight="1"/>
    <row r="2449" ht="14.5" hidden="1" customHeight="1"/>
    <row r="2450" ht="14.5" hidden="1" customHeight="1"/>
    <row r="2451" ht="14.5" hidden="1" customHeight="1"/>
    <row r="2452" ht="14.5" hidden="1" customHeight="1"/>
    <row r="2453" ht="14.5" hidden="1" customHeight="1"/>
    <row r="2454" ht="14.5" hidden="1" customHeight="1"/>
    <row r="2455" ht="14.5" hidden="1" customHeight="1"/>
    <row r="2456" ht="14.5" hidden="1" customHeight="1"/>
    <row r="2457" ht="14.5" hidden="1" customHeight="1"/>
    <row r="2458" ht="14.5" hidden="1" customHeight="1"/>
    <row r="2459" ht="14.5" hidden="1" customHeight="1"/>
    <row r="2460" ht="14.5" hidden="1" customHeight="1"/>
    <row r="2461" ht="14.5" hidden="1" customHeight="1"/>
    <row r="2462" ht="14.5" hidden="1" customHeight="1"/>
    <row r="2463" ht="14.5" hidden="1" customHeight="1"/>
    <row r="2464" ht="14.5" hidden="1" customHeight="1"/>
    <row r="2465" ht="14.5" hidden="1" customHeight="1"/>
    <row r="2466" ht="14.5" hidden="1" customHeight="1"/>
    <row r="2467" ht="14.5" hidden="1" customHeight="1"/>
    <row r="2468" ht="14.5" hidden="1" customHeight="1"/>
    <row r="2469" ht="14.5" hidden="1" customHeight="1"/>
    <row r="2470" ht="14.5" hidden="1" customHeight="1"/>
    <row r="2471" ht="14.5" hidden="1" customHeight="1"/>
    <row r="2472" ht="14.5" hidden="1" customHeight="1"/>
    <row r="2473" ht="14.5" hidden="1" customHeight="1"/>
    <row r="2474" ht="14.5" hidden="1" customHeight="1"/>
    <row r="2475" ht="14.5" hidden="1" customHeight="1"/>
    <row r="2476" ht="14.5" hidden="1" customHeight="1"/>
    <row r="2477" ht="14.5" hidden="1" customHeight="1"/>
    <row r="2478" ht="14.5" hidden="1" customHeight="1"/>
    <row r="2479" ht="14.5" hidden="1" customHeight="1"/>
    <row r="2480" ht="14.5" hidden="1" customHeight="1"/>
    <row r="2481" ht="14.5" hidden="1" customHeight="1"/>
    <row r="2482" ht="14.5" hidden="1" customHeight="1"/>
    <row r="2483" ht="14.5" hidden="1" customHeight="1"/>
    <row r="2484" ht="14.5" hidden="1" customHeight="1"/>
    <row r="2485" ht="14.5" hidden="1" customHeight="1"/>
    <row r="2486" ht="14.5" hidden="1" customHeight="1"/>
    <row r="2487" ht="14.5" hidden="1" customHeight="1"/>
    <row r="2488" ht="14.5" hidden="1" customHeight="1"/>
    <row r="2489" ht="14.5" hidden="1" customHeight="1"/>
    <row r="2490" ht="14.5" hidden="1" customHeight="1"/>
    <row r="2491" ht="14.5" hidden="1" customHeight="1"/>
    <row r="2492" ht="14.5" hidden="1" customHeight="1"/>
    <row r="2493" ht="14.5" hidden="1" customHeight="1"/>
    <row r="2494" ht="14.5" hidden="1" customHeight="1"/>
    <row r="2495" ht="14.5" hidden="1" customHeight="1"/>
    <row r="2496" ht="14.5" hidden="1" customHeight="1"/>
    <row r="2497" ht="14.5" hidden="1" customHeight="1"/>
    <row r="2498" ht="14.5" hidden="1" customHeight="1"/>
    <row r="2499" ht="14.5" hidden="1" customHeight="1"/>
    <row r="2500" ht="14.5" hidden="1" customHeight="1"/>
    <row r="2501" ht="14.5" hidden="1" customHeight="1"/>
    <row r="2502" ht="14.5" hidden="1" customHeight="1"/>
    <row r="2503" ht="14.5" hidden="1" customHeight="1"/>
    <row r="2504" ht="14.5" hidden="1" customHeight="1"/>
    <row r="2505" ht="14.5" hidden="1" customHeight="1"/>
    <row r="2506" ht="14.5" hidden="1" customHeight="1"/>
    <row r="2507" ht="14.5" hidden="1" customHeight="1"/>
    <row r="2508" ht="14.5" hidden="1" customHeight="1"/>
    <row r="2509" ht="14.5" hidden="1" customHeight="1"/>
    <row r="2510" ht="14.5" hidden="1" customHeight="1"/>
    <row r="2511" ht="14.5" hidden="1" customHeight="1"/>
    <row r="2512" ht="14.5" hidden="1" customHeight="1"/>
    <row r="2513" ht="14.5" hidden="1" customHeight="1"/>
    <row r="2514" ht="14.5" hidden="1" customHeight="1"/>
    <row r="2515" ht="14.5" hidden="1" customHeight="1"/>
    <row r="2516" ht="14.5" hidden="1" customHeight="1"/>
    <row r="2517" ht="14.5" hidden="1" customHeight="1"/>
    <row r="2518" ht="14.5" hidden="1" customHeight="1"/>
    <row r="2519" ht="14.5" hidden="1" customHeight="1"/>
    <row r="2520" ht="14.5" hidden="1" customHeight="1"/>
    <row r="2521" ht="14.5" hidden="1" customHeight="1"/>
    <row r="2522" ht="14.5" hidden="1" customHeight="1"/>
    <row r="2523" ht="14.5" hidden="1" customHeight="1"/>
    <row r="2524" ht="14.5" hidden="1" customHeight="1"/>
    <row r="2525" ht="14.5" hidden="1" customHeight="1"/>
    <row r="2526" ht="14.5" hidden="1" customHeight="1"/>
    <row r="2527" ht="14.5" hidden="1" customHeight="1"/>
    <row r="2528" ht="14.5" hidden="1" customHeight="1"/>
    <row r="2529" ht="14.5" hidden="1" customHeight="1"/>
    <row r="2530" ht="14.5" hidden="1" customHeight="1"/>
    <row r="2531" ht="14.5" hidden="1" customHeight="1"/>
    <row r="2532" ht="14.5" hidden="1" customHeight="1"/>
    <row r="2533" ht="14.5" hidden="1" customHeight="1"/>
    <row r="2534" ht="14.5" hidden="1" customHeight="1"/>
    <row r="2535" ht="14.5" hidden="1" customHeight="1"/>
    <row r="2536" ht="14.5" hidden="1" customHeight="1"/>
    <row r="2537" ht="14.5" hidden="1" customHeight="1"/>
    <row r="2538" ht="14.5" hidden="1" customHeight="1"/>
    <row r="2539" ht="14.5" hidden="1" customHeight="1"/>
    <row r="2540" ht="14.5" hidden="1" customHeight="1"/>
    <row r="2541" ht="14.5" hidden="1" customHeight="1"/>
    <row r="2542" ht="14.5" hidden="1" customHeight="1"/>
    <row r="2543" ht="14.5" hidden="1" customHeight="1"/>
    <row r="2544" ht="14.5" hidden="1" customHeight="1"/>
    <row r="2545" ht="14.5" hidden="1" customHeight="1"/>
    <row r="2546" ht="14.5" hidden="1" customHeight="1"/>
    <row r="2547" ht="14.5" hidden="1" customHeight="1"/>
    <row r="2548" ht="14.5" hidden="1" customHeight="1"/>
    <row r="2549" ht="14.5" hidden="1" customHeight="1"/>
    <row r="2550" ht="14.5" hidden="1" customHeight="1"/>
    <row r="2551" ht="14.5" hidden="1" customHeight="1"/>
    <row r="2552" ht="14.5" hidden="1" customHeight="1"/>
    <row r="2553" ht="14.5" hidden="1" customHeight="1"/>
    <row r="2554" ht="14.5" hidden="1" customHeight="1"/>
    <row r="2555" ht="14.5" hidden="1" customHeight="1"/>
    <row r="2556" ht="14.5" hidden="1" customHeight="1"/>
    <row r="2557" ht="14.5" hidden="1" customHeight="1"/>
    <row r="2558" ht="14.5" hidden="1" customHeight="1"/>
    <row r="2559" ht="14.5" hidden="1" customHeight="1"/>
    <row r="2560" ht="14.5" hidden="1" customHeight="1"/>
    <row r="2561" ht="14.5" hidden="1" customHeight="1"/>
    <row r="2562" ht="14.5" hidden="1" customHeight="1"/>
    <row r="2563" ht="14.5" hidden="1" customHeight="1"/>
    <row r="2564" ht="14.5" hidden="1" customHeight="1"/>
    <row r="2565" ht="14.5" hidden="1" customHeight="1"/>
    <row r="2566" ht="14.5" hidden="1" customHeight="1"/>
    <row r="2567" ht="14.5" hidden="1" customHeight="1"/>
    <row r="2568" ht="14.5" hidden="1" customHeight="1"/>
    <row r="2569" ht="14.5" hidden="1" customHeight="1"/>
    <row r="2570" ht="14.5" hidden="1" customHeight="1"/>
    <row r="2571" ht="14.5" hidden="1" customHeight="1"/>
    <row r="2572" ht="14.5" hidden="1" customHeight="1"/>
    <row r="2573" ht="14.5" hidden="1" customHeight="1"/>
    <row r="2574" ht="14.5" hidden="1" customHeight="1"/>
    <row r="2575" ht="14.5" hidden="1" customHeight="1"/>
    <row r="2576" ht="14.5" hidden="1" customHeight="1"/>
    <row r="2577" ht="14.5" hidden="1" customHeight="1"/>
    <row r="2578" ht="14.5" hidden="1" customHeight="1"/>
    <row r="2579" ht="14.5" hidden="1" customHeight="1"/>
    <row r="2580" ht="14.5" hidden="1" customHeight="1"/>
    <row r="2581" ht="14.5" hidden="1" customHeight="1"/>
    <row r="2582" ht="14.5" hidden="1" customHeight="1"/>
    <row r="2583" ht="14.5" hidden="1" customHeight="1"/>
    <row r="2584" ht="14.5" hidden="1" customHeight="1"/>
    <row r="2585" ht="14.5" hidden="1" customHeight="1"/>
    <row r="2586" ht="14.5" hidden="1" customHeight="1"/>
    <row r="2587" ht="14.5" hidden="1" customHeight="1"/>
    <row r="2588" ht="14.5" hidden="1" customHeight="1"/>
    <row r="2589" ht="14.5" hidden="1" customHeight="1"/>
    <row r="2590" ht="14.5" hidden="1" customHeight="1"/>
    <row r="2591" ht="14.5" hidden="1" customHeight="1"/>
    <row r="2592" ht="14.5" hidden="1" customHeight="1"/>
    <row r="2593" ht="14.5" hidden="1" customHeight="1"/>
    <row r="2594" ht="14.5" hidden="1" customHeight="1"/>
    <row r="2595" ht="14.5" hidden="1" customHeight="1"/>
    <row r="2596" ht="14.5" hidden="1" customHeight="1"/>
    <row r="2597" ht="14.5" hidden="1" customHeight="1"/>
    <row r="2598" ht="14.5" hidden="1" customHeight="1"/>
    <row r="2599" ht="14.5" hidden="1" customHeight="1"/>
    <row r="2600" ht="14.5" hidden="1" customHeight="1"/>
    <row r="2601" ht="14.5" hidden="1" customHeight="1"/>
    <row r="2602" ht="14.5" hidden="1" customHeight="1"/>
    <row r="2603" ht="14.5" hidden="1" customHeight="1"/>
    <row r="2604" ht="14.5" hidden="1" customHeight="1"/>
    <row r="2605" ht="14.5" hidden="1" customHeight="1"/>
    <row r="2606" ht="14.5" hidden="1" customHeight="1"/>
    <row r="2607" ht="14.5" hidden="1" customHeight="1"/>
    <row r="2608" ht="14.5" hidden="1" customHeight="1"/>
    <row r="2609" ht="14.5" hidden="1" customHeight="1"/>
    <row r="2610" ht="14.5" hidden="1" customHeight="1"/>
    <row r="2611" ht="14.5" hidden="1" customHeight="1"/>
    <row r="2612" ht="14.5" hidden="1" customHeight="1"/>
    <row r="2613" ht="14.5" hidden="1" customHeight="1"/>
    <row r="2614" ht="14.5" hidden="1" customHeight="1"/>
    <row r="2615" ht="14.5" hidden="1" customHeight="1"/>
    <row r="2616" ht="14.5" hidden="1" customHeight="1"/>
    <row r="2617" ht="14.5" hidden="1" customHeight="1"/>
    <row r="2618" ht="14.5" hidden="1" customHeight="1"/>
    <row r="2619" ht="14.5" hidden="1" customHeight="1"/>
    <row r="2620" ht="14.5" hidden="1" customHeight="1"/>
    <row r="2621" ht="14.5" hidden="1" customHeight="1"/>
    <row r="2622" ht="14.5" hidden="1" customHeight="1"/>
    <row r="2623" ht="14.5" hidden="1" customHeight="1"/>
    <row r="2624" ht="14.5" hidden="1" customHeight="1"/>
    <row r="2625" ht="14.5" hidden="1" customHeight="1"/>
    <row r="2626" ht="14.5" hidden="1" customHeight="1"/>
    <row r="2627" ht="14.5" hidden="1" customHeight="1"/>
    <row r="2628" ht="14.5" hidden="1" customHeight="1"/>
    <row r="2629" ht="14.5" hidden="1" customHeight="1"/>
    <row r="2630" ht="14.5" hidden="1" customHeight="1"/>
    <row r="2631" ht="14.5" hidden="1" customHeight="1"/>
    <row r="2632" ht="14.5" hidden="1" customHeight="1"/>
    <row r="2633" ht="14.5" hidden="1" customHeight="1"/>
    <row r="2634" ht="14.5" hidden="1" customHeight="1"/>
    <row r="2635" ht="14.5" hidden="1" customHeight="1"/>
    <row r="2636" ht="14.5" hidden="1" customHeight="1"/>
    <row r="2637" ht="14.5" hidden="1" customHeight="1"/>
    <row r="2638" ht="14.5" hidden="1" customHeight="1"/>
    <row r="2639" ht="14.5" hidden="1" customHeight="1"/>
    <row r="2640" ht="14.5" hidden="1" customHeight="1"/>
    <row r="2641" ht="14.5" hidden="1" customHeight="1"/>
    <row r="2642" ht="14.5" hidden="1" customHeight="1"/>
    <row r="2643" ht="14.5" hidden="1" customHeight="1"/>
    <row r="2644" ht="14.5" hidden="1" customHeight="1"/>
    <row r="2645" ht="14.5" hidden="1" customHeight="1"/>
    <row r="2646" ht="14.5" hidden="1" customHeight="1"/>
    <row r="2647" ht="14.5" hidden="1" customHeight="1"/>
    <row r="2648" ht="14.5" hidden="1" customHeight="1"/>
    <row r="2649" ht="14.5" hidden="1" customHeight="1"/>
    <row r="2650" ht="14.5" hidden="1" customHeight="1"/>
    <row r="2651" ht="14.5" hidden="1" customHeight="1"/>
    <row r="2652" ht="14.5" hidden="1" customHeight="1"/>
    <row r="2653" ht="14.5" hidden="1" customHeight="1"/>
    <row r="2654" ht="14.5" hidden="1" customHeight="1"/>
    <row r="2655" ht="14.5" hidden="1" customHeight="1"/>
    <row r="2656" ht="14.5" hidden="1" customHeight="1"/>
    <row r="2657" ht="14.5" hidden="1" customHeight="1"/>
    <row r="2658" ht="14.5" hidden="1" customHeight="1"/>
    <row r="2659" ht="14.5" hidden="1" customHeight="1"/>
    <row r="2660" ht="14.5" hidden="1" customHeight="1"/>
    <row r="2661" ht="14.5" hidden="1" customHeight="1"/>
    <row r="2662" ht="14.5" hidden="1" customHeight="1"/>
    <row r="2663" ht="14.5" hidden="1" customHeight="1"/>
    <row r="2664" ht="14.5" hidden="1" customHeight="1"/>
    <row r="2665" ht="14.5" hidden="1" customHeight="1"/>
    <row r="2666" ht="14.5" hidden="1" customHeight="1"/>
    <row r="2667" ht="14.5" hidden="1" customHeight="1"/>
    <row r="2668" ht="14.5" hidden="1" customHeight="1"/>
    <row r="2669" ht="14.5" hidden="1" customHeight="1"/>
    <row r="2670" ht="14.5" hidden="1" customHeight="1"/>
    <row r="2671" ht="14.5" hidden="1" customHeight="1"/>
    <row r="2672" ht="14.5" hidden="1" customHeight="1"/>
    <row r="2673" ht="14.5" hidden="1" customHeight="1"/>
    <row r="2674" ht="14.5" hidden="1" customHeight="1"/>
    <row r="2675" ht="14.5" hidden="1" customHeight="1"/>
    <row r="2676" ht="14.5" hidden="1" customHeight="1"/>
    <row r="2677" ht="14.5" hidden="1" customHeight="1"/>
    <row r="2678" ht="14.5" hidden="1" customHeight="1"/>
    <row r="2679" ht="14.5" hidden="1" customHeight="1"/>
    <row r="2680" ht="14.5" hidden="1" customHeight="1"/>
    <row r="2681" ht="14.5" hidden="1" customHeight="1"/>
    <row r="2682" ht="14.5" hidden="1" customHeight="1"/>
    <row r="2683" ht="14.5" hidden="1" customHeight="1"/>
    <row r="2684" ht="14.5" hidden="1" customHeight="1"/>
    <row r="2685" ht="14.5" hidden="1" customHeight="1"/>
    <row r="2686" ht="14.5" hidden="1" customHeight="1"/>
    <row r="2687" ht="14.5" hidden="1" customHeight="1"/>
    <row r="2688" ht="14.5" hidden="1" customHeight="1"/>
    <row r="2689" ht="14.5" hidden="1" customHeight="1"/>
    <row r="2690" ht="14.5" hidden="1" customHeight="1"/>
    <row r="2691" ht="14.5" hidden="1" customHeight="1"/>
    <row r="2692" ht="14.5" hidden="1" customHeight="1"/>
    <row r="2693" ht="14.5" hidden="1" customHeight="1"/>
    <row r="2694" ht="14.5" hidden="1" customHeight="1"/>
    <row r="2695" ht="14.5" hidden="1" customHeight="1"/>
    <row r="2696" ht="14.5" hidden="1" customHeight="1"/>
    <row r="2697" ht="14.5" hidden="1" customHeight="1"/>
    <row r="2698" ht="14.5" hidden="1" customHeight="1"/>
    <row r="2699" ht="14.5" hidden="1" customHeight="1"/>
    <row r="2700" ht="14.5" hidden="1" customHeight="1"/>
    <row r="2701" ht="14.5" hidden="1" customHeight="1"/>
    <row r="2702" ht="14.5" hidden="1" customHeight="1"/>
    <row r="2703" ht="14.5" hidden="1" customHeight="1"/>
    <row r="2704" ht="14.5" hidden="1" customHeight="1"/>
    <row r="2705" ht="14.5" hidden="1" customHeight="1"/>
    <row r="2706" ht="14.5" hidden="1" customHeight="1"/>
    <row r="2707" ht="14.5" hidden="1" customHeight="1"/>
    <row r="2708" ht="14.5" hidden="1" customHeight="1"/>
    <row r="2709" ht="14.5" hidden="1" customHeight="1"/>
    <row r="2710" ht="14.5" hidden="1" customHeight="1"/>
    <row r="2711" ht="14.5" hidden="1" customHeight="1"/>
    <row r="2712" ht="14.5" hidden="1" customHeight="1"/>
    <row r="2713" ht="14.5" hidden="1" customHeight="1"/>
    <row r="2714" ht="14.5" hidden="1" customHeight="1"/>
    <row r="2715" ht="14.5" hidden="1" customHeight="1"/>
    <row r="2716" ht="14.5" hidden="1" customHeight="1"/>
    <row r="2717" ht="14.5" hidden="1" customHeight="1"/>
    <row r="2718" ht="14.5" hidden="1" customHeight="1"/>
    <row r="2719" ht="14.5" hidden="1" customHeight="1"/>
    <row r="2720" ht="14.5" hidden="1" customHeight="1"/>
    <row r="2721" ht="14.5" hidden="1" customHeight="1"/>
    <row r="2722" ht="14.5" hidden="1" customHeight="1"/>
    <row r="2723" ht="14.5" hidden="1" customHeight="1"/>
    <row r="2724" ht="14.5" hidden="1" customHeight="1"/>
    <row r="2725" ht="14.5" hidden="1" customHeight="1"/>
    <row r="2726" ht="14.5" hidden="1" customHeight="1"/>
    <row r="2727" ht="14.5" hidden="1" customHeight="1"/>
    <row r="2728" ht="14.5" hidden="1" customHeight="1"/>
    <row r="2729" ht="14.5" hidden="1" customHeight="1"/>
    <row r="2730" ht="14.5" hidden="1" customHeight="1"/>
    <row r="2731" ht="14.5" hidden="1" customHeight="1"/>
    <row r="2732" ht="14.5" hidden="1" customHeight="1"/>
    <row r="2733" ht="14.5" hidden="1" customHeight="1"/>
    <row r="2734" ht="14.5" hidden="1" customHeight="1"/>
    <row r="2735" ht="14.5" hidden="1" customHeight="1"/>
    <row r="2736" ht="14.5" hidden="1" customHeight="1"/>
    <row r="2737" ht="14.5" hidden="1" customHeight="1"/>
    <row r="2738" ht="14.5" hidden="1" customHeight="1"/>
    <row r="2739" ht="14.5" hidden="1" customHeight="1"/>
    <row r="2740" ht="14.5" hidden="1" customHeight="1"/>
    <row r="2741" ht="14.5" hidden="1" customHeight="1"/>
    <row r="2742" ht="14.5" hidden="1" customHeight="1"/>
    <row r="2743" ht="14.5" hidden="1" customHeight="1"/>
    <row r="2744" ht="14.5" hidden="1" customHeight="1"/>
    <row r="2745" ht="14.5" hidden="1" customHeight="1"/>
    <row r="2746" ht="14.5" hidden="1" customHeight="1"/>
    <row r="2747" ht="14.5" hidden="1" customHeight="1"/>
    <row r="2748" ht="14.5" hidden="1" customHeight="1"/>
    <row r="2749" ht="14.5" hidden="1" customHeight="1"/>
    <row r="2750" ht="14.5" hidden="1" customHeight="1"/>
    <row r="2751" ht="14.5" hidden="1" customHeight="1"/>
    <row r="2752" ht="14.5" hidden="1" customHeight="1"/>
    <row r="2753" ht="14.5" hidden="1" customHeight="1"/>
    <row r="2754" ht="14.5" hidden="1" customHeight="1"/>
    <row r="2755" ht="14.5" hidden="1" customHeight="1"/>
    <row r="2756" ht="14.5" hidden="1" customHeight="1"/>
    <row r="2757" ht="14.5" hidden="1" customHeight="1"/>
    <row r="2758" ht="14.5" hidden="1" customHeight="1"/>
    <row r="2759" ht="14.5" hidden="1" customHeight="1"/>
    <row r="2760" ht="14.5" hidden="1" customHeight="1"/>
    <row r="2761" ht="14.5" hidden="1" customHeight="1"/>
    <row r="2762" ht="14.5" hidden="1" customHeight="1"/>
    <row r="2763" ht="14.5" hidden="1" customHeight="1"/>
    <row r="2764" ht="14.5" hidden="1" customHeight="1"/>
    <row r="2765" ht="14.5" hidden="1" customHeight="1"/>
    <row r="2766" ht="14.5" hidden="1" customHeight="1"/>
    <row r="2767" ht="14.5" hidden="1" customHeight="1"/>
    <row r="2768" ht="14.5" hidden="1" customHeight="1"/>
    <row r="2769" ht="14.5" hidden="1" customHeight="1"/>
    <row r="2770" ht="14.5" hidden="1" customHeight="1"/>
    <row r="2771" ht="14.5" hidden="1" customHeight="1"/>
    <row r="2772" ht="14.5" hidden="1" customHeight="1"/>
    <row r="2773" ht="14.5" hidden="1" customHeight="1"/>
    <row r="2774" ht="14.5" hidden="1" customHeight="1"/>
    <row r="2775" ht="14.5" hidden="1" customHeight="1"/>
    <row r="2776" ht="14.5" hidden="1" customHeight="1"/>
    <row r="2777" ht="14.5" hidden="1" customHeight="1"/>
    <row r="2778" ht="14.5" hidden="1" customHeight="1"/>
    <row r="2779" ht="14.5" hidden="1" customHeight="1"/>
    <row r="2780" ht="14.5" hidden="1" customHeight="1"/>
    <row r="2781" ht="14.5" hidden="1" customHeight="1"/>
    <row r="2782" ht="14.5" hidden="1" customHeight="1"/>
    <row r="2783" ht="14.5" hidden="1" customHeight="1"/>
    <row r="2784" ht="14.5" hidden="1" customHeight="1"/>
    <row r="2785" ht="14.5" hidden="1" customHeight="1"/>
    <row r="2786" ht="14.5" hidden="1" customHeight="1"/>
    <row r="2787" ht="14.5" hidden="1" customHeight="1"/>
    <row r="2788" ht="14.5" hidden="1" customHeight="1"/>
    <row r="2789" ht="14.5" hidden="1" customHeight="1"/>
    <row r="2790" ht="14.5" hidden="1" customHeight="1"/>
    <row r="2791" ht="14.5" hidden="1" customHeight="1"/>
    <row r="2792" ht="14.5" hidden="1" customHeight="1"/>
    <row r="2793" ht="14.5" hidden="1" customHeight="1"/>
    <row r="2794" ht="14.5" hidden="1" customHeight="1"/>
    <row r="2795" ht="14.5" hidden="1" customHeight="1"/>
    <row r="2796" ht="14.5" hidden="1" customHeight="1"/>
    <row r="2797" ht="14.5" hidden="1" customHeight="1"/>
    <row r="2798" ht="14.5" hidden="1" customHeight="1"/>
    <row r="2799" ht="14.5" hidden="1" customHeight="1"/>
    <row r="2800" ht="14.5" hidden="1" customHeight="1"/>
    <row r="2801" ht="14.5" hidden="1" customHeight="1"/>
    <row r="2802" ht="14.5" hidden="1" customHeight="1"/>
    <row r="2803" ht="14.5" hidden="1" customHeight="1"/>
    <row r="2804" ht="14.5" hidden="1" customHeight="1"/>
    <row r="2805" ht="14.5" hidden="1" customHeight="1"/>
    <row r="2806" ht="14.5" hidden="1" customHeight="1"/>
    <row r="2807" ht="14.5" hidden="1" customHeight="1"/>
    <row r="2808" ht="14.5" hidden="1" customHeight="1"/>
    <row r="2809" ht="14.5" hidden="1" customHeight="1"/>
    <row r="2810" ht="14.5" hidden="1" customHeight="1"/>
    <row r="2811" ht="14.5" hidden="1" customHeight="1"/>
    <row r="2812" ht="14.5" hidden="1" customHeight="1"/>
    <row r="2813" ht="14.5" hidden="1" customHeight="1"/>
    <row r="2814" ht="14.5" hidden="1" customHeight="1"/>
    <row r="2815" ht="14.5" hidden="1" customHeight="1"/>
    <row r="2816" ht="14.5" hidden="1" customHeight="1"/>
    <row r="2817" ht="14.5" hidden="1" customHeight="1"/>
    <row r="2818" ht="14.5" hidden="1" customHeight="1"/>
    <row r="2819" ht="14.5" hidden="1" customHeight="1"/>
    <row r="2820" ht="14.5" hidden="1" customHeight="1"/>
    <row r="2821" ht="14.5" hidden="1" customHeight="1"/>
    <row r="2822" ht="14.5" hidden="1" customHeight="1"/>
    <row r="2823" ht="14.5" hidden="1" customHeight="1"/>
    <row r="2824" ht="14.5" hidden="1" customHeight="1"/>
    <row r="2825" ht="14.5" hidden="1" customHeight="1"/>
    <row r="2826" ht="14.5" hidden="1" customHeight="1"/>
    <row r="2827" ht="14.5" hidden="1" customHeight="1"/>
    <row r="2828" ht="14.5" hidden="1" customHeight="1"/>
    <row r="2829" ht="14.5" hidden="1" customHeight="1"/>
    <row r="2830" ht="14.5" hidden="1" customHeight="1"/>
    <row r="2831" ht="14.5" hidden="1" customHeight="1"/>
    <row r="2832" ht="14.5" hidden="1" customHeight="1"/>
    <row r="2833" ht="14.5" hidden="1" customHeight="1"/>
    <row r="2834" ht="14.5" hidden="1" customHeight="1"/>
    <row r="2835" ht="14.5" hidden="1" customHeight="1"/>
    <row r="2836" ht="14.5" hidden="1" customHeight="1"/>
    <row r="2837" ht="14.5" hidden="1" customHeight="1"/>
    <row r="2838" ht="14.5" hidden="1" customHeight="1"/>
    <row r="2839" ht="14.5" hidden="1" customHeight="1"/>
    <row r="2840" ht="14.5" hidden="1" customHeight="1"/>
    <row r="2841" ht="14.5" hidden="1" customHeight="1"/>
    <row r="2842" ht="14.5" hidden="1" customHeight="1"/>
    <row r="2843" ht="14.5" hidden="1" customHeight="1"/>
    <row r="2844" ht="14.5" hidden="1" customHeight="1"/>
    <row r="2845" ht="14.5" hidden="1" customHeight="1"/>
    <row r="2846" ht="14.5" hidden="1" customHeight="1"/>
    <row r="2847" ht="14.5" hidden="1" customHeight="1"/>
    <row r="2848" ht="14.5" hidden="1" customHeight="1"/>
    <row r="2849" ht="14.5" hidden="1" customHeight="1"/>
    <row r="2850" ht="14.5" hidden="1" customHeight="1"/>
    <row r="2851" ht="14.5" hidden="1" customHeight="1"/>
    <row r="2852" ht="14.5" hidden="1" customHeight="1"/>
    <row r="2853" ht="14.5" hidden="1" customHeight="1"/>
    <row r="2854" ht="14.5" hidden="1" customHeight="1"/>
    <row r="2855" ht="14.5" hidden="1" customHeight="1"/>
    <row r="2856" ht="14.5" hidden="1" customHeight="1"/>
    <row r="2857" ht="14.5" hidden="1" customHeight="1"/>
    <row r="2858" ht="14.5" hidden="1" customHeight="1"/>
    <row r="2859" ht="14.5" hidden="1" customHeight="1"/>
    <row r="2860" ht="14.5" hidden="1" customHeight="1"/>
    <row r="2861" ht="14.5" hidden="1" customHeight="1"/>
    <row r="2862" ht="14.5" hidden="1" customHeight="1"/>
    <row r="2863" ht="14.5" hidden="1" customHeight="1"/>
    <row r="2864" ht="14.5" hidden="1" customHeight="1"/>
    <row r="2865" ht="14.5" hidden="1" customHeight="1"/>
    <row r="2866" ht="14.5" hidden="1" customHeight="1"/>
    <row r="2867" ht="14.5" hidden="1" customHeight="1"/>
    <row r="2868" ht="14.5" hidden="1" customHeight="1"/>
    <row r="2869" ht="14.5" hidden="1" customHeight="1"/>
    <row r="2870" ht="14.5" hidden="1" customHeight="1"/>
    <row r="2871" ht="14.5" hidden="1" customHeight="1"/>
    <row r="2872" ht="14.5" hidden="1" customHeight="1"/>
    <row r="2873" ht="14.5" hidden="1" customHeight="1"/>
    <row r="2874" ht="14.5" hidden="1" customHeight="1"/>
    <row r="2875" ht="14.5" hidden="1" customHeight="1"/>
    <row r="2876" ht="14.5" hidden="1" customHeight="1"/>
    <row r="2877" ht="14.5" hidden="1" customHeight="1"/>
    <row r="2878" ht="14.5" hidden="1" customHeight="1"/>
    <row r="2879" ht="14.5" hidden="1" customHeight="1"/>
    <row r="2880" ht="14.5" hidden="1" customHeight="1"/>
    <row r="2881" ht="14.5" hidden="1" customHeight="1"/>
    <row r="2882" ht="14.5" hidden="1" customHeight="1"/>
    <row r="2883" ht="14.5" hidden="1" customHeight="1"/>
    <row r="2884" ht="14.5" hidden="1" customHeight="1"/>
    <row r="2885" ht="14.5" hidden="1" customHeight="1"/>
    <row r="2886" ht="14.5" hidden="1" customHeight="1"/>
    <row r="2887" ht="14.5" hidden="1" customHeight="1"/>
    <row r="2888" ht="14.5" hidden="1" customHeight="1"/>
    <row r="2889" ht="14.5" hidden="1" customHeight="1"/>
    <row r="2890" ht="14.5" hidden="1" customHeight="1"/>
    <row r="2891" ht="14.5" hidden="1" customHeight="1"/>
    <row r="2892" ht="14.5" hidden="1" customHeight="1"/>
    <row r="2893" ht="14.5" hidden="1" customHeight="1"/>
    <row r="2894" ht="14.5" hidden="1" customHeight="1"/>
    <row r="2895" ht="14.5" hidden="1" customHeight="1"/>
    <row r="2896" ht="14.5" hidden="1" customHeight="1"/>
    <row r="2897" ht="14.5" hidden="1" customHeight="1"/>
    <row r="2898" ht="14.5" hidden="1" customHeight="1"/>
    <row r="2899" ht="14.5" hidden="1" customHeight="1"/>
    <row r="2900" ht="14.5" hidden="1" customHeight="1"/>
    <row r="2901" ht="14.5" hidden="1" customHeight="1"/>
    <row r="2902" ht="14.5" hidden="1" customHeight="1"/>
    <row r="2903" ht="14.5" hidden="1" customHeight="1"/>
    <row r="2904" ht="14.5" hidden="1" customHeight="1"/>
    <row r="2905" ht="14.5" hidden="1" customHeight="1"/>
    <row r="2906" ht="14.5" hidden="1" customHeight="1"/>
    <row r="2907" ht="14.5" hidden="1" customHeight="1"/>
    <row r="2908" ht="14.5" hidden="1" customHeight="1"/>
    <row r="2909" ht="14.5" hidden="1" customHeight="1"/>
    <row r="2910" ht="14.5" hidden="1" customHeight="1"/>
    <row r="2911" ht="14.5" hidden="1" customHeight="1"/>
    <row r="2912" ht="14.5" hidden="1" customHeight="1"/>
    <row r="2913" ht="14.5" hidden="1" customHeight="1"/>
    <row r="2914" ht="14.5" hidden="1" customHeight="1"/>
    <row r="2915" ht="14.5" hidden="1" customHeight="1"/>
    <row r="2916" ht="14.5" hidden="1" customHeight="1"/>
    <row r="2917" ht="14.5" hidden="1" customHeight="1"/>
    <row r="2918" ht="14.5" hidden="1" customHeight="1"/>
    <row r="2919" ht="14.5" hidden="1" customHeight="1"/>
    <row r="2920" ht="14.5" hidden="1" customHeight="1"/>
    <row r="2921" ht="14.5" hidden="1" customHeight="1"/>
    <row r="2922" ht="14.5" hidden="1" customHeight="1"/>
    <row r="2923" ht="14.5" hidden="1" customHeight="1"/>
    <row r="2924" ht="14.5" hidden="1" customHeight="1"/>
    <row r="2925" ht="14.5" hidden="1" customHeight="1"/>
    <row r="2926" ht="14.5" hidden="1" customHeight="1"/>
    <row r="2927" ht="14.5" hidden="1" customHeight="1"/>
    <row r="2928" ht="14.5" hidden="1" customHeight="1"/>
    <row r="2929" ht="14.5" hidden="1" customHeight="1"/>
    <row r="2930" ht="14.5" hidden="1" customHeight="1"/>
    <row r="2931" ht="14.5" hidden="1" customHeight="1"/>
    <row r="2932" ht="14.5" hidden="1" customHeight="1"/>
    <row r="2933" ht="14.5" hidden="1" customHeight="1"/>
    <row r="2934" ht="14.5" hidden="1" customHeight="1"/>
    <row r="2935" ht="14.5" hidden="1" customHeight="1"/>
    <row r="2936" ht="14.5" hidden="1" customHeight="1"/>
    <row r="2937" ht="14.5" hidden="1" customHeight="1"/>
    <row r="2938" ht="14.5" hidden="1" customHeight="1"/>
    <row r="2939" ht="14.5" hidden="1" customHeight="1"/>
    <row r="2940" ht="14.5" hidden="1" customHeight="1"/>
    <row r="2941" ht="14.5" hidden="1" customHeight="1"/>
    <row r="2942" ht="14.5" hidden="1" customHeight="1"/>
    <row r="2943" ht="14.5" hidden="1" customHeight="1"/>
    <row r="2944" ht="14.5" hidden="1" customHeight="1"/>
    <row r="2945" ht="14.5" hidden="1" customHeight="1"/>
    <row r="2946" ht="14.5" hidden="1" customHeight="1"/>
    <row r="2947" ht="14.5" hidden="1" customHeight="1"/>
    <row r="2948" ht="14.5" hidden="1" customHeight="1"/>
    <row r="2949" ht="14.5" hidden="1" customHeight="1"/>
    <row r="2950" ht="14.5" hidden="1" customHeight="1"/>
    <row r="2951" ht="14.5" hidden="1" customHeight="1"/>
    <row r="2952" ht="14.5" hidden="1" customHeight="1"/>
    <row r="2953" ht="14.5" hidden="1" customHeight="1"/>
    <row r="2954" ht="14.5" hidden="1" customHeight="1"/>
    <row r="2955" ht="14.5" hidden="1" customHeight="1"/>
    <row r="2956" ht="14.5" hidden="1" customHeight="1"/>
    <row r="2957" ht="14.5" hidden="1" customHeight="1"/>
    <row r="2958" ht="14.5" hidden="1" customHeight="1"/>
    <row r="2959" ht="14.5" hidden="1" customHeight="1"/>
    <row r="2960" ht="14.5" hidden="1" customHeight="1"/>
    <row r="2961" ht="14.5" hidden="1" customHeight="1"/>
    <row r="2962" ht="14.5" hidden="1" customHeight="1"/>
    <row r="2963" ht="14.5" hidden="1" customHeight="1"/>
    <row r="2964" ht="14.5" hidden="1" customHeight="1"/>
    <row r="2965" ht="14.5" hidden="1" customHeight="1"/>
    <row r="2966" ht="14.5" hidden="1" customHeight="1"/>
    <row r="2967" ht="14.5" hidden="1" customHeight="1"/>
    <row r="2968" ht="14.5" hidden="1" customHeight="1"/>
    <row r="2969" ht="14.5" hidden="1" customHeight="1"/>
    <row r="2970" ht="14.5" hidden="1" customHeight="1"/>
    <row r="2971" ht="14.5" hidden="1" customHeight="1"/>
    <row r="2972" ht="14.5" hidden="1" customHeight="1"/>
    <row r="2973" ht="14.5" hidden="1" customHeight="1"/>
    <row r="2974" ht="14.5" hidden="1" customHeight="1"/>
    <row r="2975" ht="14.5" hidden="1" customHeight="1"/>
    <row r="2976" ht="14.5" hidden="1" customHeight="1"/>
    <row r="2977" ht="14.5" hidden="1" customHeight="1"/>
    <row r="2978" ht="14.5" hidden="1" customHeight="1"/>
    <row r="2979" ht="14.5" hidden="1" customHeight="1"/>
    <row r="2980" ht="14.5" hidden="1" customHeight="1"/>
    <row r="2981" ht="14.5" hidden="1" customHeight="1"/>
    <row r="2982" ht="14.5" hidden="1" customHeight="1"/>
    <row r="2983" ht="14.5" hidden="1" customHeight="1"/>
    <row r="2984" ht="14.5" hidden="1" customHeight="1"/>
    <row r="2985" ht="14.5" hidden="1" customHeight="1"/>
    <row r="2986" ht="14.5" hidden="1" customHeight="1"/>
    <row r="2987" ht="14.5" hidden="1" customHeight="1"/>
    <row r="2988" ht="14.5" hidden="1" customHeight="1"/>
    <row r="2989" ht="14.5" hidden="1" customHeight="1"/>
    <row r="2990" ht="14.5" hidden="1" customHeight="1"/>
    <row r="2991" ht="14.5" hidden="1" customHeight="1"/>
    <row r="2992" ht="14.5" hidden="1" customHeight="1"/>
    <row r="2993" ht="14.5" hidden="1" customHeight="1"/>
    <row r="2994" ht="14.5" hidden="1" customHeight="1"/>
    <row r="2995" ht="14.5" hidden="1" customHeight="1"/>
    <row r="2996" ht="14.5" hidden="1" customHeight="1"/>
    <row r="2997" ht="14.5" hidden="1" customHeight="1"/>
    <row r="2998" ht="14.5" hidden="1" customHeight="1"/>
    <row r="2999" ht="14.5" hidden="1" customHeight="1"/>
    <row r="3000" ht="14.5" hidden="1" customHeight="1"/>
    <row r="3001" ht="14.5" hidden="1" customHeight="1"/>
    <row r="3002" ht="14.5" hidden="1" customHeight="1"/>
    <row r="3003" ht="14.5" hidden="1" customHeight="1"/>
    <row r="3004" ht="14.5" hidden="1" customHeight="1"/>
    <row r="3005" ht="14.5" hidden="1" customHeight="1"/>
    <row r="3006" ht="14.5" hidden="1" customHeight="1"/>
    <row r="3007" ht="14.5" hidden="1" customHeight="1"/>
    <row r="3008" ht="14.5" hidden="1" customHeight="1"/>
    <row r="3009" ht="14.5" hidden="1" customHeight="1"/>
    <row r="3010" ht="14.5" hidden="1" customHeight="1"/>
    <row r="3011" ht="14.5" hidden="1" customHeight="1"/>
    <row r="3012" ht="14.5" hidden="1" customHeight="1"/>
    <row r="3013" ht="14.5" hidden="1" customHeight="1"/>
    <row r="3014" ht="14.5" hidden="1" customHeight="1"/>
    <row r="3015" ht="14.5" hidden="1" customHeight="1"/>
    <row r="3016" ht="14.5" hidden="1" customHeight="1"/>
    <row r="3017" ht="14.5" hidden="1" customHeight="1"/>
    <row r="3018" ht="14.5" hidden="1" customHeight="1"/>
    <row r="3019" ht="14.5" hidden="1" customHeight="1"/>
    <row r="3020" ht="14.5" hidden="1" customHeight="1"/>
    <row r="3021" ht="14.5" hidden="1" customHeight="1"/>
    <row r="3022" ht="14.5" hidden="1" customHeight="1"/>
    <row r="3023" ht="14.5" hidden="1" customHeight="1"/>
    <row r="3024" ht="14.5" hidden="1" customHeight="1"/>
    <row r="3025" ht="14.5" hidden="1" customHeight="1"/>
    <row r="3026" ht="14.5" hidden="1" customHeight="1"/>
    <row r="3027" ht="14.5" hidden="1" customHeight="1"/>
    <row r="3028" ht="14.5" hidden="1" customHeight="1"/>
    <row r="3029" ht="14.5" hidden="1" customHeight="1"/>
    <row r="3030" ht="14.5" hidden="1" customHeight="1"/>
    <row r="3031" ht="14.5" hidden="1" customHeight="1"/>
    <row r="3032" ht="14.5" hidden="1" customHeight="1"/>
    <row r="3033" ht="14.5" hidden="1" customHeight="1"/>
    <row r="3034" ht="14.5" hidden="1" customHeight="1"/>
    <row r="3035" ht="14.5" hidden="1" customHeight="1"/>
    <row r="3036" ht="14.5" hidden="1" customHeight="1"/>
    <row r="3037" ht="14.5" hidden="1" customHeight="1"/>
    <row r="3038" ht="14.5" hidden="1" customHeight="1"/>
    <row r="3039" ht="14.5" hidden="1" customHeight="1"/>
    <row r="3040" ht="14.5" hidden="1" customHeight="1"/>
    <row r="3041" ht="14.5" hidden="1" customHeight="1"/>
    <row r="3042" ht="14.5" hidden="1" customHeight="1"/>
    <row r="3043" ht="14.5" hidden="1" customHeight="1"/>
    <row r="3044" ht="14.5" hidden="1" customHeight="1"/>
    <row r="3045" ht="14.5" hidden="1" customHeight="1"/>
    <row r="3046" ht="14.5" hidden="1" customHeight="1"/>
    <row r="3047" ht="14.5" hidden="1" customHeight="1"/>
    <row r="3048" ht="14.5" hidden="1" customHeight="1"/>
    <row r="3049" ht="14.5" hidden="1" customHeight="1"/>
    <row r="3050" ht="14.5" hidden="1" customHeight="1"/>
    <row r="3051" ht="14.5" hidden="1" customHeight="1"/>
    <row r="3052" ht="14.5" hidden="1" customHeight="1"/>
    <row r="3053" ht="14.5" hidden="1" customHeight="1"/>
    <row r="3054" ht="14.5" hidden="1" customHeight="1"/>
    <row r="3055" ht="14.5" hidden="1" customHeight="1"/>
    <row r="3056" ht="14.5" hidden="1" customHeight="1"/>
    <row r="3057" ht="14.5" hidden="1" customHeight="1"/>
    <row r="3058" ht="14.5" hidden="1" customHeight="1"/>
    <row r="3059" ht="14.5" hidden="1" customHeight="1"/>
    <row r="3060" ht="14.5" hidden="1" customHeight="1"/>
    <row r="3061" ht="14.5" hidden="1" customHeight="1"/>
    <row r="3062" ht="14.5" hidden="1" customHeight="1"/>
    <row r="3063" ht="14.5" hidden="1" customHeight="1"/>
    <row r="3064" ht="14.5" hidden="1" customHeight="1"/>
    <row r="3065" ht="14.5" hidden="1" customHeight="1"/>
    <row r="3066" ht="14.5" hidden="1" customHeight="1"/>
    <row r="3067" ht="14.5" hidden="1" customHeight="1"/>
    <row r="3068" ht="14.5" hidden="1" customHeight="1"/>
    <row r="3069" ht="14.5" hidden="1" customHeight="1"/>
    <row r="3070" ht="14.5" hidden="1" customHeight="1"/>
    <row r="3071" ht="14.5" hidden="1" customHeight="1"/>
    <row r="3072" ht="14.5" hidden="1" customHeight="1"/>
    <row r="3073" ht="14.5" hidden="1" customHeight="1"/>
    <row r="3074" ht="14.5" hidden="1" customHeight="1"/>
    <row r="3075" ht="14.5" hidden="1" customHeight="1"/>
    <row r="3076" ht="14.5" hidden="1" customHeight="1"/>
    <row r="3077" ht="14.5" hidden="1" customHeight="1"/>
    <row r="3078" ht="14.5" hidden="1" customHeight="1"/>
    <row r="3079" ht="14.5" hidden="1" customHeight="1"/>
    <row r="3080" ht="14.5" hidden="1" customHeight="1"/>
    <row r="3081" ht="14.5" hidden="1" customHeight="1"/>
    <row r="3082" ht="14.5" hidden="1" customHeight="1"/>
    <row r="3083" ht="14.5" hidden="1" customHeight="1"/>
    <row r="3084" ht="14.5" hidden="1" customHeight="1"/>
    <row r="3085" ht="14.5" hidden="1" customHeight="1"/>
    <row r="3086" ht="14.5" hidden="1" customHeight="1"/>
    <row r="3087" ht="14.5" hidden="1" customHeight="1"/>
    <row r="3088" ht="14.5" hidden="1" customHeight="1"/>
    <row r="3089" ht="14.5" hidden="1" customHeight="1"/>
    <row r="3090" ht="14.5" hidden="1" customHeight="1"/>
    <row r="3091" ht="14.5" hidden="1" customHeight="1"/>
    <row r="3092" ht="14.5" hidden="1" customHeight="1"/>
    <row r="3093" ht="14.5" hidden="1" customHeight="1"/>
    <row r="3094" ht="14.5" hidden="1" customHeight="1"/>
    <row r="3095" ht="14.5" hidden="1" customHeight="1"/>
    <row r="3096" ht="14.5" hidden="1" customHeight="1"/>
    <row r="3097" ht="14.5" hidden="1" customHeight="1"/>
    <row r="3098" ht="14.5" hidden="1" customHeight="1"/>
    <row r="3099" ht="14.5" hidden="1" customHeight="1"/>
    <row r="3100" ht="14.5" hidden="1" customHeight="1"/>
    <row r="3101" ht="14.5" hidden="1" customHeight="1"/>
    <row r="3102" ht="14.5" hidden="1" customHeight="1"/>
    <row r="3103" ht="14.5" hidden="1" customHeight="1"/>
    <row r="3104" ht="14.5" hidden="1" customHeight="1"/>
    <row r="3105" ht="14.5" hidden="1" customHeight="1"/>
    <row r="3106" ht="14.5" hidden="1" customHeight="1"/>
    <row r="3107" ht="14.5" hidden="1" customHeight="1"/>
    <row r="3108" ht="14.5" hidden="1" customHeight="1"/>
    <row r="3109" ht="14.5" hidden="1" customHeight="1"/>
    <row r="3110" ht="14.5" hidden="1" customHeight="1"/>
    <row r="3111" ht="14.5" hidden="1" customHeight="1"/>
    <row r="3112" ht="14.5" hidden="1" customHeight="1"/>
    <row r="3113" ht="14.5" hidden="1" customHeight="1"/>
    <row r="3114" ht="14.5" hidden="1" customHeight="1"/>
    <row r="3115" ht="14.5" hidden="1" customHeight="1"/>
    <row r="3116" ht="14.5" hidden="1" customHeight="1"/>
    <row r="3117" ht="14.5" hidden="1" customHeight="1"/>
    <row r="3118" ht="14.5" hidden="1" customHeight="1"/>
    <row r="3119" ht="14.5" hidden="1" customHeight="1"/>
    <row r="3120" ht="14.5" hidden="1" customHeight="1"/>
    <row r="3121" ht="14.5" hidden="1" customHeight="1"/>
    <row r="3122" ht="14.5" hidden="1" customHeight="1"/>
    <row r="3123" ht="14.5" hidden="1" customHeight="1"/>
    <row r="3124" ht="14.5" hidden="1" customHeight="1"/>
    <row r="3125" ht="14.5" hidden="1" customHeight="1"/>
    <row r="3126" ht="14.5" hidden="1" customHeight="1"/>
    <row r="3127" ht="14.5" hidden="1" customHeight="1"/>
    <row r="3128" ht="14.5" hidden="1" customHeight="1"/>
    <row r="3129" ht="14.5" hidden="1" customHeight="1"/>
    <row r="3130" ht="14.5" hidden="1" customHeight="1"/>
    <row r="3131" ht="14.5" hidden="1" customHeight="1"/>
    <row r="3132" ht="14.5" hidden="1" customHeight="1"/>
    <row r="3133" ht="14.5" hidden="1" customHeight="1"/>
    <row r="3134" ht="14.5" hidden="1" customHeight="1"/>
    <row r="3135" ht="14.5" hidden="1" customHeight="1"/>
    <row r="3136" ht="14.5" hidden="1" customHeight="1"/>
    <row r="3137" ht="14.5" hidden="1" customHeight="1"/>
    <row r="3138" ht="14.5" hidden="1" customHeight="1"/>
    <row r="3139" ht="14.5" hidden="1" customHeight="1"/>
    <row r="3140" ht="14.5" hidden="1" customHeight="1"/>
    <row r="3141" ht="14.5" hidden="1" customHeight="1"/>
    <row r="3142" ht="14.5" hidden="1" customHeight="1"/>
    <row r="3143" ht="14.5" hidden="1" customHeight="1"/>
    <row r="3144" ht="14.5" hidden="1" customHeight="1"/>
    <row r="3145" ht="14.5" hidden="1" customHeight="1"/>
    <row r="3146" ht="14.5" hidden="1" customHeight="1"/>
    <row r="3147" ht="14.5" hidden="1" customHeight="1"/>
    <row r="3148" ht="14.5" hidden="1" customHeight="1"/>
    <row r="3149" ht="14.5" hidden="1" customHeight="1"/>
    <row r="3150" ht="14.5" hidden="1" customHeight="1"/>
    <row r="3151" ht="14.5" hidden="1" customHeight="1"/>
    <row r="3152" ht="14.5" hidden="1" customHeight="1"/>
    <row r="3153" ht="14.5" hidden="1" customHeight="1"/>
    <row r="3154" ht="14.5" hidden="1" customHeight="1"/>
    <row r="3155" ht="14.5" hidden="1" customHeight="1"/>
    <row r="3156" ht="14.5" hidden="1" customHeight="1"/>
    <row r="3157" ht="14.5" hidden="1" customHeight="1"/>
    <row r="3158" ht="14.5" hidden="1" customHeight="1"/>
    <row r="3159" ht="14.5" hidden="1" customHeight="1"/>
    <row r="3160" ht="14.5" hidden="1" customHeight="1"/>
    <row r="3161" ht="14.5" hidden="1" customHeight="1"/>
    <row r="3162" ht="14.5" hidden="1" customHeight="1"/>
    <row r="3163" ht="14.5" hidden="1" customHeight="1"/>
    <row r="3164" ht="14.5" hidden="1" customHeight="1"/>
    <row r="3165" ht="14.5" hidden="1" customHeight="1"/>
    <row r="3166" ht="14.5" hidden="1" customHeight="1"/>
    <row r="3167" ht="14.5" hidden="1" customHeight="1"/>
    <row r="3168" ht="14.5" hidden="1" customHeight="1"/>
    <row r="3169" ht="14.5" hidden="1" customHeight="1"/>
    <row r="3170" ht="14.5" hidden="1" customHeight="1"/>
    <row r="3171" ht="14.5" hidden="1" customHeight="1"/>
    <row r="3172" ht="14.5" hidden="1" customHeight="1"/>
    <row r="3173" ht="14.5" hidden="1" customHeight="1"/>
    <row r="3174" ht="14.5" hidden="1" customHeight="1"/>
    <row r="3175" ht="14.5" hidden="1" customHeight="1"/>
    <row r="3176" ht="14.5" hidden="1" customHeight="1"/>
    <row r="3177" ht="14.5" hidden="1" customHeight="1"/>
    <row r="3178" ht="14.5" hidden="1" customHeight="1"/>
    <row r="3179" ht="14.5" hidden="1" customHeight="1"/>
    <row r="3180" ht="14.5" hidden="1" customHeight="1"/>
    <row r="3181" ht="14.5" hidden="1" customHeight="1"/>
    <row r="3182" ht="14.5" hidden="1" customHeight="1"/>
    <row r="3183" ht="14.5" hidden="1" customHeight="1"/>
    <row r="3184" ht="14.5" hidden="1" customHeight="1"/>
    <row r="3185" ht="14.5" hidden="1" customHeight="1"/>
    <row r="3186" ht="14.5" hidden="1" customHeight="1"/>
    <row r="3187" ht="14.5" hidden="1" customHeight="1"/>
    <row r="3188" ht="14.5" hidden="1" customHeight="1"/>
    <row r="3189" ht="14.5" hidden="1" customHeight="1"/>
    <row r="3190" ht="14.5" hidden="1" customHeight="1"/>
    <row r="3191" ht="14.5" hidden="1" customHeight="1"/>
    <row r="3192" ht="14.5" hidden="1" customHeight="1"/>
    <row r="3193" ht="14.5" hidden="1" customHeight="1"/>
    <row r="3194" ht="14.5" hidden="1" customHeight="1"/>
    <row r="3195" ht="14.5" hidden="1" customHeight="1"/>
    <row r="3196" ht="14.5" hidden="1" customHeight="1"/>
    <row r="3197" ht="14.5" hidden="1" customHeight="1"/>
    <row r="3198" ht="14.5" hidden="1" customHeight="1"/>
    <row r="3199" ht="14.5" hidden="1" customHeight="1"/>
    <row r="3200" ht="14.5" hidden="1" customHeight="1"/>
    <row r="3201" ht="14.5" hidden="1" customHeight="1"/>
    <row r="3202" ht="14.5" hidden="1" customHeight="1"/>
    <row r="3203" ht="14.5" hidden="1" customHeight="1"/>
    <row r="3204" ht="14.5" hidden="1" customHeight="1"/>
    <row r="3205" ht="14.5" hidden="1" customHeight="1"/>
    <row r="3206" ht="14.5" hidden="1" customHeight="1"/>
    <row r="3207" ht="14.5" hidden="1" customHeight="1"/>
    <row r="3208" ht="14.5" hidden="1" customHeight="1"/>
    <row r="3209" ht="14.5" hidden="1" customHeight="1"/>
    <row r="3210" ht="14.5" hidden="1" customHeight="1"/>
    <row r="3211" ht="14.5" hidden="1" customHeight="1"/>
    <row r="3212" ht="14.5" hidden="1" customHeight="1"/>
    <row r="3213" ht="14.5" hidden="1" customHeight="1"/>
    <row r="3214" ht="14.5" hidden="1" customHeight="1"/>
    <row r="3215" ht="14.5" hidden="1" customHeight="1"/>
    <row r="3216" ht="14.5" hidden="1" customHeight="1"/>
    <row r="3217" ht="14.5" hidden="1" customHeight="1"/>
    <row r="3218" ht="14.5" hidden="1" customHeight="1"/>
    <row r="3219" ht="14.5" hidden="1" customHeight="1"/>
    <row r="3220" ht="14.5" hidden="1" customHeight="1"/>
    <row r="3221" ht="14.5" hidden="1" customHeight="1"/>
    <row r="3222" ht="14.5" hidden="1" customHeight="1"/>
    <row r="3223" ht="14.5" hidden="1" customHeight="1"/>
    <row r="3224" ht="14.5" hidden="1" customHeight="1"/>
    <row r="3225" ht="14.5" hidden="1" customHeight="1"/>
    <row r="3226" ht="14.5" hidden="1" customHeight="1"/>
    <row r="3227" ht="14.5" hidden="1" customHeight="1"/>
    <row r="3228" ht="14.5" hidden="1" customHeight="1"/>
    <row r="3229" ht="14.5" hidden="1" customHeight="1"/>
    <row r="3230" ht="14.5" hidden="1" customHeight="1"/>
    <row r="3231" ht="14.5" hidden="1" customHeight="1"/>
    <row r="3232" ht="14.5" hidden="1" customHeight="1"/>
    <row r="3233" ht="14.5" hidden="1" customHeight="1"/>
    <row r="3234" ht="14.5" hidden="1" customHeight="1"/>
    <row r="3235" ht="14.5" hidden="1" customHeight="1"/>
    <row r="3236" ht="14.5" hidden="1" customHeight="1"/>
    <row r="3237" ht="14.5" hidden="1" customHeight="1"/>
    <row r="3238" ht="14.5" hidden="1" customHeight="1"/>
    <row r="3239" ht="14.5" hidden="1" customHeight="1"/>
    <row r="3240" ht="14.5" hidden="1" customHeight="1"/>
    <row r="3241" ht="14.5" hidden="1" customHeight="1"/>
    <row r="3242" ht="14.5" hidden="1" customHeight="1"/>
    <row r="3243" ht="14.5" hidden="1" customHeight="1"/>
    <row r="3244" ht="14.5" hidden="1" customHeight="1"/>
    <row r="3245" ht="14.5" hidden="1" customHeight="1"/>
    <row r="3246" ht="14.5" hidden="1" customHeight="1"/>
    <row r="3247" ht="14.5" hidden="1" customHeight="1"/>
    <row r="3248" ht="14.5" hidden="1" customHeight="1"/>
    <row r="3249" ht="14.5" hidden="1" customHeight="1"/>
    <row r="3250" ht="14.5" hidden="1" customHeight="1"/>
    <row r="3251" ht="14.5" hidden="1" customHeight="1"/>
    <row r="3252" ht="14.5" hidden="1" customHeight="1"/>
    <row r="3253" ht="14.5" hidden="1" customHeight="1"/>
    <row r="3254" ht="14.5" hidden="1" customHeight="1"/>
    <row r="3255" ht="14.5" hidden="1" customHeight="1"/>
    <row r="3256" ht="14.5" hidden="1" customHeight="1"/>
    <row r="3257" ht="14.5" hidden="1" customHeight="1"/>
    <row r="3258" ht="14.5" hidden="1" customHeight="1"/>
    <row r="3259" ht="14.5" hidden="1" customHeight="1"/>
    <row r="3260" ht="14.5" hidden="1" customHeight="1"/>
    <row r="3261" ht="14.5" hidden="1" customHeight="1"/>
    <row r="3262" ht="14.5" hidden="1" customHeight="1"/>
    <row r="3263" ht="14.5" hidden="1" customHeight="1"/>
    <row r="3264" ht="14.5" hidden="1" customHeight="1"/>
    <row r="3265" ht="14.5" hidden="1" customHeight="1"/>
    <row r="3266" ht="14.5" hidden="1" customHeight="1"/>
    <row r="3267" ht="14.5" hidden="1" customHeight="1"/>
    <row r="3268" ht="14.5" hidden="1" customHeight="1"/>
    <row r="3269" ht="14.5" hidden="1" customHeight="1"/>
    <row r="3270" ht="14.5" hidden="1" customHeight="1"/>
    <row r="3271" ht="14.5" hidden="1" customHeight="1"/>
    <row r="3272" ht="14.5" hidden="1" customHeight="1"/>
    <row r="3273" ht="14.5" hidden="1" customHeight="1"/>
    <row r="3274" ht="14.5" hidden="1" customHeight="1"/>
    <row r="3275" ht="14.5" hidden="1" customHeight="1"/>
    <row r="3276" ht="14.5" hidden="1" customHeight="1"/>
    <row r="3277" ht="14.5" hidden="1" customHeight="1"/>
    <row r="3278" ht="14.5" hidden="1" customHeight="1"/>
    <row r="3279" ht="14.5" hidden="1" customHeight="1"/>
    <row r="3280" ht="14.5" hidden="1" customHeight="1"/>
    <row r="3281" ht="14.5" hidden="1" customHeight="1"/>
    <row r="3282" ht="14.5" hidden="1" customHeight="1"/>
    <row r="3283" ht="14.5" hidden="1" customHeight="1"/>
    <row r="3284" ht="14.5" hidden="1" customHeight="1"/>
    <row r="3285" ht="14.5" hidden="1" customHeight="1"/>
    <row r="3286" ht="14.5" hidden="1" customHeight="1"/>
    <row r="3287" ht="14.5" hidden="1" customHeight="1"/>
    <row r="3288" ht="14.5" hidden="1" customHeight="1"/>
    <row r="3289" ht="14.5" hidden="1" customHeight="1"/>
    <row r="3290" ht="14.5" hidden="1" customHeight="1"/>
    <row r="3291" ht="14.5" hidden="1" customHeight="1"/>
    <row r="3292" ht="14.5" hidden="1" customHeight="1"/>
    <row r="3293" ht="14.5" hidden="1" customHeight="1"/>
    <row r="3294" ht="14.5" hidden="1" customHeight="1"/>
    <row r="3295" ht="14.5" hidden="1" customHeight="1"/>
    <row r="3296" ht="14.5" hidden="1" customHeight="1"/>
    <row r="3297" ht="14.5" hidden="1" customHeight="1"/>
    <row r="3298" ht="14.5" hidden="1" customHeight="1"/>
    <row r="3299" ht="14.5" hidden="1" customHeight="1"/>
    <row r="3300" ht="14.5" hidden="1" customHeight="1"/>
    <row r="3301" ht="14.5" hidden="1" customHeight="1"/>
    <row r="3302" ht="14.5" hidden="1" customHeight="1"/>
    <row r="3303" ht="14.5" hidden="1" customHeight="1"/>
    <row r="3304" ht="14.5" hidden="1" customHeight="1"/>
    <row r="3305" ht="14.5" hidden="1" customHeight="1"/>
    <row r="3306" ht="14.5" hidden="1" customHeight="1"/>
    <row r="3307" ht="14.5" hidden="1" customHeight="1"/>
    <row r="3308" ht="14.5" hidden="1" customHeight="1"/>
    <row r="3309" ht="14.5" hidden="1" customHeight="1"/>
    <row r="3310" ht="14.5" hidden="1" customHeight="1"/>
    <row r="3311" ht="14.5" hidden="1" customHeight="1"/>
    <row r="3312" ht="14.5" hidden="1" customHeight="1"/>
    <row r="3313" ht="14.5" hidden="1" customHeight="1"/>
    <row r="3314" ht="14.5" hidden="1" customHeight="1"/>
    <row r="3315" ht="14.5" hidden="1" customHeight="1"/>
    <row r="3316" ht="14.5" hidden="1" customHeight="1"/>
    <row r="3317" ht="14.5" hidden="1" customHeight="1"/>
    <row r="3318" ht="14.5" hidden="1" customHeight="1"/>
    <row r="3319" ht="14.5" hidden="1" customHeight="1"/>
    <row r="3320" ht="14.5" hidden="1" customHeight="1"/>
    <row r="3321" ht="14.5" hidden="1" customHeight="1"/>
    <row r="3322" ht="14.5" hidden="1" customHeight="1"/>
    <row r="3323" ht="14.5" hidden="1" customHeight="1"/>
    <row r="3324" ht="14.5" hidden="1" customHeight="1"/>
    <row r="3325" ht="14.5" hidden="1" customHeight="1"/>
    <row r="3326" ht="14.5" hidden="1" customHeight="1"/>
    <row r="3327" ht="14.5" hidden="1" customHeight="1"/>
    <row r="3328" ht="14.5" hidden="1" customHeight="1"/>
    <row r="3329" ht="14.5" hidden="1" customHeight="1"/>
    <row r="3330" ht="14.5" hidden="1" customHeight="1"/>
    <row r="3331" ht="14.5" hidden="1" customHeight="1"/>
    <row r="3332" ht="14.5" hidden="1" customHeight="1"/>
    <row r="3333" ht="14.5" hidden="1" customHeight="1"/>
    <row r="3334" ht="14.5" hidden="1" customHeight="1"/>
    <row r="3335" ht="14.5" hidden="1" customHeight="1"/>
    <row r="3336" ht="14.5" hidden="1" customHeight="1"/>
    <row r="3337" ht="14.5" hidden="1" customHeight="1"/>
    <row r="3338" ht="14.5" hidden="1" customHeight="1"/>
    <row r="3339" ht="14.5" hidden="1" customHeight="1"/>
    <row r="3340" ht="14.5" hidden="1" customHeight="1"/>
    <row r="3341" ht="14.5" hidden="1" customHeight="1"/>
    <row r="3342" ht="14.5" hidden="1" customHeight="1"/>
    <row r="3343" ht="14.5" hidden="1" customHeight="1"/>
    <row r="3344" ht="14.5" hidden="1" customHeight="1"/>
    <row r="3345" ht="14.5" hidden="1" customHeight="1"/>
    <row r="3346" ht="14.5" hidden="1" customHeight="1"/>
    <row r="3347" ht="14.5" hidden="1" customHeight="1"/>
    <row r="3348" ht="14.5" hidden="1" customHeight="1"/>
    <row r="3349" ht="14.5" hidden="1" customHeight="1"/>
    <row r="3350" ht="14.5" hidden="1" customHeight="1"/>
    <row r="3351" ht="14.5" hidden="1" customHeight="1"/>
    <row r="3352" ht="14.5" hidden="1" customHeight="1"/>
    <row r="3353" ht="14.5" hidden="1" customHeight="1"/>
    <row r="3354" ht="14.5" hidden="1" customHeight="1"/>
    <row r="3355" ht="14.5" hidden="1" customHeight="1"/>
    <row r="3356" ht="14.5" hidden="1" customHeight="1"/>
    <row r="3357" ht="14.5" hidden="1" customHeight="1"/>
    <row r="3358" ht="14.5" hidden="1" customHeight="1"/>
    <row r="3359" ht="14.5" hidden="1" customHeight="1"/>
    <row r="3360" ht="14.5" hidden="1" customHeight="1"/>
    <row r="3361" ht="14.5" hidden="1" customHeight="1"/>
    <row r="3362" ht="14.5" hidden="1" customHeight="1"/>
    <row r="3363" ht="14.5" hidden="1" customHeight="1"/>
    <row r="3364" ht="14.5" hidden="1" customHeight="1"/>
    <row r="3365" ht="14.5" hidden="1" customHeight="1"/>
    <row r="3366" ht="14.5" hidden="1" customHeight="1"/>
    <row r="3367" ht="14.5" hidden="1" customHeight="1"/>
    <row r="3368" ht="14.5" hidden="1" customHeight="1"/>
    <row r="3369" ht="14.5" hidden="1" customHeight="1"/>
    <row r="3370" ht="14.5" hidden="1" customHeight="1"/>
    <row r="3371" ht="14.5" hidden="1" customHeight="1"/>
    <row r="3372" ht="14.5" hidden="1" customHeight="1"/>
    <row r="3373" ht="14.5" hidden="1" customHeight="1"/>
    <row r="3374" ht="14.5" hidden="1" customHeight="1"/>
    <row r="3375" ht="14.5" hidden="1" customHeight="1"/>
    <row r="3376" ht="14.5" hidden="1" customHeight="1"/>
    <row r="3377" ht="14.5" hidden="1" customHeight="1"/>
    <row r="3378" ht="14.5" hidden="1" customHeight="1"/>
    <row r="3379" ht="14.5" hidden="1" customHeight="1"/>
    <row r="3380" ht="14.5" hidden="1" customHeight="1"/>
    <row r="3381" ht="14.5" hidden="1" customHeight="1"/>
    <row r="3382" ht="14.5" hidden="1" customHeight="1"/>
    <row r="3383" ht="14.5" hidden="1" customHeight="1"/>
    <row r="3384" ht="14.5" hidden="1" customHeight="1"/>
    <row r="3385" ht="14.5" hidden="1" customHeight="1"/>
    <row r="3386" ht="14.5" hidden="1" customHeight="1"/>
    <row r="3387" ht="14.5" hidden="1" customHeight="1"/>
    <row r="3388" ht="14.5" hidden="1" customHeight="1"/>
    <row r="3389" ht="14.5" hidden="1" customHeight="1"/>
    <row r="3390" ht="14.5" hidden="1" customHeight="1"/>
    <row r="3391" ht="14.5" hidden="1" customHeight="1"/>
    <row r="3392" ht="14.5" hidden="1" customHeight="1"/>
    <row r="3393" ht="14.5" hidden="1" customHeight="1"/>
    <row r="3394" ht="14.5" hidden="1" customHeight="1"/>
    <row r="3395" ht="14.5" hidden="1" customHeight="1"/>
    <row r="3396" ht="14.5" hidden="1" customHeight="1"/>
    <row r="3397" ht="14.5" hidden="1" customHeight="1"/>
    <row r="3398" ht="14.5" hidden="1" customHeight="1"/>
    <row r="3399" ht="14.5" hidden="1" customHeight="1"/>
    <row r="3400" ht="14.5" hidden="1" customHeight="1"/>
    <row r="3401" ht="14.5" hidden="1" customHeight="1"/>
    <row r="3402" ht="14.5" hidden="1" customHeight="1"/>
    <row r="3403" ht="14.5" hidden="1" customHeight="1"/>
    <row r="3404" ht="14.5" hidden="1" customHeight="1"/>
    <row r="3405" ht="14.5" hidden="1" customHeight="1"/>
    <row r="3406" ht="14.5" hidden="1" customHeight="1"/>
    <row r="3407" ht="14.5" hidden="1" customHeight="1"/>
    <row r="3408" ht="14.5" hidden="1" customHeight="1"/>
    <row r="3409" ht="14.5" hidden="1" customHeight="1"/>
    <row r="3410" ht="14.5" hidden="1" customHeight="1"/>
    <row r="3411" ht="14.5" hidden="1" customHeight="1"/>
    <row r="3412" ht="14.5" hidden="1" customHeight="1"/>
    <row r="3413" ht="14.5" hidden="1" customHeight="1"/>
    <row r="3414" ht="14.5" hidden="1" customHeight="1"/>
    <row r="3415" ht="14.5" hidden="1" customHeight="1"/>
    <row r="3416" ht="14.5" hidden="1" customHeight="1"/>
    <row r="3417" ht="14.5" hidden="1" customHeight="1"/>
    <row r="3418" ht="14.5" hidden="1" customHeight="1"/>
    <row r="3419" ht="14.5" hidden="1" customHeight="1"/>
    <row r="3420" ht="14.5" hidden="1" customHeight="1"/>
    <row r="3421" ht="14.5" hidden="1" customHeight="1"/>
    <row r="3422" ht="14.5" hidden="1" customHeight="1"/>
    <row r="3423" ht="14.5" hidden="1" customHeight="1"/>
    <row r="3424" ht="14.5" hidden="1" customHeight="1"/>
    <row r="3425" ht="14.5" hidden="1" customHeight="1"/>
    <row r="3426" ht="14.5" hidden="1" customHeight="1"/>
    <row r="3427" ht="14.5" hidden="1" customHeight="1"/>
    <row r="3428" ht="14.5" hidden="1" customHeight="1"/>
    <row r="3429" ht="14.5" hidden="1" customHeight="1"/>
    <row r="3430" ht="14.5" hidden="1" customHeight="1"/>
    <row r="3431" ht="14.5" hidden="1" customHeight="1"/>
    <row r="3432" ht="14.5" hidden="1" customHeight="1"/>
    <row r="3433" ht="14.5" hidden="1" customHeight="1"/>
    <row r="3434" ht="14.5" hidden="1" customHeight="1"/>
    <row r="3435" ht="14.5" hidden="1" customHeight="1"/>
    <row r="3436" ht="14.5" hidden="1" customHeight="1"/>
    <row r="3437" ht="14.5" hidden="1" customHeight="1"/>
    <row r="3438" ht="14.5" hidden="1" customHeight="1"/>
    <row r="3439" ht="14.5" hidden="1" customHeight="1"/>
    <row r="3440" ht="14.5" hidden="1" customHeight="1"/>
    <row r="3441" ht="14.5" hidden="1" customHeight="1"/>
    <row r="3442" ht="14.5" hidden="1" customHeight="1"/>
    <row r="3443" ht="14.5" hidden="1" customHeight="1"/>
    <row r="3444" ht="14.5" hidden="1" customHeight="1"/>
    <row r="3445" ht="14.5" hidden="1" customHeight="1"/>
    <row r="3446" ht="14.5" hidden="1" customHeight="1"/>
    <row r="3447" ht="14.5" hidden="1" customHeight="1"/>
    <row r="3448" ht="14.5" hidden="1" customHeight="1"/>
    <row r="3449" ht="14.5" hidden="1" customHeight="1"/>
    <row r="3450" ht="14.5" hidden="1" customHeight="1"/>
    <row r="3451" ht="14.5" hidden="1" customHeight="1"/>
    <row r="3452" ht="14.5" hidden="1" customHeight="1"/>
    <row r="3453" ht="14.5" hidden="1" customHeight="1"/>
    <row r="3454" ht="14.5" hidden="1" customHeight="1"/>
    <row r="3455" ht="14.5" hidden="1" customHeight="1"/>
    <row r="3456" ht="14.5" hidden="1" customHeight="1"/>
    <row r="3457" ht="14.5" hidden="1" customHeight="1"/>
    <row r="3458" ht="14.5" hidden="1" customHeight="1"/>
    <row r="3459" ht="14.5" hidden="1" customHeight="1"/>
    <row r="3460" ht="14.5" hidden="1" customHeight="1"/>
    <row r="3461" ht="14.5" hidden="1" customHeight="1"/>
    <row r="3462" ht="14.5" hidden="1" customHeight="1"/>
    <row r="3463" ht="14.5" hidden="1" customHeight="1"/>
    <row r="3464" ht="14.5" hidden="1" customHeight="1"/>
    <row r="3465" ht="14.5" hidden="1" customHeight="1"/>
    <row r="3466" ht="14.5" hidden="1" customHeight="1"/>
    <row r="3467" ht="14.5" hidden="1" customHeight="1"/>
    <row r="3468" ht="14.5" hidden="1" customHeight="1"/>
    <row r="3469" ht="14.5" hidden="1" customHeight="1"/>
    <row r="3470" ht="14.5" hidden="1" customHeight="1"/>
    <row r="3471" ht="14.5" hidden="1" customHeight="1"/>
    <row r="3472" ht="14.5" hidden="1" customHeight="1"/>
    <row r="3473" ht="14.5" hidden="1" customHeight="1"/>
    <row r="3474" ht="14.5" hidden="1" customHeight="1"/>
    <row r="3475" ht="14.5" hidden="1" customHeight="1"/>
    <row r="3476" ht="14.5" hidden="1" customHeight="1"/>
    <row r="3477" ht="14.5" hidden="1" customHeight="1"/>
    <row r="3478" ht="14.5" hidden="1" customHeight="1"/>
    <row r="3479" ht="14.5" hidden="1" customHeight="1"/>
    <row r="3480" ht="14.5" hidden="1" customHeight="1"/>
    <row r="3481" ht="14.5" hidden="1" customHeight="1"/>
    <row r="3482" ht="14.5" hidden="1" customHeight="1"/>
    <row r="3483" ht="14.5" hidden="1" customHeight="1"/>
    <row r="3484" ht="14.5" hidden="1" customHeight="1"/>
    <row r="3485" ht="14.5" hidden="1" customHeight="1"/>
    <row r="3486" ht="14.5" hidden="1" customHeight="1"/>
    <row r="3487" ht="14.5" hidden="1" customHeight="1"/>
    <row r="3488" ht="14.5" hidden="1" customHeight="1"/>
    <row r="3489" ht="14.5" hidden="1" customHeight="1"/>
    <row r="3490" ht="14.5" hidden="1" customHeight="1"/>
    <row r="3491" ht="14.5" hidden="1" customHeight="1"/>
    <row r="3492" ht="14.5" hidden="1" customHeight="1"/>
    <row r="3493" ht="14.5" hidden="1" customHeight="1"/>
    <row r="3494" ht="14.5" hidden="1" customHeight="1"/>
    <row r="3495" ht="14.5" hidden="1" customHeight="1"/>
    <row r="3496" ht="14.5" hidden="1" customHeight="1"/>
    <row r="3497" ht="14.5" hidden="1" customHeight="1"/>
    <row r="3498" ht="14.5" hidden="1" customHeight="1"/>
    <row r="3499" ht="14.5" hidden="1" customHeight="1"/>
    <row r="3500" ht="14.5" hidden="1" customHeight="1"/>
    <row r="3501" ht="14.5" hidden="1" customHeight="1"/>
    <row r="3502" ht="14.5" hidden="1" customHeight="1"/>
    <row r="3503" ht="14.5" hidden="1" customHeight="1"/>
    <row r="3504" ht="14.5" hidden="1" customHeight="1"/>
    <row r="3505" ht="14.5" hidden="1" customHeight="1"/>
    <row r="3506" ht="14.5" hidden="1" customHeight="1"/>
    <row r="3507" ht="14.5" hidden="1" customHeight="1"/>
    <row r="3508" ht="14.5" hidden="1" customHeight="1"/>
    <row r="3509" ht="14.5" hidden="1" customHeight="1"/>
    <row r="3510" ht="14.5" hidden="1" customHeight="1"/>
    <row r="3511" ht="14.5" hidden="1" customHeight="1"/>
    <row r="3512" ht="14.5" hidden="1" customHeight="1"/>
    <row r="3513" ht="14.5" hidden="1" customHeight="1"/>
    <row r="3514" ht="14.5" hidden="1" customHeight="1"/>
    <row r="3515" ht="14.5" hidden="1" customHeight="1"/>
    <row r="3516" ht="14.5" hidden="1" customHeight="1"/>
    <row r="3517" ht="14.5" hidden="1" customHeight="1"/>
    <row r="3518" ht="14.5" hidden="1" customHeight="1"/>
    <row r="3519" ht="14.5" hidden="1" customHeight="1"/>
    <row r="3520" ht="14.5" hidden="1" customHeight="1"/>
    <row r="3521" ht="14.5" hidden="1" customHeight="1"/>
    <row r="3522" ht="14.5" hidden="1" customHeight="1"/>
    <row r="3523" ht="14.5" hidden="1" customHeight="1"/>
    <row r="3524" ht="14.5" hidden="1" customHeight="1"/>
    <row r="3525" ht="14.5" hidden="1" customHeight="1"/>
    <row r="3526" ht="14.5" hidden="1" customHeight="1"/>
    <row r="3527" ht="14.5" hidden="1" customHeight="1"/>
    <row r="3528" ht="14.5" hidden="1" customHeight="1"/>
    <row r="3529" ht="14.5" hidden="1" customHeight="1"/>
    <row r="3530" ht="14.5" hidden="1" customHeight="1"/>
    <row r="3531" ht="14.5" hidden="1" customHeight="1"/>
    <row r="3532" ht="14.5" hidden="1" customHeight="1"/>
    <row r="3533" ht="14.5" hidden="1" customHeight="1"/>
    <row r="3534" ht="14.5" hidden="1" customHeight="1"/>
    <row r="3535" ht="14.5" hidden="1" customHeight="1"/>
    <row r="3536" ht="14.5" hidden="1" customHeight="1"/>
    <row r="3537" ht="14.5" hidden="1" customHeight="1"/>
    <row r="3538" ht="14.5" hidden="1" customHeight="1"/>
    <row r="3539" ht="14.5" hidden="1" customHeight="1"/>
    <row r="3540" ht="14.5" hidden="1" customHeight="1"/>
    <row r="3541" ht="14.5" hidden="1" customHeight="1"/>
    <row r="3542" ht="14.5" hidden="1" customHeight="1"/>
    <row r="3543" ht="14.5" hidden="1" customHeight="1"/>
    <row r="3544" ht="14.5" hidden="1" customHeight="1"/>
    <row r="3545" ht="14.5" hidden="1" customHeight="1"/>
    <row r="3546" ht="14.5" hidden="1" customHeight="1"/>
    <row r="3547" ht="14.5" hidden="1" customHeight="1"/>
    <row r="3548" ht="14.5" hidden="1" customHeight="1"/>
    <row r="3549" ht="14.5" hidden="1" customHeight="1"/>
    <row r="3550" ht="14.5" hidden="1" customHeight="1"/>
    <row r="3551" ht="14.5" hidden="1" customHeight="1"/>
    <row r="3552" ht="14.5" hidden="1" customHeight="1"/>
    <row r="3553" ht="14.5" hidden="1" customHeight="1"/>
    <row r="3554" ht="14.5" hidden="1" customHeight="1"/>
    <row r="3555" ht="14.5" hidden="1" customHeight="1"/>
    <row r="3556" ht="14.5" hidden="1" customHeight="1"/>
    <row r="3557" ht="14.5" hidden="1" customHeight="1"/>
    <row r="3558" ht="14.5" hidden="1" customHeight="1"/>
    <row r="3559" ht="14.5" hidden="1" customHeight="1"/>
    <row r="3560" ht="14.5" hidden="1" customHeight="1"/>
    <row r="3561" ht="14.5" hidden="1" customHeight="1"/>
    <row r="3562" ht="14.5" hidden="1" customHeight="1"/>
    <row r="3563" ht="14.5" hidden="1" customHeight="1"/>
    <row r="3564" ht="14.5" hidden="1" customHeight="1"/>
    <row r="3565" ht="14.5" hidden="1" customHeight="1"/>
    <row r="3566" ht="14.5" hidden="1" customHeight="1"/>
    <row r="3567" ht="14.5" hidden="1" customHeight="1"/>
    <row r="3568" ht="14.5" hidden="1" customHeight="1"/>
    <row r="3569" ht="14.5" hidden="1" customHeight="1"/>
    <row r="3570" ht="14.5" hidden="1" customHeight="1"/>
    <row r="3571" ht="14.5" hidden="1" customHeight="1"/>
    <row r="3572" ht="14.5" hidden="1" customHeight="1"/>
    <row r="3573" ht="14.5" hidden="1" customHeight="1"/>
    <row r="3574" ht="14.5" hidden="1" customHeight="1"/>
    <row r="3575" ht="14.5" hidden="1" customHeight="1"/>
    <row r="3576" ht="14.5" hidden="1" customHeight="1"/>
    <row r="3577" ht="14.5" hidden="1" customHeight="1"/>
    <row r="3578" ht="14.5" hidden="1" customHeight="1"/>
    <row r="3579" ht="14.5" hidden="1" customHeight="1"/>
    <row r="3580" ht="14.5" hidden="1" customHeight="1"/>
    <row r="3581" ht="14.5" hidden="1" customHeight="1"/>
    <row r="3582" ht="14.5" hidden="1" customHeight="1"/>
    <row r="3583" ht="14.5" hidden="1" customHeight="1"/>
    <row r="3584" ht="14.5" hidden="1" customHeight="1"/>
    <row r="3585" ht="14.5" hidden="1" customHeight="1"/>
    <row r="3586" ht="14.5" hidden="1" customHeight="1"/>
    <row r="3587" ht="14.5" hidden="1" customHeight="1"/>
    <row r="3588" ht="14.5" hidden="1" customHeight="1"/>
    <row r="3589" ht="14.5" hidden="1" customHeight="1"/>
    <row r="3590" ht="14.5" hidden="1" customHeight="1"/>
    <row r="3591" ht="14.5" hidden="1" customHeight="1"/>
    <row r="3592" ht="14.5" hidden="1" customHeight="1"/>
    <row r="3593" ht="14.5" hidden="1" customHeight="1"/>
    <row r="3594" ht="14.5" hidden="1" customHeight="1"/>
    <row r="3595" ht="14.5" hidden="1" customHeight="1"/>
    <row r="3596" ht="14.5" hidden="1" customHeight="1"/>
    <row r="3597" ht="14.5" hidden="1" customHeight="1"/>
    <row r="3598" ht="14.5" hidden="1" customHeight="1"/>
    <row r="3599" ht="14.5" hidden="1" customHeight="1"/>
    <row r="3600" ht="14.5" hidden="1" customHeight="1"/>
    <row r="3601" ht="14.5" hidden="1" customHeight="1"/>
    <row r="3602" ht="14.5" hidden="1" customHeight="1"/>
    <row r="3603" ht="14.5" hidden="1" customHeight="1"/>
    <row r="3604" ht="14.5" hidden="1" customHeight="1"/>
    <row r="3605" ht="14.5" hidden="1" customHeight="1"/>
    <row r="3606" ht="14.5" hidden="1" customHeight="1"/>
    <row r="3607" ht="14.5" hidden="1" customHeight="1"/>
    <row r="3608" ht="14.5" hidden="1" customHeight="1"/>
    <row r="3609" ht="14.5" hidden="1" customHeight="1"/>
    <row r="3610" ht="14.5" hidden="1" customHeight="1"/>
    <row r="3611" ht="14.5" hidden="1" customHeight="1"/>
    <row r="3612" ht="14.5" hidden="1" customHeight="1"/>
    <row r="3613" ht="14.5" hidden="1" customHeight="1"/>
    <row r="3614" ht="14.5" hidden="1" customHeight="1"/>
    <row r="3615" ht="14.5" hidden="1" customHeight="1"/>
    <row r="3616" ht="14.5" hidden="1" customHeight="1"/>
    <row r="3617" ht="14.5" hidden="1" customHeight="1"/>
    <row r="3618" ht="14.5" hidden="1" customHeight="1"/>
    <row r="3619" ht="14.5" hidden="1" customHeight="1"/>
    <row r="3620" ht="14.5" hidden="1" customHeight="1"/>
    <row r="3621" ht="14.5" hidden="1" customHeight="1"/>
    <row r="3622" ht="14.5" hidden="1" customHeight="1"/>
    <row r="3623" ht="14.5" hidden="1" customHeight="1"/>
    <row r="3624" ht="14.5" hidden="1" customHeight="1"/>
    <row r="3625" ht="14.5" hidden="1" customHeight="1"/>
    <row r="3626" ht="14.5" hidden="1" customHeight="1"/>
    <row r="3627" ht="14.5" hidden="1" customHeight="1"/>
    <row r="3628" ht="14.5" hidden="1" customHeight="1"/>
    <row r="3629" ht="14.5" hidden="1" customHeight="1"/>
    <row r="3630" ht="14.5" hidden="1" customHeight="1"/>
    <row r="3631" ht="14.5" hidden="1" customHeight="1"/>
    <row r="3632" ht="14.5" hidden="1" customHeight="1"/>
    <row r="3633" ht="14.5" hidden="1" customHeight="1"/>
    <row r="3634" ht="14.5" hidden="1" customHeight="1"/>
    <row r="3635" ht="14.5" hidden="1" customHeight="1"/>
    <row r="3636" ht="14.5" hidden="1" customHeight="1"/>
    <row r="3637" ht="14.5" hidden="1" customHeight="1"/>
    <row r="3638" ht="14.5" hidden="1" customHeight="1"/>
    <row r="3639" ht="14.5" hidden="1" customHeight="1"/>
    <row r="3640" ht="14.5" hidden="1" customHeight="1"/>
    <row r="3641" ht="14.5" hidden="1" customHeight="1"/>
    <row r="3642" ht="14.5" hidden="1" customHeight="1"/>
    <row r="3643" ht="14.5" hidden="1" customHeight="1"/>
    <row r="3644" ht="14.5" hidden="1" customHeight="1"/>
    <row r="3645" ht="14.5" hidden="1" customHeight="1"/>
    <row r="3646" ht="14.5" hidden="1" customHeight="1"/>
    <row r="3647" ht="14.5" hidden="1" customHeight="1"/>
    <row r="3648" ht="14.5" hidden="1" customHeight="1"/>
    <row r="3649" ht="14.5" hidden="1" customHeight="1"/>
    <row r="3650" ht="14.5" hidden="1" customHeight="1"/>
    <row r="3651" ht="14.5" hidden="1" customHeight="1"/>
    <row r="3652" ht="14.5" hidden="1" customHeight="1"/>
    <row r="3653" ht="14.5" hidden="1" customHeight="1"/>
    <row r="3654" ht="14.5" hidden="1" customHeight="1"/>
    <row r="3655" ht="14.5" hidden="1" customHeight="1"/>
    <row r="3656" ht="14.5" hidden="1" customHeight="1"/>
    <row r="3657" ht="14.5" hidden="1" customHeight="1"/>
    <row r="3658" ht="14.5" hidden="1" customHeight="1"/>
    <row r="3659" ht="14.5" hidden="1" customHeight="1"/>
    <row r="3660" ht="14.5" hidden="1" customHeight="1"/>
    <row r="3661" ht="14.5" hidden="1" customHeight="1"/>
    <row r="3662" ht="14.5" hidden="1" customHeight="1"/>
    <row r="3663" ht="14.5" hidden="1" customHeight="1"/>
    <row r="3664" ht="14.5" hidden="1" customHeight="1"/>
    <row r="3665" ht="14.5" hidden="1" customHeight="1"/>
    <row r="3666" ht="14.5" hidden="1" customHeight="1"/>
    <row r="3667" ht="14.5" hidden="1" customHeight="1"/>
    <row r="3668" ht="14.5" hidden="1" customHeight="1"/>
    <row r="3669" ht="14.5" hidden="1" customHeight="1"/>
    <row r="3670" ht="14.5" hidden="1" customHeight="1"/>
    <row r="3671" ht="14.5" hidden="1" customHeight="1"/>
    <row r="3672" ht="14.5" hidden="1" customHeight="1"/>
    <row r="3673" ht="14.5" hidden="1" customHeight="1"/>
    <row r="3674" ht="14.5" hidden="1" customHeight="1"/>
    <row r="3675" ht="14.5" hidden="1" customHeight="1"/>
    <row r="3676" ht="14.5" hidden="1" customHeight="1"/>
    <row r="3677" ht="14.5" hidden="1" customHeight="1"/>
    <row r="3678" ht="14.5" hidden="1" customHeight="1"/>
    <row r="3679" ht="14.5" hidden="1" customHeight="1"/>
    <row r="3680" ht="14.5" hidden="1" customHeight="1"/>
    <row r="3681" ht="14.5" hidden="1" customHeight="1"/>
    <row r="3682" ht="14.5" hidden="1" customHeight="1"/>
    <row r="3683" ht="14.5" hidden="1" customHeight="1"/>
    <row r="3684" ht="14.5" hidden="1" customHeight="1"/>
    <row r="3685" ht="14.5" hidden="1" customHeight="1"/>
    <row r="3686" ht="14.5" hidden="1" customHeight="1"/>
    <row r="3687" ht="14.5" hidden="1" customHeight="1"/>
    <row r="3688" ht="14.5" hidden="1" customHeight="1"/>
    <row r="3689" ht="14.5" hidden="1" customHeight="1"/>
    <row r="3690" ht="14.5" hidden="1" customHeight="1"/>
    <row r="3691" ht="14.5" hidden="1" customHeight="1"/>
    <row r="3692" ht="14.5" hidden="1" customHeight="1"/>
    <row r="3693" ht="14.5" hidden="1" customHeight="1"/>
    <row r="3694" ht="14.5" hidden="1" customHeight="1"/>
    <row r="3695" ht="14.5" hidden="1" customHeight="1"/>
    <row r="3696" ht="14.5" hidden="1" customHeight="1"/>
    <row r="3697" ht="14.5" hidden="1" customHeight="1"/>
    <row r="3698" ht="14.5" hidden="1" customHeight="1"/>
    <row r="3699" ht="14.5" hidden="1" customHeight="1"/>
    <row r="3700" ht="14.5" hidden="1" customHeight="1"/>
    <row r="3701" ht="14.5" hidden="1" customHeight="1"/>
    <row r="3702" ht="14.5" hidden="1" customHeight="1"/>
    <row r="3703" ht="14.5" hidden="1" customHeight="1"/>
    <row r="3704" ht="14.5" hidden="1" customHeight="1"/>
    <row r="3705" ht="14.5" hidden="1" customHeight="1"/>
    <row r="3706" ht="14.5" hidden="1" customHeight="1"/>
    <row r="3707" ht="14.5" hidden="1" customHeight="1"/>
    <row r="3708" ht="14.5" hidden="1" customHeight="1"/>
    <row r="3709" ht="14.5" hidden="1" customHeight="1"/>
    <row r="3710" ht="14.5" hidden="1" customHeight="1"/>
    <row r="3711" ht="14.5" hidden="1" customHeight="1"/>
    <row r="3712" ht="14.5" hidden="1" customHeight="1"/>
    <row r="3713" ht="14.5" hidden="1" customHeight="1"/>
    <row r="3714" ht="14.5" hidden="1" customHeight="1"/>
    <row r="3715" ht="14.5" hidden="1" customHeight="1"/>
    <row r="3716" ht="14.5" hidden="1" customHeight="1"/>
    <row r="3717" ht="14.5" hidden="1" customHeight="1"/>
    <row r="3718" ht="14.5" hidden="1" customHeight="1"/>
    <row r="3719" ht="14.5" hidden="1" customHeight="1"/>
    <row r="3720" ht="14.5" hidden="1" customHeight="1"/>
    <row r="3721" ht="14.5" hidden="1" customHeight="1"/>
    <row r="3722" ht="14.5" hidden="1" customHeight="1"/>
    <row r="3723" ht="14.5" hidden="1" customHeight="1"/>
    <row r="3724" ht="14.5" hidden="1" customHeight="1"/>
    <row r="3725" ht="14.5" hidden="1" customHeight="1"/>
    <row r="3726" ht="14.5" hidden="1" customHeight="1"/>
    <row r="3727" ht="14.5" hidden="1" customHeight="1"/>
    <row r="3728" ht="14.5" hidden="1" customHeight="1"/>
    <row r="3729" ht="14.5" hidden="1" customHeight="1"/>
    <row r="3730" ht="14.5" hidden="1" customHeight="1"/>
    <row r="3731" ht="14.5" hidden="1" customHeight="1"/>
    <row r="3732" ht="14.5" hidden="1" customHeight="1"/>
    <row r="3733" ht="14.5" hidden="1" customHeight="1"/>
    <row r="3734" ht="14.5" hidden="1" customHeight="1"/>
    <row r="3735" ht="14.5" hidden="1" customHeight="1"/>
    <row r="3736" ht="14.5" hidden="1" customHeight="1"/>
    <row r="3737" ht="14.5" hidden="1" customHeight="1"/>
    <row r="3738" ht="14.5" hidden="1" customHeight="1"/>
    <row r="3739" ht="14.5" hidden="1" customHeight="1"/>
    <row r="3740" ht="14.5" hidden="1" customHeight="1"/>
    <row r="3741" ht="14.5" hidden="1" customHeight="1"/>
    <row r="3742" ht="14.5" hidden="1" customHeight="1"/>
    <row r="3743" ht="14.5" hidden="1" customHeight="1"/>
    <row r="3744" ht="14.5" hidden="1" customHeight="1"/>
    <row r="3745" ht="14.5" hidden="1" customHeight="1"/>
    <row r="3746" ht="14.5" hidden="1" customHeight="1"/>
    <row r="3747" ht="14.5" hidden="1" customHeight="1"/>
    <row r="3748" ht="14.5" hidden="1" customHeight="1"/>
    <row r="3749" ht="14.5" hidden="1" customHeight="1"/>
    <row r="3750" ht="14.5" hidden="1" customHeight="1"/>
    <row r="3751" ht="14.5" hidden="1" customHeight="1"/>
    <row r="3752" ht="14.5" hidden="1" customHeight="1"/>
    <row r="3753" ht="14.5" hidden="1" customHeight="1"/>
    <row r="3754" ht="14.5" hidden="1" customHeight="1"/>
    <row r="3755" ht="14.5" hidden="1" customHeight="1"/>
    <row r="3756" ht="14.5" hidden="1" customHeight="1"/>
    <row r="3757" ht="14.5" hidden="1" customHeight="1"/>
    <row r="3758" ht="14.5" hidden="1" customHeight="1"/>
    <row r="3759" ht="14.5" hidden="1" customHeight="1"/>
    <row r="3760" ht="14.5" hidden="1" customHeight="1"/>
    <row r="3761" ht="14.5" hidden="1" customHeight="1"/>
    <row r="3762" ht="14.5" hidden="1" customHeight="1"/>
    <row r="3763" ht="14.5" hidden="1" customHeight="1"/>
    <row r="3764" ht="14.5" hidden="1" customHeight="1"/>
    <row r="3765" ht="14.5" hidden="1" customHeight="1"/>
    <row r="3766" ht="14.5" hidden="1" customHeight="1"/>
    <row r="3767" ht="14.5" hidden="1" customHeight="1"/>
    <row r="3768" ht="14.5" hidden="1" customHeight="1"/>
    <row r="3769" ht="14.5" hidden="1" customHeight="1"/>
    <row r="3770" ht="14.5" hidden="1" customHeight="1"/>
    <row r="3771" ht="14.5" hidden="1" customHeight="1"/>
    <row r="3772" ht="14.5" hidden="1" customHeight="1"/>
    <row r="3773" ht="14.5" hidden="1" customHeight="1"/>
    <row r="3774" ht="14.5" hidden="1" customHeight="1"/>
    <row r="3775" ht="14.5" hidden="1" customHeight="1"/>
    <row r="3776" ht="14.5" hidden="1" customHeight="1"/>
    <row r="3777" ht="14.5" hidden="1" customHeight="1"/>
    <row r="3778" ht="14.5" hidden="1" customHeight="1"/>
    <row r="3779" ht="14.5" hidden="1" customHeight="1"/>
    <row r="3780" ht="14.5" hidden="1" customHeight="1"/>
    <row r="3781" ht="14.5" hidden="1" customHeight="1"/>
    <row r="3782" ht="14.5" hidden="1" customHeight="1"/>
    <row r="3783" ht="14.5" hidden="1" customHeight="1"/>
    <row r="3784" ht="14.5" hidden="1" customHeight="1"/>
    <row r="3785" ht="14.5" hidden="1" customHeight="1"/>
    <row r="3786" ht="14.5" hidden="1" customHeight="1"/>
    <row r="3787" ht="14.5" hidden="1" customHeight="1"/>
    <row r="3788" ht="14.5" hidden="1" customHeight="1"/>
    <row r="3789" ht="14.5" hidden="1" customHeight="1"/>
    <row r="3790" ht="14.5" hidden="1" customHeight="1"/>
    <row r="3791" ht="14.5" hidden="1" customHeight="1"/>
    <row r="3792" ht="14.5" hidden="1" customHeight="1"/>
    <row r="3793" ht="14.5" hidden="1" customHeight="1"/>
    <row r="3794" ht="14.5" hidden="1" customHeight="1"/>
    <row r="3795" ht="14.5" hidden="1" customHeight="1"/>
    <row r="3796" ht="14.5" hidden="1" customHeight="1"/>
    <row r="3797" ht="14.5" hidden="1" customHeight="1"/>
    <row r="3798" ht="14.5" hidden="1" customHeight="1"/>
    <row r="3799" ht="14.5" hidden="1" customHeight="1"/>
    <row r="3800" ht="14.5" hidden="1" customHeight="1"/>
    <row r="3801" ht="14.5" hidden="1" customHeight="1"/>
    <row r="3802" ht="14.5" hidden="1" customHeight="1"/>
    <row r="3803" ht="14.5" hidden="1" customHeight="1"/>
    <row r="3804" ht="14.5" hidden="1" customHeight="1"/>
    <row r="3805" ht="14.5" hidden="1" customHeight="1"/>
    <row r="3806" ht="14.5" hidden="1" customHeight="1"/>
    <row r="3807" ht="14.5" hidden="1" customHeight="1"/>
    <row r="3808" ht="14.5" hidden="1" customHeight="1"/>
    <row r="3809" ht="14.5" hidden="1" customHeight="1"/>
    <row r="3810" ht="14.5" hidden="1" customHeight="1"/>
    <row r="3811" ht="14.5" hidden="1" customHeight="1"/>
    <row r="3812" ht="14.5" hidden="1" customHeight="1"/>
    <row r="3813" ht="14.5" hidden="1" customHeight="1"/>
    <row r="3814" ht="14.5" hidden="1" customHeight="1"/>
    <row r="3815" ht="14.5" hidden="1" customHeight="1"/>
    <row r="3816" ht="14.5" hidden="1" customHeight="1"/>
    <row r="3817" ht="14.5" hidden="1" customHeight="1"/>
    <row r="3818" ht="14.5" hidden="1" customHeight="1"/>
    <row r="3819" ht="14.5" hidden="1" customHeight="1"/>
    <row r="3820" ht="14.5" hidden="1" customHeight="1"/>
    <row r="3821" ht="14.5" hidden="1" customHeight="1"/>
    <row r="3822" ht="14.5" hidden="1" customHeight="1"/>
    <row r="3823" ht="14.5" hidden="1" customHeight="1"/>
    <row r="3824" ht="14.5" hidden="1" customHeight="1"/>
    <row r="3825" ht="14.5" hidden="1" customHeight="1"/>
    <row r="3826" ht="14.5" hidden="1" customHeight="1"/>
    <row r="3827" ht="14.5" hidden="1" customHeight="1"/>
    <row r="3828" ht="14.5" hidden="1" customHeight="1"/>
    <row r="3829" ht="14.5" hidden="1" customHeight="1"/>
    <row r="3830" ht="14.5" hidden="1" customHeight="1"/>
    <row r="3831" ht="14.5" hidden="1" customHeight="1"/>
    <row r="3832" ht="14.5" hidden="1" customHeight="1"/>
    <row r="3833" ht="14.5" hidden="1" customHeight="1"/>
    <row r="3834" ht="14.5" hidden="1" customHeight="1"/>
    <row r="3835" ht="14.5" hidden="1" customHeight="1"/>
    <row r="3836" ht="14.5" hidden="1" customHeight="1"/>
    <row r="3837" ht="14.5" hidden="1" customHeight="1"/>
    <row r="3838" ht="14.5" hidden="1" customHeight="1"/>
    <row r="3839" ht="14.5" hidden="1" customHeight="1"/>
    <row r="3840" ht="14.5" hidden="1" customHeight="1"/>
    <row r="3841" ht="14.5" hidden="1" customHeight="1"/>
    <row r="3842" ht="14.5" hidden="1" customHeight="1"/>
    <row r="3843" ht="14.5" hidden="1" customHeight="1"/>
    <row r="3844" ht="14.5" hidden="1" customHeight="1"/>
    <row r="3845" ht="14.5" hidden="1" customHeight="1"/>
    <row r="3846" ht="14.5" hidden="1" customHeight="1"/>
    <row r="3847" ht="14.5" hidden="1" customHeight="1"/>
    <row r="3848" ht="14.5" hidden="1" customHeight="1"/>
    <row r="3849" ht="14.5" hidden="1" customHeight="1"/>
    <row r="3850" ht="14.5" hidden="1" customHeight="1"/>
    <row r="3851" ht="14.5" hidden="1" customHeight="1"/>
    <row r="3852" ht="14.5" hidden="1" customHeight="1"/>
    <row r="3853" ht="14.5" hidden="1" customHeight="1"/>
    <row r="3854" ht="14.5" hidden="1" customHeight="1"/>
    <row r="3855" ht="14.5" hidden="1" customHeight="1"/>
    <row r="3856" ht="14.5" hidden="1" customHeight="1"/>
    <row r="3857" ht="14.5" hidden="1" customHeight="1"/>
    <row r="3858" ht="14.5" hidden="1" customHeight="1"/>
    <row r="3859" ht="14.5" hidden="1" customHeight="1"/>
    <row r="3860" ht="14.5" hidden="1" customHeight="1"/>
    <row r="3861" ht="14.5" hidden="1" customHeight="1"/>
    <row r="3862" ht="14.5" hidden="1" customHeight="1"/>
    <row r="3863" ht="14.5" hidden="1" customHeight="1"/>
    <row r="3864" ht="14.5" hidden="1" customHeight="1"/>
    <row r="3865" ht="14.5" hidden="1" customHeight="1"/>
    <row r="3866" ht="14.5" hidden="1" customHeight="1"/>
    <row r="3867" ht="14.5" hidden="1" customHeight="1"/>
    <row r="3868" ht="14.5" hidden="1" customHeight="1"/>
    <row r="3869" ht="14.5" hidden="1" customHeight="1"/>
    <row r="3870" ht="14.5" hidden="1" customHeight="1"/>
    <row r="3871" ht="14.5" hidden="1" customHeight="1"/>
    <row r="3872" ht="14.5" hidden="1" customHeight="1"/>
    <row r="3873" ht="14.5" hidden="1" customHeight="1"/>
    <row r="3874" ht="14.5" hidden="1" customHeight="1"/>
    <row r="3875" ht="14.5" hidden="1" customHeight="1"/>
    <row r="3876" ht="14.5" hidden="1" customHeight="1"/>
    <row r="3877" ht="14.5" hidden="1" customHeight="1"/>
    <row r="3878" ht="14.5" hidden="1" customHeight="1"/>
    <row r="3879" ht="14.5" hidden="1" customHeight="1"/>
    <row r="3880" ht="14.5" hidden="1" customHeight="1"/>
    <row r="3881" ht="14.5" hidden="1" customHeight="1"/>
    <row r="3882" ht="14.5" hidden="1" customHeight="1"/>
    <row r="3883" ht="14.5" hidden="1" customHeight="1"/>
    <row r="3884" ht="14.5" hidden="1" customHeight="1"/>
    <row r="3885" ht="14.5" hidden="1" customHeight="1"/>
    <row r="3886" ht="14.5" hidden="1" customHeight="1"/>
    <row r="3887" ht="14.5" hidden="1" customHeight="1"/>
    <row r="3888" ht="14.5" hidden="1" customHeight="1"/>
    <row r="3889" ht="14.5" hidden="1" customHeight="1"/>
    <row r="3890" ht="14.5" hidden="1" customHeight="1"/>
    <row r="3891" ht="14.5" hidden="1" customHeight="1"/>
    <row r="3892" ht="14.5" hidden="1" customHeight="1"/>
    <row r="3893" ht="14.5" hidden="1" customHeight="1"/>
    <row r="3894" ht="14.5" hidden="1" customHeight="1"/>
    <row r="3895" ht="14.5" hidden="1" customHeight="1"/>
    <row r="3896" ht="14.5" hidden="1" customHeight="1"/>
    <row r="3897" ht="14.5" hidden="1" customHeight="1"/>
    <row r="3898" ht="14.5" hidden="1" customHeight="1"/>
    <row r="3899" ht="14.5" hidden="1" customHeight="1"/>
    <row r="3900" ht="14.5" hidden="1" customHeight="1"/>
    <row r="3901" ht="14.5" hidden="1" customHeight="1"/>
    <row r="3902" ht="14.5" hidden="1" customHeight="1"/>
    <row r="3903" ht="14.5" hidden="1" customHeight="1"/>
    <row r="3904" ht="14.5" hidden="1" customHeight="1"/>
    <row r="3905" ht="14.5" hidden="1" customHeight="1"/>
    <row r="3906" ht="14.5" hidden="1" customHeight="1"/>
    <row r="3907" ht="14.5" hidden="1" customHeight="1"/>
    <row r="3908" ht="14.5" hidden="1" customHeight="1"/>
    <row r="3909" ht="14.5" hidden="1" customHeight="1"/>
    <row r="3910" ht="14.5" hidden="1" customHeight="1"/>
    <row r="3911" ht="14.5" hidden="1" customHeight="1"/>
    <row r="3912" ht="14.5" hidden="1" customHeight="1"/>
    <row r="3913" ht="14.5" hidden="1" customHeight="1"/>
    <row r="3914" ht="14.5" hidden="1" customHeight="1"/>
    <row r="3915" ht="14.5" hidden="1" customHeight="1"/>
    <row r="3916" ht="14.5" hidden="1" customHeight="1"/>
    <row r="3917" ht="14.5" hidden="1" customHeight="1"/>
    <row r="3918" ht="14.5" hidden="1" customHeight="1"/>
    <row r="3919" ht="14.5" hidden="1" customHeight="1"/>
    <row r="3920" ht="14.5" hidden="1" customHeight="1"/>
    <row r="3921" ht="14.5" hidden="1" customHeight="1"/>
    <row r="3922" ht="14.5" hidden="1" customHeight="1"/>
    <row r="3923" ht="14.5" hidden="1" customHeight="1"/>
    <row r="3924" ht="14.5" hidden="1" customHeight="1"/>
    <row r="3925" ht="14.5" hidden="1" customHeight="1"/>
    <row r="3926" ht="14.5" hidden="1" customHeight="1"/>
    <row r="3927" ht="14.5" hidden="1" customHeight="1"/>
    <row r="3928" ht="14.5" hidden="1" customHeight="1"/>
    <row r="3929" ht="14.5" hidden="1" customHeight="1"/>
    <row r="3930" ht="14.5" hidden="1" customHeight="1"/>
    <row r="3931" ht="14.5" hidden="1" customHeight="1"/>
    <row r="3932" ht="14.5" hidden="1" customHeight="1"/>
    <row r="3933" ht="14.5" hidden="1" customHeight="1"/>
    <row r="3934" ht="14.5" hidden="1" customHeight="1"/>
    <row r="3935" ht="14.5" hidden="1" customHeight="1"/>
    <row r="3936" ht="14.5" hidden="1" customHeight="1"/>
    <row r="3937" ht="14.5" hidden="1" customHeight="1"/>
    <row r="3938" ht="14.5" hidden="1" customHeight="1"/>
    <row r="3939" ht="14.5" hidden="1" customHeight="1"/>
    <row r="3940" ht="14.5" hidden="1" customHeight="1"/>
    <row r="3941" ht="14.5" hidden="1" customHeight="1"/>
    <row r="3942" ht="14.5" hidden="1" customHeight="1"/>
    <row r="3943" ht="14.5" hidden="1" customHeight="1"/>
    <row r="3944" ht="14.5" hidden="1" customHeight="1"/>
    <row r="3945" ht="14.5" hidden="1" customHeight="1"/>
    <row r="3946" ht="14.5" hidden="1" customHeight="1"/>
    <row r="3947" ht="14.5" hidden="1" customHeight="1"/>
    <row r="3948" ht="14.5" hidden="1" customHeight="1"/>
    <row r="3949" ht="14.5" hidden="1" customHeight="1"/>
    <row r="3950" ht="14.5" hidden="1" customHeight="1"/>
    <row r="3951" ht="14.5" hidden="1" customHeight="1"/>
    <row r="3952" ht="14.5" hidden="1" customHeight="1"/>
    <row r="3953" ht="14.5" hidden="1" customHeight="1"/>
    <row r="3954" ht="14.5" hidden="1" customHeight="1"/>
    <row r="3955" ht="14.5" hidden="1" customHeight="1"/>
    <row r="3956" ht="14.5" hidden="1" customHeight="1"/>
    <row r="3957" ht="14.5" hidden="1" customHeight="1"/>
    <row r="3958" ht="14.5" hidden="1" customHeight="1"/>
    <row r="3959" ht="14.5" hidden="1" customHeight="1"/>
    <row r="3960" ht="14.5" hidden="1" customHeight="1"/>
    <row r="3961" ht="14.5" hidden="1" customHeight="1"/>
    <row r="3962" ht="14.5" hidden="1" customHeight="1"/>
    <row r="3963" ht="14.5" hidden="1" customHeight="1"/>
    <row r="3964" ht="14.5" hidden="1" customHeight="1"/>
    <row r="3965" ht="14.5" hidden="1" customHeight="1"/>
    <row r="3966" ht="14.5" hidden="1" customHeight="1"/>
    <row r="3967" ht="14.5" hidden="1" customHeight="1"/>
    <row r="3968" ht="14.5" hidden="1" customHeight="1"/>
    <row r="3969" ht="14.5" hidden="1" customHeight="1"/>
    <row r="3970" ht="14.5" hidden="1" customHeight="1"/>
    <row r="3971" ht="14.5" hidden="1" customHeight="1"/>
    <row r="3972" ht="14.5" hidden="1" customHeight="1"/>
    <row r="3973" ht="14.5" hidden="1" customHeight="1"/>
    <row r="3974" ht="14.5" hidden="1" customHeight="1"/>
    <row r="3975" ht="14.5" hidden="1" customHeight="1"/>
    <row r="3976" ht="14.5" hidden="1" customHeight="1"/>
    <row r="3977" ht="14.5" hidden="1" customHeight="1"/>
    <row r="3978" ht="14.5" hidden="1" customHeight="1"/>
    <row r="3979" ht="14.5" hidden="1" customHeight="1"/>
    <row r="3980" ht="14.5" hidden="1" customHeight="1"/>
    <row r="3981" ht="14.5" hidden="1" customHeight="1"/>
    <row r="3982" ht="14.5" hidden="1" customHeight="1"/>
    <row r="3983" ht="14.5" hidden="1" customHeight="1"/>
    <row r="3984" ht="14.5" hidden="1" customHeight="1"/>
    <row r="3985" ht="14.5" hidden="1" customHeight="1"/>
    <row r="3986" ht="14.5" hidden="1" customHeight="1"/>
    <row r="3987" ht="14.5" hidden="1" customHeight="1"/>
    <row r="3988" ht="14.5" hidden="1" customHeight="1"/>
    <row r="3989" ht="14.5" hidden="1" customHeight="1"/>
    <row r="3990" ht="14.5" hidden="1" customHeight="1"/>
    <row r="3991" ht="14.5" hidden="1" customHeight="1"/>
    <row r="3992" ht="14.5" hidden="1" customHeight="1"/>
    <row r="3993" ht="14.5" hidden="1" customHeight="1"/>
    <row r="3994" ht="14.5" hidden="1" customHeight="1"/>
    <row r="3995" ht="14.5" hidden="1" customHeight="1"/>
    <row r="3996" ht="14.5" hidden="1" customHeight="1"/>
    <row r="3997" ht="14.5" hidden="1" customHeight="1"/>
    <row r="3998" ht="14.5" hidden="1" customHeight="1"/>
    <row r="3999" ht="14.5" hidden="1" customHeight="1"/>
    <row r="4000" ht="14.5" hidden="1" customHeight="1"/>
    <row r="4001" ht="14.5" hidden="1" customHeight="1"/>
    <row r="4002" ht="14.5" hidden="1" customHeight="1"/>
    <row r="4003" ht="14.5" hidden="1" customHeight="1"/>
    <row r="4004" ht="14.5" hidden="1" customHeight="1"/>
    <row r="4005" ht="14.5" hidden="1" customHeight="1"/>
    <row r="4006" ht="14.5" hidden="1" customHeight="1"/>
    <row r="4007" ht="14.5" hidden="1" customHeight="1"/>
    <row r="4008" ht="14.5" hidden="1" customHeight="1"/>
    <row r="4009" ht="14.5" hidden="1" customHeight="1"/>
    <row r="4010" ht="14.5" hidden="1" customHeight="1"/>
    <row r="4011" ht="14.5" hidden="1" customHeight="1"/>
    <row r="4012" ht="14.5" hidden="1" customHeight="1"/>
    <row r="4013" ht="14.5" hidden="1" customHeight="1"/>
    <row r="4014" ht="14.5" hidden="1" customHeight="1"/>
    <row r="4015" ht="14.5" hidden="1" customHeight="1"/>
    <row r="4016" ht="14.5" hidden="1" customHeight="1"/>
    <row r="4017" ht="14.5" hidden="1" customHeight="1"/>
    <row r="4018" ht="14.5" hidden="1" customHeight="1"/>
    <row r="4019" ht="14.5" hidden="1" customHeight="1"/>
    <row r="4020" ht="14.5" hidden="1" customHeight="1"/>
    <row r="4021" ht="14.5" hidden="1" customHeight="1"/>
    <row r="4022" ht="14.5" hidden="1" customHeight="1"/>
    <row r="4023" ht="14.5" hidden="1" customHeight="1"/>
    <row r="4024" ht="14.5" hidden="1" customHeight="1"/>
    <row r="4025" ht="14.5" hidden="1" customHeight="1"/>
    <row r="4026" ht="14.5" hidden="1" customHeight="1"/>
    <row r="4027" ht="14.5" hidden="1" customHeight="1"/>
    <row r="4028" ht="14.5" hidden="1" customHeight="1"/>
    <row r="4029" ht="14.5" hidden="1" customHeight="1"/>
    <row r="4030" ht="14.5" hidden="1" customHeight="1"/>
    <row r="4031" ht="14.5" hidden="1" customHeight="1"/>
    <row r="4032" ht="14.5" hidden="1" customHeight="1"/>
    <row r="4033" ht="14.5" hidden="1" customHeight="1"/>
    <row r="4034" ht="14.5" hidden="1" customHeight="1"/>
    <row r="4035" ht="14.5" hidden="1" customHeight="1"/>
    <row r="4036" ht="14.5" hidden="1" customHeight="1"/>
    <row r="4037" ht="14.5" hidden="1" customHeight="1"/>
    <row r="4038" ht="14.5" hidden="1" customHeight="1"/>
    <row r="4039" ht="14.5" hidden="1" customHeight="1"/>
    <row r="4040" ht="14.5" hidden="1" customHeight="1"/>
    <row r="4041" ht="14.5" hidden="1" customHeight="1"/>
    <row r="4042" ht="14.5" hidden="1" customHeight="1"/>
    <row r="4043" ht="14.5" hidden="1" customHeight="1"/>
    <row r="4044" ht="14.5" hidden="1" customHeight="1"/>
    <row r="4045" ht="14.5" hidden="1" customHeight="1"/>
    <row r="4046" ht="14.5" hidden="1" customHeight="1"/>
    <row r="4047" ht="14.5" hidden="1" customHeight="1"/>
    <row r="4048" ht="14.5" hidden="1" customHeight="1"/>
    <row r="4049" ht="14.5" hidden="1" customHeight="1"/>
    <row r="4050" ht="14.5" hidden="1" customHeight="1"/>
    <row r="4051" ht="14.5" hidden="1" customHeight="1"/>
    <row r="4052" ht="14.5" hidden="1" customHeight="1"/>
    <row r="4053" ht="14.5" hidden="1" customHeight="1"/>
    <row r="4054" ht="14.5" hidden="1" customHeight="1"/>
    <row r="4055" ht="14.5" hidden="1" customHeight="1"/>
    <row r="4056" ht="14.5" hidden="1" customHeight="1"/>
    <row r="4057" ht="14.5" hidden="1" customHeight="1"/>
    <row r="4058" ht="14.5" hidden="1" customHeight="1"/>
    <row r="4059" ht="14.5" hidden="1" customHeight="1"/>
    <row r="4060" ht="14.5" hidden="1" customHeight="1"/>
    <row r="4061" ht="14.5" hidden="1" customHeight="1"/>
    <row r="4062" ht="14.5" hidden="1" customHeight="1"/>
    <row r="4063" ht="14.5" hidden="1" customHeight="1"/>
    <row r="4064" ht="14.5" hidden="1" customHeight="1"/>
    <row r="4065" ht="14.5" hidden="1" customHeight="1"/>
    <row r="4066" ht="14.5" hidden="1" customHeight="1"/>
    <row r="4067" ht="14.5" hidden="1" customHeight="1"/>
    <row r="4068" ht="14.5" hidden="1" customHeight="1"/>
    <row r="4069" ht="14.5" hidden="1" customHeight="1"/>
    <row r="4070" ht="14.5" hidden="1" customHeight="1"/>
    <row r="4071" ht="14.5" hidden="1" customHeight="1"/>
    <row r="4072" ht="14.5" hidden="1" customHeight="1"/>
    <row r="4073" ht="14.5" hidden="1" customHeight="1"/>
    <row r="4074" ht="14.5" hidden="1" customHeight="1"/>
    <row r="4075" ht="14.5" hidden="1" customHeight="1"/>
    <row r="4076" ht="14.5" hidden="1" customHeight="1"/>
    <row r="4077" ht="14.5" hidden="1" customHeight="1"/>
    <row r="4078" ht="14.5" hidden="1" customHeight="1"/>
    <row r="4079" ht="14.5" hidden="1" customHeight="1"/>
    <row r="4080" ht="14.5" hidden="1" customHeight="1"/>
    <row r="4081" ht="14.5" hidden="1" customHeight="1"/>
    <row r="4082" ht="14.5" hidden="1" customHeight="1"/>
    <row r="4083" ht="14.5" hidden="1" customHeight="1"/>
    <row r="4084" ht="14.5" hidden="1" customHeight="1"/>
    <row r="4085" ht="14.5" hidden="1" customHeight="1"/>
    <row r="4086" ht="14.5" hidden="1" customHeight="1"/>
    <row r="4087" ht="14.5" hidden="1" customHeight="1"/>
    <row r="4088" ht="14.5" hidden="1" customHeight="1"/>
    <row r="4089" ht="14.5" hidden="1" customHeight="1"/>
    <row r="4090" ht="14.5" hidden="1" customHeight="1"/>
    <row r="4091" ht="14.5" hidden="1" customHeight="1"/>
    <row r="4092" ht="14.5" hidden="1" customHeight="1"/>
    <row r="4093" ht="14.5" hidden="1" customHeight="1"/>
    <row r="4094" ht="14.5" hidden="1" customHeight="1"/>
    <row r="4095" ht="14.5" hidden="1" customHeight="1"/>
    <row r="4096" ht="14.5" hidden="1" customHeight="1"/>
    <row r="4097" ht="14.5" hidden="1" customHeight="1"/>
    <row r="4098" ht="14.5" hidden="1" customHeight="1"/>
    <row r="4099" ht="14.5" hidden="1" customHeight="1"/>
    <row r="4100" ht="14.5" hidden="1" customHeight="1"/>
    <row r="4101" ht="14.5" hidden="1" customHeight="1"/>
    <row r="4102" ht="14.5" hidden="1" customHeight="1"/>
    <row r="4103" ht="14.5" hidden="1" customHeight="1"/>
    <row r="4104" ht="14.5" hidden="1" customHeight="1"/>
    <row r="4105" ht="14.5" hidden="1" customHeight="1"/>
    <row r="4106" ht="14.5" hidden="1" customHeight="1"/>
    <row r="4107" ht="14.5" hidden="1" customHeight="1"/>
    <row r="4108" ht="14.5" hidden="1" customHeight="1"/>
    <row r="4109" ht="14.5" hidden="1" customHeight="1"/>
    <row r="4110" ht="14.5" hidden="1" customHeight="1"/>
    <row r="4111" ht="14.5" hidden="1" customHeight="1"/>
    <row r="4112" ht="14.5" hidden="1" customHeight="1"/>
    <row r="4113" ht="14.5" hidden="1" customHeight="1"/>
    <row r="4114" ht="14.5" hidden="1" customHeight="1"/>
    <row r="4115" ht="14.5" hidden="1" customHeight="1"/>
    <row r="4116" ht="14.5" hidden="1" customHeight="1"/>
    <row r="4117" ht="14.5" hidden="1" customHeight="1"/>
    <row r="4118" ht="14.5" hidden="1" customHeight="1"/>
    <row r="4119" ht="14.5" hidden="1" customHeight="1"/>
    <row r="4120" ht="14.5" hidden="1" customHeight="1"/>
    <row r="4121" ht="14.5" hidden="1" customHeight="1"/>
    <row r="4122" ht="14.5" hidden="1" customHeight="1"/>
    <row r="4123" ht="14.5" hidden="1" customHeight="1"/>
    <row r="4124" ht="14.5" hidden="1" customHeight="1"/>
    <row r="4125" ht="14.5" hidden="1" customHeight="1"/>
    <row r="4126" ht="14.5" hidden="1" customHeight="1"/>
    <row r="4127" ht="14.5" hidden="1" customHeight="1"/>
    <row r="4128" ht="14.5" hidden="1" customHeight="1"/>
    <row r="4129" ht="14.5" hidden="1" customHeight="1"/>
    <row r="4130" ht="14.5" hidden="1" customHeight="1"/>
    <row r="4131" ht="14.5" hidden="1" customHeight="1"/>
    <row r="4132" ht="14.5" hidden="1" customHeight="1"/>
    <row r="4133" ht="14.5" hidden="1" customHeight="1"/>
    <row r="4134" ht="14.5" hidden="1" customHeight="1"/>
    <row r="4135" ht="14.5" hidden="1" customHeight="1"/>
    <row r="4136" ht="14.5" hidden="1" customHeight="1"/>
    <row r="4137" ht="14.5" hidden="1" customHeight="1"/>
    <row r="4138" ht="14.5" hidden="1" customHeight="1"/>
    <row r="4139" ht="14.5" hidden="1" customHeight="1"/>
    <row r="4140" ht="14.5" hidden="1" customHeight="1"/>
    <row r="4141" ht="14.5" hidden="1" customHeight="1"/>
    <row r="4142" ht="14.5" hidden="1" customHeight="1"/>
    <row r="4143" ht="14.5" hidden="1" customHeight="1"/>
    <row r="4144" ht="14.5" hidden="1" customHeight="1"/>
    <row r="4145" ht="14.5" hidden="1" customHeight="1"/>
    <row r="4146" ht="14.5" hidden="1" customHeight="1"/>
    <row r="4147" ht="14.5" hidden="1" customHeight="1"/>
    <row r="4148" ht="14.5" hidden="1" customHeight="1"/>
    <row r="4149" ht="14.5" hidden="1" customHeight="1"/>
    <row r="4150" ht="14.5" hidden="1" customHeight="1"/>
    <row r="4151" ht="14.5" hidden="1" customHeight="1"/>
    <row r="4152" ht="14.5" hidden="1" customHeight="1"/>
    <row r="4153" ht="14.5" hidden="1" customHeight="1"/>
    <row r="4154" ht="14.5" hidden="1" customHeight="1"/>
    <row r="4155" ht="14.5" hidden="1" customHeight="1"/>
    <row r="4156" ht="14.5" hidden="1" customHeight="1"/>
    <row r="4157" ht="14.5" hidden="1" customHeight="1"/>
    <row r="4158" ht="14.5" hidden="1" customHeight="1"/>
    <row r="4159" ht="14.5" hidden="1" customHeight="1"/>
    <row r="4160" ht="14.5" hidden="1" customHeight="1"/>
    <row r="4161" ht="14.5" hidden="1" customHeight="1"/>
    <row r="4162" ht="14.5" hidden="1" customHeight="1"/>
    <row r="4163" ht="14.5" hidden="1" customHeight="1"/>
    <row r="4164" ht="14.5" hidden="1" customHeight="1"/>
    <row r="4165" ht="14.5" hidden="1" customHeight="1"/>
    <row r="4166" ht="14.5" hidden="1" customHeight="1"/>
    <row r="4167" ht="14.5" hidden="1" customHeight="1"/>
    <row r="4168" ht="14.5" hidden="1" customHeight="1"/>
    <row r="4169" ht="14.5" hidden="1" customHeight="1"/>
    <row r="4170" ht="14.5" hidden="1" customHeight="1"/>
    <row r="4171" ht="14.5" hidden="1" customHeight="1"/>
    <row r="4172" ht="14.5" hidden="1" customHeight="1"/>
    <row r="4173" ht="14.5" hidden="1" customHeight="1"/>
    <row r="4174" ht="14.5" hidden="1" customHeight="1"/>
    <row r="4175" ht="14.5" hidden="1" customHeight="1"/>
    <row r="4176" ht="14.5" hidden="1" customHeight="1"/>
    <row r="4177" ht="14.5" hidden="1" customHeight="1"/>
    <row r="4178" ht="14.5" hidden="1" customHeight="1"/>
    <row r="4179" ht="14.5" hidden="1" customHeight="1"/>
    <row r="4180" ht="14.5" hidden="1" customHeight="1"/>
    <row r="4181" ht="14.5" hidden="1" customHeight="1"/>
    <row r="4182" ht="14.5" hidden="1" customHeight="1"/>
    <row r="4183" ht="14.5" hidden="1" customHeight="1"/>
    <row r="4184" ht="14.5" hidden="1" customHeight="1"/>
    <row r="4185" ht="14.5" hidden="1" customHeight="1"/>
    <row r="4186" ht="14.5" hidden="1" customHeight="1"/>
    <row r="4187" ht="14.5" hidden="1" customHeight="1"/>
    <row r="4188" ht="14.5" hidden="1" customHeight="1"/>
    <row r="4189" ht="14.5" hidden="1" customHeight="1"/>
    <row r="4190" ht="14.5" hidden="1" customHeight="1"/>
    <row r="4191" ht="14.5" hidden="1" customHeight="1"/>
    <row r="4192" ht="14.5" hidden="1" customHeight="1"/>
    <row r="4193" ht="14.5" hidden="1" customHeight="1"/>
    <row r="4194" ht="14.5" hidden="1" customHeight="1"/>
    <row r="4195" ht="14.5" hidden="1" customHeight="1"/>
    <row r="4196" ht="14.5" hidden="1" customHeight="1"/>
    <row r="4197" ht="14.5" hidden="1" customHeight="1"/>
    <row r="4198" ht="14.5" hidden="1" customHeight="1"/>
    <row r="4199" ht="14.5" hidden="1" customHeight="1"/>
    <row r="4200" ht="14.5" hidden="1" customHeight="1"/>
    <row r="4201" ht="14.5" hidden="1" customHeight="1"/>
    <row r="4202" ht="14.5" hidden="1" customHeight="1"/>
    <row r="4203" ht="14.5" hidden="1" customHeight="1"/>
    <row r="4204" ht="14.5" hidden="1" customHeight="1"/>
    <row r="4205" ht="14.5" hidden="1" customHeight="1"/>
    <row r="4206" ht="14.5" hidden="1" customHeight="1"/>
    <row r="4207" ht="14.5" hidden="1" customHeight="1"/>
    <row r="4208" ht="14.5" hidden="1" customHeight="1"/>
    <row r="4209" ht="14.5" hidden="1" customHeight="1"/>
    <row r="4210" ht="14.5" hidden="1" customHeight="1"/>
    <row r="4211" ht="14.5" hidden="1" customHeight="1"/>
    <row r="4212" ht="14.5" hidden="1" customHeight="1"/>
    <row r="4213" ht="14.5" hidden="1" customHeight="1"/>
    <row r="4214" ht="14.5" hidden="1" customHeight="1"/>
    <row r="4215" ht="14.5" hidden="1" customHeight="1"/>
    <row r="4216" ht="14.5" hidden="1" customHeight="1"/>
    <row r="4217" ht="14.5" hidden="1" customHeight="1"/>
    <row r="4218" ht="14.5" hidden="1" customHeight="1"/>
    <row r="4219" ht="14.5" hidden="1" customHeight="1"/>
    <row r="4220" ht="14.5" hidden="1" customHeight="1"/>
    <row r="4221" ht="14.5" hidden="1" customHeight="1"/>
    <row r="4222" ht="14.5" hidden="1" customHeight="1"/>
    <row r="4223" ht="14.5" hidden="1" customHeight="1"/>
    <row r="4224" ht="14.5" hidden="1" customHeight="1"/>
    <row r="4225" ht="14.5" hidden="1" customHeight="1"/>
    <row r="4226" ht="14.5" hidden="1" customHeight="1"/>
    <row r="4227" ht="14.5" hidden="1" customHeight="1"/>
    <row r="4228" ht="14.5" hidden="1" customHeight="1"/>
    <row r="4229" ht="14.5" hidden="1" customHeight="1"/>
    <row r="4230" ht="14.5" hidden="1" customHeight="1"/>
    <row r="4231" ht="14.5" hidden="1" customHeight="1"/>
    <row r="4232" ht="14.5" hidden="1" customHeight="1"/>
    <row r="4233" ht="14.5" hidden="1" customHeight="1"/>
    <row r="4234" ht="14.5" hidden="1" customHeight="1"/>
    <row r="4235" ht="14.5" hidden="1" customHeight="1"/>
    <row r="4236" ht="14.5" hidden="1" customHeight="1"/>
    <row r="4237" ht="14.5" hidden="1" customHeight="1"/>
    <row r="4238" ht="14.5" hidden="1" customHeight="1"/>
    <row r="4239" ht="14.5" hidden="1" customHeight="1"/>
    <row r="4240" ht="14.5" hidden="1" customHeight="1"/>
    <row r="4241" ht="14.5" hidden="1" customHeight="1"/>
    <row r="4242" ht="14.5" hidden="1" customHeight="1"/>
    <row r="4243" ht="14.5" hidden="1" customHeight="1"/>
    <row r="4244" ht="14.5" hidden="1" customHeight="1"/>
    <row r="4245" ht="14.5" hidden="1" customHeight="1"/>
    <row r="4246" ht="14.5" hidden="1" customHeight="1"/>
    <row r="4247" ht="14.5" hidden="1" customHeight="1"/>
    <row r="4248" ht="14.5" hidden="1" customHeight="1"/>
    <row r="4249" ht="14.5" hidden="1" customHeight="1"/>
    <row r="4250" ht="14.5" hidden="1" customHeight="1"/>
    <row r="4251" ht="14.5" hidden="1" customHeight="1"/>
    <row r="4252" ht="14.5" hidden="1" customHeight="1"/>
    <row r="4253" ht="14.5" hidden="1" customHeight="1"/>
    <row r="4254" ht="14.5" hidden="1" customHeight="1"/>
    <row r="4255" ht="14.5" hidden="1" customHeight="1"/>
    <row r="4256" ht="14.5" hidden="1" customHeight="1"/>
    <row r="4257" ht="14.5" hidden="1" customHeight="1"/>
    <row r="4258" ht="14.5" hidden="1" customHeight="1"/>
    <row r="4259" ht="14.5" hidden="1" customHeight="1"/>
    <row r="4260" ht="14.5" hidden="1" customHeight="1"/>
    <row r="4261" ht="14.5" hidden="1" customHeight="1"/>
    <row r="4262" ht="14.5" hidden="1" customHeight="1"/>
    <row r="4263" ht="14.5" hidden="1" customHeight="1"/>
    <row r="4264" ht="14.5" hidden="1" customHeight="1"/>
    <row r="4265" ht="14.5" hidden="1" customHeight="1"/>
    <row r="4266" ht="14.5" hidden="1" customHeight="1"/>
    <row r="4267" ht="14.5" hidden="1" customHeight="1"/>
    <row r="4268" ht="14.5" hidden="1" customHeight="1"/>
    <row r="4269" ht="14.5" hidden="1" customHeight="1"/>
    <row r="4270" ht="14.5" hidden="1" customHeight="1"/>
    <row r="4271" ht="14.5" hidden="1" customHeight="1"/>
    <row r="4272" ht="14.5" hidden="1" customHeight="1"/>
    <row r="4273" ht="14.5" hidden="1" customHeight="1"/>
    <row r="4274" ht="14.5" hidden="1" customHeight="1"/>
    <row r="4275" ht="14.5" hidden="1" customHeight="1"/>
    <row r="4276" ht="14.5" hidden="1" customHeight="1"/>
    <row r="4277" ht="14.5" hidden="1" customHeight="1"/>
    <row r="4278" ht="14.5" hidden="1" customHeight="1"/>
    <row r="4279" ht="14.5" hidden="1" customHeight="1"/>
    <row r="4280" ht="14.5" hidden="1" customHeight="1"/>
    <row r="4281" ht="14.5" hidden="1" customHeight="1"/>
    <row r="4282" ht="14.5" hidden="1" customHeight="1"/>
    <row r="4283" ht="14.5" hidden="1" customHeight="1"/>
    <row r="4284" ht="14.5" hidden="1" customHeight="1"/>
    <row r="4285" ht="14.5" hidden="1" customHeight="1"/>
    <row r="4286" ht="14.5" hidden="1" customHeight="1"/>
    <row r="4287" ht="14.5" hidden="1" customHeight="1"/>
    <row r="4288" ht="14.5" hidden="1" customHeight="1"/>
    <row r="4289" ht="14.5" hidden="1" customHeight="1"/>
    <row r="4290" ht="14.5" hidden="1" customHeight="1"/>
    <row r="4291" ht="14.5" hidden="1" customHeight="1"/>
    <row r="4292" ht="14.5" hidden="1" customHeight="1"/>
    <row r="4293" ht="14.5" hidden="1" customHeight="1"/>
    <row r="4294" ht="14.5" hidden="1" customHeight="1"/>
    <row r="4295" ht="14.5" hidden="1" customHeight="1"/>
    <row r="4296" ht="14.5" hidden="1" customHeight="1"/>
    <row r="4297" ht="14.5" hidden="1" customHeight="1"/>
    <row r="4298" ht="14.5" hidden="1" customHeight="1"/>
    <row r="4299" ht="14.5" hidden="1" customHeight="1"/>
    <row r="4300" ht="14.5" hidden="1" customHeight="1"/>
    <row r="4301" ht="14.5" hidden="1" customHeight="1"/>
    <row r="4302" ht="14.5" hidden="1" customHeight="1"/>
    <row r="4303" ht="14.5" hidden="1" customHeight="1"/>
    <row r="4304" ht="14.5" hidden="1" customHeight="1"/>
    <row r="4305" ht="14.5" hidden="1" customHeight="1"/>
    <row r="4306" ht="14.5" hidden="1" customHeight="1"/>
    <row r="4307" ht="14.5" hidden="1" customHeight="1"/>
    <row r="4308" ht="14.5" hidden="1" customHeight="1"/>
    <row r="4309" ht="14.5" hidden="1" customHeight="1"/>
    <row r="4310" ht="14.5" hidden="1" customHeight="1"/>
    <row r="4311" ht="14.5" hidden="1" customHeight="1"/>
    <row r="4312" ht="14.5" hidden="1" customHeight="1"/>
    <row r="4313" ht="14.5" hidden="1" customHeight="1"/>
    <row r="4314" ht="14.5" hidden="1" customHeight="1"/>
    <row r="4315" ht="14.5" hidden="1" customHeight="1"/>
    <row r="4316" ht="14.5" hidden="1" customHeight="1"/>
    <row r="4317" ht="14.5" hidden="1" customHeight="1"/>
    <row r="4318" ht="14.5" hidden="1" customHeight="1"/>
    <row r="4319" ht="14.5" hidden="1" customHeight="1"/>
    <row r="4320" ht="14.5" hidden="1" customHeight="1"/>
    <row r="4321" ht="14.5" hidden="1" customHeight="1"/>
    <row r="4322" ht="14.5" hidden="1" customHeight="1"/>
    <row r="4323" ht="14.5" hidden="1" customHeight="1"/>
    <row r="4324" ht="14.5" hidden="1" customHeight="1"/>
    <row r="4325" ht="14.5" hidden="1" customHeight="1"/>
    <row r="4326" ht="14.5" hidden="1" customHeight="1"/>
    <row r="4327" ht="14.5" hidden="1" customHeight="1"/>
    <row r="4328" ht="14.5" hidden="1" customHeight="1"/>
    <row r="4329" ht="14.5" hidden="1" customHeight="1"/>
    <row r="4330" ht="14.5" hidden="1" customHeight="1"/>
    <row r="4331" ht="14.5" hidden="1" customHeight="1"/>
    <row r="4332" ht="14.5" hidden="1" customHeight="1"/>
    <row r="4333" ht="14.5" hidden="1" customHeight="1"/>
    <row r="4334" ht="14.5" hidden="1" customHeight="1"/>
    <row r="4335" ht="14.5" hidden="1" customHeight="1"/>
    <row r="4336" ht="14.5" hidden="1" customHeight="1"/>
    <row r="4337" ht="14.5" hidden="1" customHeight="1"/>
    <row r="4338" ht="14.5" hidden="1" customHeight="1"/>
    <row r="4339" ht="14.5" hidden="1" customHeight="1"/>
    <row r="4340" ht="14.5" hidden="1" customHeight="1"/>
    <row r="4341" ht="14.5" hidden="1" customHeight="1"/>
    <row r="4342" ht="14.5" hidden="1" customHeight="1"/>
    <row r="4343" ht="14.5" hidden="1" customHeight="1"/>
    <row r="4344" ht="14.5" hidden="1" customHeight="1"/>
    <row r="4345" ht="14.5" hidden="1" customHeight="1"/>
    <row r="4346" ht="14.5" hidden="1" customHeight="1"/>
    <row r="4347" ht="14.5" hidden="1" customHeight="1"/>
    <row r="4348" ht="14.5" hidden="1" customHeight="1"/>
    <row r="4349" ht="14.5" hidden="1" customHeight="1"/>
    <row r="4350" ht="14.5" hidden="1" customHeight="1"/>
    <row r="4351" ht="14.5" hidden="1" customHeight="1"/>
    <row r="4352" ht="14.5" hidden="1" customHeight="1"/>
    <row r="4353" ht="14.5" hidden="1" customHeight="1"/>
    <row r="4354" ht="14.5" hidden="1" customHeight="1"/>
    <row r="4355" ht="14.5" hidden="1" customHeight="1"/>
    <row r="4356" ht="14.5" hidden="1" customHeight="1"/>
    <row r="4357" ht="14.5" hidden="1" customHeight="1"/>
    <row r="4358" ht="14.5" hidden="1" customHeight="1"/>
    <row r="4359" ht="14.5" hidden="1" customHeight="1"/>
    <row r="4360" ht="14.5" hidden="1" customHeight="1"/>
    <row r="4361" ht="14.5" hidden="1" customHeight="1"/>
    <row r="4362" ht="14.5" hidden="1" customHeight="1"/>
    <row r="4363" ht="14.5" hidden="1" customHeight="1"/>
    <row r="4364" ht="14.5" hidden="1" customHeight="1"/>
    <row r="4365" ht="14.5" hidden="1" customHeight="1"/>
    <row r="4366" ht="14.5" hidden="1" customHeight="1"/>
    <row r="4367" ht="14.5" hidden="1" customHeight="1"/>
    <row r="4368" ht="14.5" hidden="1" customHeight="1"/>
    <row r="4369" ht="14.5" hidden="1" customHeight="1"/>
    <row r="4370" ht="14.5" hidden="1" customHeight="1"/>
    <row r="4371" ht="14.5" hidden="1" customHeight="1"/>
    <row r="4372" ht="14.5" hidden="1" customHeight="1"/>
    <row r="4373" ht="14.5" hidden="1" customHeight="1"/>
    <row r="4374" ht="14.5" hidden="1" customHeight="1"/>
    <row r="4375" ht="14.5" hidden="1" customHeight="1"/>
    <row r="4376" ht="14.5" hidden="1" customHeight="1"/>
    <row r="4377" ht="14.5" hidden="1" customHeight="1"/>
    <row r="4378" ht="14.5" hidden="1" customHeight="1"/>
    <row r="4379" ht="14.5" hidden="1" customHeight="1"/>
    <row r="4380" ht="14.5" hidden="1" customHeight="1"/>
    <row r="4381" ht="14.5" hidden="1" customHeight="1"/>
    <row r="4382" ht="14.5" hidden="1" customHeight="1"/>
    <row r="4383" ht="14.5" hidden="1" customHeight="1"/>
    <row r="4384" ht="14.5" hidden="1" customHeight="1"/>
    <row r="4385" ht="14.5" hidden="1" customHeight="1"/>
    <row r="4386" ht="14.5" hidden="1" customHeight="1"/>
    <row r="4387" ht="14.5" hidden="1" customHeight="1"/>
    <row r="4388" ht="14.5" hidden="1" customHeight="1"/>
    <row r="4389" ht="14.5" hidden="1" customHeight="1"/>
    <row r="4390" ht="14.5" hidden="1" customHeight="1"/>
    <row r="4391" ht="14.5" hidden="1" customHeight="1"/>
    <row r="4392" ht="14.5" hidden="1" customHeight="1"/>
    <row r="4393" ht="14.5" hidden="1" customHeight="1"/>
    <row r="4394" ht="14.5" hidden="1" customHeight="1"/>
    <row r="4395" ht="14.5" hidden="1" customHeight="1"/>
    <row r="4396" ht="14.5" hidden="1" customHeight="1"/>
    <row r="4397" ht="14.5" hidden="1" customHeight="1"/>
    <row r="4398" ht="14.5" hidden="1" customHeight="1"/>
    <row r="4399" ht="14.5" hidden="1" customHeight="1"/>
    <row r="4400" ht="14.5" hidden="1" customHeight="1"/>
    <row r="4401" ht="14.5" hidden="1" customHeight="1"/>
    <row r="4402" ht="14.5" hidden="1" customHeight="1"/>
    <row r="4403" ht="14.5" hidden="1" customHeight="1"/>
    <row r="4404" ht="14.5" hidden="1" customHeight="1"/>
    <row r="4405" ht="14.5" hidden="1" customHeight="1"/>
    <row r="4406" ht="14.5" hidden="1" customHeight="1"/>
    <row r="4407" ht="14.5" hidden="1" customHeight="1"/>
    <row r="4408" ht="14.5" hidden="1" customHeight="1"/>
    <row r="4409" ht="14.5" hidden="1" customHeight="1"/>
    <row r="4410" ht="14.5" hidden="1" customHeight="1"/>
    <row r="4411" ht="14.5" hidden="1" customHeight="1"/>
    <row r="4412" ht="14.5" hidden="1" customHeight="1"/>
    <row r="4413" ht="14.5" hidden="1" customHeight="1"/>
    <row r="4414" ht="14.5" hidden="1" customHeight="1"/>
    <row r="4415" ht="14.5" hidden="1" customHeight="1"/>
    <row r="4416" ht="14.5" hidden="1" customHeight="1"/>
    <row r="4417" ht="14.5" hidden="1" customHeight="1"/>
    <row r="4418" ht="14.5" hidden="1" customHeight="1"/>
    <row r="4419" ht="14.5" hidden="1" customHeight="1"/>
    <row r="4420" ht="14.5" hidden="1" customHeight="1"/>
    <row r="4421" ht="14.5" hidden="1" customHeight="1"/>
    <row r="4422" ht="14.5" hidden="1" customHeight="1"/>
    <row r="4423" ht="14.5" hidden="1" customHeight="1"/>
    <row r="4424" ht="14.5" hidden="1" customHeight="1"/>
    <row r="4425" ht="14.5" hidden="1" customHeight="1"/>
    <row r="4426" ht="14.5" hidden="1" customHeight="1"/>
    <row r="4427" ht="14.5" hidden="1" customHeight="1"/>
    <row r="4428" ht="14.5" hidden="1" customHeight="1"/>
    <row r="4429" ht="14.5" hidden="1" customHeight="1"/>
    <row r="4430" ht="14.5" hidden="1" customHeight="1"/>
    <row r="4431" ht="14.5" hidden="1" customHeight="1"/>
    <row r="4432" ht="14.5" hidden="1" customHeight="1"/>
    <row r="4433" ht="14.5" hidden="1" customHeight="1"/>
    <row r="4434" ht="14.5" hidden="1" customHeight="1"/>
    <row r="4435" ht="14.5" hidden="1" customHeight="1"/>
    <row r="4436" ht="14.5" hidden="1" customHeight="1"/>
    <row r="4437" ht="14.5" hidden="1" customHeight="1"/>
    <row r="4438" ht="14.5" hidden="1" customHeight="1"/>
    <row r="4439" ht="14.5" hidden="1" customHeight="1"/>
    <row r="4440" ht="14.5" hidden="1" customHeight="1"/>
    <row r="4441" ht="14.5" hidden="1" customHeight="1"/>
    <row r="4442" ht="14.5" hidden="1" customHeight="1"/>
    <row r="4443" ht="14.5" hidden="1" customHeight="1"/>
    <row r="4444" ht="14.5" hidden="1" customHeight="1"/>
    <row r="4445" ht="14.5" hidden="1" customHeight="1"/>
    <row r="4446" ht="14.5" hidden="1" customHeight="1"/>
    <row r="4447" ht="14.5" hidden="1" customHeight="1"/>
    <row r="4448" ht="14.5" hidden="1" customHeight="1"/>
    <row r="4449" ht="14.5" hidden="1" customHeight="1"/>
    <row r="4450" ht="14.5" hidden="1" customHeight="1"/>
    <row r="4451" ht="14.5" hidden="1" customHeight="1"/>
    <row r="4452" ht="14.5" hidden="1" customHeight="1"/>
    <row r="4453" ht="14.5" hidden="1" customHeight="1"/>
    <row r="4454" ht="14.5" hidden="1" customHeight="1"/>
    <row r="4455" ht="14.5" hidden="1" customHeight="1"/>
    <row r="4456" ht="14.5" hidden="1" customHeight="1"/>
    <row r="4457" ht="14.5" hidden="1" customHeight="1"/>
    <row r="4458" ht="14.5" hidden="1" customHeight="1"/>
    <row r="4459" ht="14.5" hidden="1" customHeight="1"/>
    <row r="4460" ht="14.5" hidden="1" customHeight="1"/>
    <row r="4461" ht="14.5" hidden="1" customHeight="1"/>
    <row r="4462" ht="14.5" hidden="1" customHeight="1"/>
    <row r="4463" ht="14.5" hidden="1" customHeight="1"/>
    <row r="4464" ht="14.5" hidden="1" customHeight="1"/>
    <row r="4465" ht="14.5" hidden="1" customHeight="1"/>
    <row r="4466" ht="14.5" hidden="1" customHeight="1"/>
    <row r="4467" ht="14.5" hidden="1" customHeight="1"/>
    <row r="4468" ht="14.5" hidden="1" customHeight="1"/>
    <row r="4469" ht="14.5" hidden="1" customHeight="1"/>
    <row r="4470" ht="14.5" hidden="1" customHeight="1"/>
    <row r="4471" ht="14.5" hidden="1" customHeight="1"/>
    <row r="4472" ht="14.5" hidden="1" customHeight="1"/>
    <row r="4473" ht="14.5" hidden="1" customHeight="1"/>
    <row r="4474" ht="14.5" hidden="1" customHeight="1"/>
    <row r="4475" ht="14.5" hidden="1" customHeight="1"/>
    <row r="4476" ht="14.5" hidden="1" customHeight="1"/>
    <row r="4477" ht="14.5" hidden="1" customHeight="1"/>
    <row r="4478" ht="14.5" hidden="1" customHeight="1"/>
    <row r="4479" ht="14.5" hidden="1" customHeight="1"/>
    <row r="4480" ht="14.5" hidden="1" customHeight="1"/>
    <row r="4481" ht="14.5" hidden="1" customHeight="1"/>
    <row r="4482" ht="14.5" hidden="1" customHeight="1"/>
    <row r="4483" ht="14.5" hidden="1" customHeight="1"/>
    <row r="4484" ht="14.5" hidden="1" customHeight="1"/>
    <row r="4485" ht="14.5" hidden="1" customHeight="1"/>
    <row r="4486" ht="14.5" hidden="1" customHeight="1"/>
    <row r="4487" ht="14.5" hidden="1" customHeight="1"/>
    <row r="4488" ht="14.5" hidden="1" customHeight="1"/>
    <row r="4489" ht="14.5" hidden="1" customHeight="1"/>
    <row r="4490" ht="14.5" hidden="1" customHeight="1"/>
    <row r="4491" ht="14.5" hidden="1" customHeight="1"/>
    <row r="4492" ht="14.5" hidden="1" customHeight="1"/>
    <row r="4493" ht="14.5" hidden="1" customHeight="1"/>
    <row r="4494" ht="14.5" hidden="1" customHeight="1"/>
    <row r="4495" ht="14.5" hidden="1" customHeight="1"/>
    <row r="4496" ht="14.5" hidden="1" customHeight="1"/>
    <row r="4497" ht="14.5" hidden="1" customHeight="1"/>
    <row r="4498" ht="14.5" hidden="1" customHeight="1"/>
    <row r="4499" ht="14.5" hidden="1" customHeight="1"/>
    <row r="4500" ht="14.5" hidden="1" customHeight="1"/>
    <row r="4501" ht="14.5" hidden="1" customHeight="1"/>
    <row r="4502" ht="14.5" hidden="1" customHeight="1"/>
    <row r="4503" ht="14.5" hidden="1" customHeight="1"/>
    <row r="4504" ht="14.5" hidden="1" customHeight="1"/>
    <row r="4505" ht="14.5" hidden="1" customHeight="1"/>
    <row r="4506" ht="14.5" hidden="1" customHeight="1"/>
    <row r="4507" ht="14.5" hidden="1" customHeight="1"/>
    <row r="4508" ht="14.5" hidden="1" customHeight="1"/>
    <row r="4509" ht="14.5" hidden="1" customHeight="1"/>
    <row r="4510" ht="14.5" hidden="1" customHeight="1"/>
    <row r="4511" ht="14.5" hidden="1" customHeight="1"/>
    <row r="4512" ht="14.5" hidden="1" customHeight="1"/>
    <row r="4513" ht="14.5" hidden="1" customHeight="1"/>
    <row r="4514" ht="14.5" hidden="1" customHeight="1"/>
    <row r="4515" ht="14.5" hidden="1" customHeight="1"/>
    <row r="4516" ht="14.5" hidden="1" customHeight="1"/>
    <row r="4517" ht="14.5" hidden="1" customHeight="1"/>
    <row r="4518" ht="14.5" hidden="1" customHeight="1"/>
    <row r="4519" ht="14.5" hidden="1" customHeight="1"/>
    <row r="4520" ht="14.5" hidden="1" customHeight="1"/>
    <row r="4521" ht="14.5" hidden="1" customHeight="1"/>
    <row r="4522" ht="14.5" hidden="1" customHeight="1"/>
    <row r="4523" ht="14.5" hidden="1" customHeight="1"/>
    <row r="4524" ht="14.5" hidden="1" customHeight="1"/>
    <row r="4525" ht="14.5" hidden="1" customHeight="1"/>
    <row r="4526" ht="14.5" hidden="1" customHeight="1"/>
    <row r="4527" ht="14.5" hidden="1" customHeight="1"/>
    <row r="4528" ht="14.5" hidden="1" customHeight="1"/>
    <row r="4529" ht="14.5" hidden="1" customHeight="1"/>
    <row r="4530" ht="14.5" hidden="1" customHeight="1"/>
    <row r="4531" ht="14.5" hidden="1" customHeight="1"/>
    <row r="4532" ht="14.5" hidden="1" customHeight="1"/>
    <row r="4533" ht="14.5" hidden="1" customHeight="1"/>
    <row r="4534" ht="14.5" hidden="1" customHeight="1"/>
    <row r="4535" ht="14.5" hidden="1" customHeight="1"/>
    <row r="4536" ht="14.5" hidden="1" customHeight="1"/>
    <row r="4537" ht="14.5" hidden="1" customHeight="1"/>
    <row r="4538" ht="14.5" hidden="1" customHeight="1"/>
    <row r="4539" ht="14.5" hidden="1" customHeight="1"/>
    <row r="4540" ht="14.5" hidden="1" customHeight="1"/>
    <row r="4541" ht="14.5" hidden="1" customHeight="1"/>
    <row r="4542" ht="14.5" hidden="1" customHeight="1"/>
    <row r="4543" ht="14.5" hidden="1" customHeight="1"/>
    <row r="4544" ht="14.5" hidden="1" customHeight="1"/>
    <row r="4545" ht="14.5" hidden="1" customHeight="1"/>
    <row r="4546" ht="14.5" hidden="1" customHeight="1"/>
    <row r="4547" ht="14.5" hidden="1" customHeight="1"/>
    <row r="4548" ht="14.5" hidden="1" customHeight="1"/>
    <row r="4549" ht="14.5" hidden="1" customHeight="1"/>
    <row r="4550" ht="14.5" hidden="1" customHeight="1"/>
    <row r="4551" ht="14.5" hidden="1" customHeight="1"/>
    <row r="4552" ht="14.5" hidden="1" customHeight="1"/>
    <row r="4553" ht="14.5" hidden="1" customHeight="1"/>
    <row r="4554" ht="14.5" hidden="1" customHeight="1"/>
    <row r="4555" ht="14.5" hidden="1" customHeight="1"/>
    <row r="4556" ht="14.5" hidden="1" customHeight="1"/>
    <row r="4557" ht="14.5" hidden="1" customHeight="1"/>
    <row r="4558" ht="14.5" hidden="1" customHeight="1"/>
    <row r="4559" ht="14.5" hidden="1" customHeight="1"/>
    <row r="4560" ht="14.5" hidden="1" customHeight="1"/>
    <row r="4561" ht="14.5" hidden="1" customHeight="1"/>
    <row r="4562" ht="14.5" hidden="1" customHeight="1"/>
    <row r="4563" ht="14.5" hidden="1" customHeight="1"/>
    <row r="4564" ht="14.5" hidden="1" customHeight="1"/>
    <row r="4565" ht="14.5" hidden="1" customHeight="1"/>
    <row r="4566" ht="14.5" hidden="1" customHeight="1"/>
    <row r="4567" ht="14.5" hidden="1" customHeight="1"/>
    <row r="4568" ht="14.5" hidden="1" customHeight="1"/>
    <row r="4569" ht="14.5" hidden="1" customHeight="1"/>
    <row r="4570" ht="14.5" hidden="1" customHeight="1"/>
    <row r="4571" ht="14.5" hidden="1" customHeight="1"/>
    <row r="4572" ht="14.5" hidden="1" customHeight="1"/>
    <row r="4573" ht="14.5" hidden="1" customHeight="1"/>
    <row r="4574" ht="14.5" hidden="1" customHeight="1"/>
    <row r="4575" ht="14.5" hidden="1" customHeight="1"/>
    <row r="4576" ht="14.5" hidden="1" customHeight="1"/>
    <row r="4577" ht="14.5" hidden="1" customHeight="1"/>
    <row r="4578" ht="14.5" hidden="1" customHeight="1"/>
    <row r="4579" ht="14.5" hidden="1" customHeight="1"/>
    <row r="4580" ht="14.5" hidden="1" customHeight="1"/>
    <row r="4581" ht="14.5" hidden="1" customHeight="1"/>
    <row r="4582" ht="14.5" hidden="1" customHeight="1"/>
    <row r="4583" ht="14.5" hidden="1" customHeight="1"/>
    <row r="4584" ht="14.5" hidden="1" customHeight="1"/>
    <row r="4585" ht="14.5" hidden="1" customHeight="1"/>
    <row r="4586" ht="14.5" hidden="1" customHeight="1"/>
    <row r="4587" ht="14.5" hidden="1" customHeight="1"/>
    <row r="4588" ht="14.5" hidden="1" customHeight="1"/>
    <row r="4589" ht="14.5" hidden="1" customHeight="1"/>
    <row r="4590" ht="14.5" hidden="1" customHeight="1"/>
    <row r="4591" ht="14.5" hidden="1" customHeight="1"/>
    <row r="4592" ht="14.5" hidden="1" customHeight="1"/>
    <row r="4593" ht="14.5" hidden="1" customHeight="1"/>
    <row r="4594" ht="14.5" hidden="1" customHeight="1"/>
    <row r="4595" ht="14.5" hidden="1" customHeight="1"/>
    <row r="4596" ht="14.5" hidden="1" customHeight="1"/>
    <row r="4597" ht="14.5" hidden="1" customHeight="1"/>
    <row r="4598" ht="14.5" hidden="1" customHeight="1"/>
    <row r="4599" ht="14.5" hidden="1" customHeight="1"/>
    <row r="4600" ht="14.5" hidden="1" customHeight="1"/>
    <row r="4601" ht="14.5" hidden="1" customHeight="1"/>
    <row r="4602" ht="14.5" hidden="1" customHeight="1"/>
    <row r="4603" ht="14.5" hidden="1" customHeight="1"/>
    <row r="4604" ht="14.5" hidden="1" customHeight="1"/>
    <row r="4605" ht="14.5" hidden="1" customHeight="1"/>
    <row r="4606" ht="14.5" hidden="1" customHeight="1"/>
    <row r="4607" ht="14.5" hidden="1" customHeight="1"/>
    <row r="4608" ht="14.5" hidden="1" customHeight="1"/>
    <row r="4609" ht="14.5" hidden="1" customHeight="1"/>
    <row r="4610" ht="14.5" hidden="1" customHeight="1"/>
    <row r="4611" ht="14.5" hidden="1" customHeight="1"/>
    <row r="4612" ht="14.5" hidden="1" customHeight="1"/>
    <row r="4613" ht="14.5" hidden="1" customHeight="1"/>
    <row r="4614" ht="14.5" hidden="1" customHeight="1"/>
    <row r="4615" ht="14.5" hidden="1" customHeight="1"/>
    <row r="4616" ht="14.5" hidden="1" customHeight="1"/>
    <row r="4617" ht="14.5" hidden="1" customHeight="1"/>
    <row r="4618" ht="14.5" hidden="1" customHeight="1"/>
    <row r="4619" ht="14.5" hidden="1" customHeight="1"/>
    <row r="4620" ht="14.5" hidden="1" customHeight="1"/>
    <row r="4621" ht="14.5" hidden="1" customHeight="1"/>
    <row r="4622" ht="14.5" hidden="1" customHeight="1"/>
    <row r="4623" ht="14.5" hidden="1" customHeight="1"/>
    <row r="4624" ht="14.5" hidden="1" customHeight="1"/>
    <row r="4625" ht="14.5" hidden="1" customHeight="1"/>
    <row r="4626" ht="14.5" hidden="1" customHeight="1"/>
    <row r="4627" ht="14.5" hidden="1" customHeight="1"/>
    <row r="4628" ht="14.5" hidden="1" customHeight="1"/>
    <row r="4629" ht="14.5" hidden="1" customHeight="1"/>
    <row r="4630" ht="14.5" hidden="1" customHeight="1"/>
    <row r="4631" ht="14.5" hidden="1" customHeight="1"/>
    <row r="4632" ht="14.5" hidden="1" customHeight="1"/>
    <row r="4633" ht="14.5" hidden="1" customHeight="1"/>
    <row r="4634" ht="14.5" hidden="1" customHeight="1"/>
    <row r="4635" ht="14.5" hidden="1" customHeight="1"/>
    <row r="4636" ht="14.5" hidden="1" customHeight="1"/>
    <row r="4637" ht="14.5" hidden="1" customHeight="1"/>
    <row r="4638" ht="14.5" hidden="1" customHeight="1"/>
    <row r="4639" ht="14.5" hidden="1" customHeight="1"/>
    <row r="4640" ht="14.5" hidden="1" customHeight="1"/>
    <row r="4641" ht="14.5" hidden="1" customHeight="1"/>
    <row r="4642" ht="14.5" hidden="1" customHeight="1"/>
    <row r="4643" ht="14.5" hidden="1" customHeight="1"/>
    <row r="4644" ht="14.5" hidden="1" customHeight="1"/>
    <row r="4645" ht="14.5" hidden="1" customHeight="1"/>
    <row r="4646" ht="14.5" hidden="1" customHeight="1"/>
    <row r="4647" ht="14.5" hidden="1" customHeight="1"/>
    <row r="4648" ht="14.5" hidden="1" customHeight="1"/>
    <row r="4649" ht="14.5" hidden="1" customHeight="1"/>
    <row r="4650" ht="14.5" hidden="1" customHeight="1"/>
    <row r="4651" ht="14.5" hidden="1" customHeight="1"/>
    <row r="4652" ht="14.5" hidden="1" customHeight="1"/>
    <row r="4653" ht="14.5" hidden="1" customHeight="1"/>
    <row r="4654" ht="14.5" hidden="1" customHeight="1"/>
    <row r="4655" ht="14.5" hidden="1" customHeight="1"/>
    <row r="4656" ht="14.5" hidden="1" customHeight="1"/>
    <row r="4657" ht="14.5" hidden="1" customHeight="1"/>
    <row r="4658" ht="14.5" hidden="1" customHeight="1"/>
    <row r="4659" ht="14.5" hidden="1" customHeight="1"/>
    <row r="4660" ht="14.5" hidden="1" customHeight="1"/>
    <row r="4661" ht="14.5" hidden="1" customHeight="1"/>
    <row r="4662" ht="14.5" hidden="1" customHeight="1"/>
    <row r="4663" ht="14.5" hidden="1" customHeight="1"/>
    <row r="4664" ht="14.5" hidden="1" customHeight="1"/>
    <row r="4665" ht="14.5" hidden="1" customHeight="1"/>
    <row r="4666" ht="14.5" hidden="1" customHeight="1"/>
    <row r="4667" ht="14.5" hidden="1" customHeight="1"/>
    <row r="4668" ht="14.5" hidden="1" customHeight="1"/>
    <row r="4669" ht="14.5" hidden="1" customHeight="1"/>
    <row r="4670" ht="14.5" hidden="1" customHeight="1"/>
    <row r="4671" ht="14.5" hidden="1" customHeight="1"/>
    <row r="4672" ht="14.5" hidden="1" customHeight="1"/>
    <row r="4673" ht="14.5" hidden="1" customHeight="1"/>
    <row r="4674" ht="14.5" hidden="1" customHeight="1"/>
    <row r="4675" ht="14.5" hidden="1" customHeight="1"/>
    <row r="4676" ht="14.5" hidden="1" customHeight="1"/>
    <row r="4677" ht="14.5" hidden="1" customHeight="1"/>
    <row r="4678" ht="14.5" hidden="1" customHeight="1"/>
    <row r="4679" ht="14.5" hidden="1" customHeight="1"/>
    <row r="4680" ht="14.5" hidden="1" customHeight="1"/>
    <row r="4681" ht="14.5" hidden="1" customHeight="1"/>
    <row r="4682" ht="14.5" hidden="1" customHeight="1"/>
    <row r="4683" ht="14.5" hidden="1" customHeight="1"/>
    <row r="4684" ht="14.5" hidden="1" customHeight="1"/>
    <row r="4685" ht="14.5" hidden="1" customHeight="1"/>
    <row r="4686" ht="14.5" hidden="1" customHeight="1"/>
    <row r="4687" ht="14.5" hidden="1" customHeight="1"/>
    <row r="4688" ht="14.5" hidden="1" customHeight="1"/>
    <row r="4689" ht="14.5" hidden="1" customHeight="1"/>
    <row r="4690" ht="14.5" hidden="1" customHeight="1"/>
    <row r="4691" ht="14.5" hidden="1" customHeight="1"/>
    <row r="4692" ht="14.5" hidden="1" customHeight="1"/>
    <row r="4693" ht="14.5" hidden="1" customHeight="1"/>
    <row r="4694" ht="14.5" hidden="1" customHeight="1"/>
    <row r="4695" ht="14.5" hidden="1" customHeight="1"/>
    <row r="4696" ht="14.5" hidden="1" customHeight="1"/>
    <row r="4697" ht="14.5" hidden="1" customHeight="1"/>
    <row r="4698" ht="14.5" hidden="1" customHeight="1"/>
    <row r="4699" ht="14.5" hidden="1" customHeight="1"/>
    <row r="4700" ht="14.5" hidden="1" customHeight="1"/>
    <row r="4701" ht="14.5" hidden="1" customHeight="1"/>
    <row r="4702" ht="14.5" hidden="1" customHeight="1"/>
    <row r="4703" ht="14.5" hidden="1" customHeight="1"/>
    <row r="4704" ht="14.5" hidden="1" customHeight="1"/>
    <row r="4705" ht="14.5" hidden="1" customHeight="1"/>
    <row r="4706" ht="14.5" hidden="1" customHeight="1"/>
    <row r="4707" ht="14.5" hidden="1" customHeight="1"/>
    <row r="4708" ht="14.5" hidden="1" customHeight="1"/>
    <row r="4709" ht="14.5" hidden="1" customHeight="1"/>
    <row r="4710" ht="14.5" hidden="1" customHeight="1"/>
    <row r="4711" ht="14.5" hidden="1" customHeight="1"/>
    <row r="4712" ht="14.5" hidden="1" customHeight="1"/>
    <row r="4713" ht="14.5" hidden="1" customHeight="1"/>
    <row r="4714" ht="14.5" hidden="1" customHeight="1"/>
    <row r="4715" ht="14.5" hidden="1" customHeight="1"/>
    <row r="4716" ht="14.5" hidden="1" customHeight="1"/>
    <row r="4717" ht="14.5" hidden="1" customHeight="1"/>
    <row r="4718" ht="14.5" hidden="1" customHeight="1"/>
    <row r="4719" ht="14.5" hidden="1" customHeight="1"/>
    <row r="4720" ht="14.5" hidden="1" customHeight="1"/>
    <row r="4721" ht="14.5" hidden="1" customHeight="1"/>
    <row r="4722" ht="14.5" hidden="1" customHeight="1"/>
    <row r="4723" ht="14.5" hidden="1" customHeight="1"/>
    <row r="4724" ht="14.5" hidden="1" customHeight="1"/>
    <row r="4725" ht="14.5" hidden="1" customHeight="1"/>
    <row r="4726" ht="14.5" hidden="1" customHeight="1"/>
    <row r="4727" ht="14.5" hidden="1" customHeight="1"/>
    <row r="4728" ht="14.5" hidden="1" customHeight="1"/>
    <row r="4729" ht="14.5" hidden="1" customHeight="1"/>
    <row r="4730" ht="14.5" hidden="1" customHeight="1"/>
    <row r="4731" ht="14.5" hidden="1" customHeight="1"/>
    <row r="4732" ht="14.5" hidden="1" customHeight="1"/>
    <row r="4733" ht="14.5" hidden="1" customHeight="1"/>
    <row r="4734" ht="14.5" hidden="1" customHeight="1"/>
    <row r="4735" ht="14.5" hidden="1" customHeight="1"/>
    <row r="4736" ht="14.5" hidden="1" customHeight="1"/>
    <row r="4737" ht="14.5" hidden="1" customHeight="1"/>
    <row r="4738" ht="14.5" hidden="1" customHeight="1"/>
    <row r="4739" ht="14.5" hidden="1" customHeight="1"/>
    <row r="4740" ht="14.5" hidden="1" customHeight="1"/>
    <row r="4741" ht="14.5" hidden="1" customHeight="1"/>
    <row r="4742" ht="14.5" hidden="1" customHeight="1"/>
    <row r="4743" ht="14.5" hidden="1" customHeight="1"/>
    <row r="4744" ht="14.5" hidden="1" customHeight="1"/>
    <row r="4745" ht="14.5" hidden="1" customHeight="1"/>
    <row r="4746" ht="14.5" hidden="1" customHeight="1"/>
    <row r="4747" ht="14.5" hidden="1" customHeight="1"/>
    <row r="4748" ht="14.5" hidden="1" customHeight="1"/>
    <row r="4749" ht="14.5" hidden="1" customHeight="1"/>
    <row r="4750" ht="14.5" hidden="1" customHeight="1"/>
    <row r="4751" ht="14.5" hidden="1" customHeight="1"/>
    <row r="4752" ht="14.5" hidden="1" customHeight="1"/>
    <row r="4753" ht="14.5" hidden="1" customHeight="1"/>
    <row r="4754" ht="14.5" hidden="1" customHeight="1"/>
    <row r="4755" ht="14.5" hidden="1" customHeight="1"/>
    <row r="4756" ht="14.5" hidden="1" customHeight="1"/>
    <row r="4757" ht="14.5" hidden="1" customHeight="1"/>
    <row r="4758" ht="14.5" hidden="1" customHeight="1"/>
    <row r="4759" ht="14.5" hidden="1" customHeight="1"/>
    <row r="4760" ht="14.5" hidden="1" customHeight="1"/>
    <row r="4761" ht="14.5" hidden="1" customHeight="1"/>
    <row r="4762" ht="14.5" hidden="1" customHeight="1"/>
    <row r="4763" ht="14.5" hidden="1" customHeight="1"/>
    <row r="4764" ht="14.5" hidden="1" customHeight="1"/>
    <row r="4765" ht="14.5" hidden="1" customHeight="1"/>
    <row r="4766" ht="14.5" hidden="1" customHeight="1"/>
    <row r="4767" ht="14.5" hidden="1" customHeight="1"/>
    <row r="4768" ht="14.5" hidden="1" customHeight="1"/>
    <row r="4769" ht="14.5" hidden="1" customHeight="1"/>
    <row r="4770" ht="14.5" hidden="1" customHeight="1"/>
    <row r="4771" ht="14.5" hidden="1" customHeight="1"/>
    <row r="4772" ht="14.5" hidden="1" customHeight="1"/>
    <row r="4773" ht="14.5" hidden="1" customHeight="1"/>
    <row r="4774" ht="14.5" hidden="1" customHeight="1"/>
    <row r="4775" ht="14.5" hidden="1" customHeight="1"/>
    <row r="4776" ht="14.5" hidden="1" customHeight="1"/>
    <row r="4777" ht="14.5" hidden="1" customHeight="1"/>
    <row r="4778" ht="14.5" hidden="1" customHeight="1"/>
    <row r="4779" ht="14.5" hidden="1" customHeight="1"/>
    <row r="4780" ht="14.5" hidden="1" customHeight="1"/>
    <row r="4781" ht="14.5" hidden="1" customHeight="1"/>
    <row r="4782" ht="14.5" hidden="1" customHeight="1"/>
    <row r="4783" ht="14.5" hidden="1" customHeight="1"/>
    <row r="4784" ht="14.5" hidden="1" customHeight="1"/>
    <row r="4785" ht="14.5" hidden="1" customHeight="1"/>
    <row r="4786" ht="14.5" hidden="1" customHeight="1"/>
    <row r="4787" ht="14.5" hidden="1" customHeight="1"/>
    <row r="4788" ht="14.5" hidden="1" customHeight="1"/>
    <row r="4789" ht="14.5" hidden="1" customHeight="1"/>
    <row r="4790" ht="14.5" hidden="1" customHeight="1"/>
    <row r="4791" ht="14.5" hidden="1" customHeight="1"/>
    <row r="4792" ht="14.5" hidden="1" customHeight="1"/>
    <row r="4793" ht="14.5" hidden="1" customHeight="1"/>
    <row r="4794" ht="14.5" hidden="1" customHeight="1"/>
    <row r="4795" ht="14.5" hidden="1" customHeight="1"/>
    <row r="4796" ht="14.5" hidden="1" customHeight="1"/>
    <row r="4797" ht="14.5" hidden="1" customHeight="1"/>
    <row r="4798" ht="14.5" hidden="1" customHeight="1"/>
    <row r="4799" ht="14.5" hidden="1" customHeight="1"/>
    <row r="4800" ht="14.5" hidden="1" customHeight="1"/>
    <row r="4801" ht="14.5" hidden="1" customHeight="1"/>
    <row r="4802" ht="14.5" hidden="1" customHeight="1"/>
    <row r="4803" ht="14.5" hidden="1" customHeight="1"/>
    <row r="4804" ht="14.5" hidden="1" customHeight="1"/>
    <row r="4805" ht="14.5" hidden="1" customHeight="1"/>
    <row r="4806" ht="14.5" hidden="1" customHeight="1"/>
    <row r="4807" ht="14.5" hidden="1" customHeight="1"/>
    <row r="4808" ht="14.5" hidden="1" customHeight="1"/>
    <row r="4809" ht="14.5" hidden="1" customHeight="1"/>
    <row r="4810" ht="14.5" hidden="1" customHeight="1"/>
    <row r="4811" ht="14.5" hidden="1" customHeight="1"/>
    <row r="4812" ht="14.5" hidden="1" customHeight="1"/>
    <row r="4813" ht="14.5" hidden="1" customHeight="1"/>
    <row r="4814" ht="14.5" hidden="1" customHeight="1"/>
    <row r="4815" ht="14.5" hidden="1" customHeight="1"/>
    <row r="4816" ht="14.5" hidden="1" customHeight="1"/>
    <row r="4817" ht="14.5" hidden="1" customHeight="1"/>
    <row r="4818" ht="14.5" hidden="1" customHeight="1"/>
    <row r="4819" ht="14.5" hidden="1" customHeight="1"/>
    <row r="4820" ht="14.5" hidden="1" customHeight="1"/>
    <row r="4821" ht="14.5" hidden="1" customHeight="1"/>
    <row r="4822" ht="14.5" hidden="1" customHeight="1"/>
    <row r="4823" ht="14.5" hidden="1" customHeight="1"/>
    <row r="4824" ht="14.5" hidden="1" customHeight="1"/>
    <row r="4825" ht="14.5" hidden="1" customHeight="1"/>
    <row r="4826" ht="14.5" hidden="1" customHeight="1"/>
    <row r="4827" ht="14.5" hidden="1" customHeight="1"/>
    <row r="4828" ht="14.5" hidden="1" customHeight="1"/>
    <row r="4829" ht="14.5" hidden="1" customHeight="1"/>
    <row r="4830" ht="14.5" hidden="1" customHeight="1"/>
    <row r="4831" ht="14.5" hidden="1" customHeight="1"/>
    <row r="4832" ht="14.5" hidden="1" customHeight="1"/>
    <row r="4833" ht="14.5" hidden="1" customHeight="1"/>
    <row r="4834" ht="14.5" hidden="1" customHeight="1"/>
    <row r="4835" ht="14.5" hidden="1" customHeight="1"/>
    <row r="4836" ht="14.5" hidden="1" customHeight="1"/>
    <row r="4837" ht="14.5" hidden="1" customHeight="1"/>
    <row r="4838" ht="14.5" hidden="1" customHeight="1"/>
    <row r="4839" ht="14.5" hidden="1" customHeight="1"/>
    <row r="4840" ht="14.5" hidden="1" customHeight="1"/>
    <row r="4841" ht="14.5" hidden="1" customHeight="1"/>
    <row r="4842" ht="14.5" hidden="1" customHeight="1"/>
    <row r="4843" ht="14.5" hidden="1" customHeight="1"/>
    <row r="4844" ht="14.5" hidden="1" customHeight="1"/>
    <row r="4845" ht="14.5" hidden="1" customHeight="1"/>
    <row r="4846" ht="14.5" hidden="1" customHeight="1"/>
    <row r="4847" ht="14.5" hidden="1" customHeight="1"/>
    <row r="4848" ht="14.5" hidden="1" customHeight="1"/>
    <row r="4849" ht="14.5" hidden="1" customHeight="1"/>
    <row r="4850" ht="14.5" hidden="1" customHeight="1"/>
    <row r="4851" ht="14.5" hidden="1" customHeight="1"/>
    <row r="4852" ht="14.5" hidden="1" customHeight="1"/>
    <row r="4853" ht="14.5" hidden="1" customHeight="1"/>
    <row r="4854" ht="14.5" hidden="1" customHeight="1"/>
    <row r="4855" ht="14.5" hidden="1" customHeight="1"/>
    <row r="4856" ht="14.5" hidden="1" customHeight="1"/>
    <row r="4857" ht="14.5" hidden="1" customHeight="1"/>
    <row r="4858" ht="14.5" hidden="1" customHeight="1"/>
    <row r="4859" ht="14.5" hidden="1" customHeight="1"/>
    <row r="4860" ht="14.5" hidden="1" customHeight="1"/>
    <row r="4861" ht="14.5" hidden="1" customHeight="1"/>
    <row r="4862" ht="14.5" hidden="1" customHeight="1"/>
    <row r="4863" ht="14.5" hidden="1" customHeight="1"/>
    <row r="4864" ht="14.5" hidden="1" customHeight="1"/>
    <row r="4865" ht="14.5" hidden="1" customHeight="1"/>
    <row r="4866" ht="14.5" hidden="1" customHeight="1"/>
    <row r="4867" ht="14.5" hidden="1" customHeight="1"/>
    <row r="4868" ht="14.5" hidden="1" customHeight="1"/>
    <row r="4869" ht="14.5" hidden="1" customHeight="1"/>
    <row r="4870" ht="14.5" hidden="1" customHeight="1"/>
    <row r="4871" ht="14.5" hidden="1" customHeight="1"/>
    <row r="4872" ht="14.5" hidden="1" customHeight="1"/>
    <row r="4873" ht="14.5" hidden="1" customHeight="1"/>
    <row r="4874" ht="14.5" hidden="1" customHeight="1"/>
    <row r="4875" ht="14.5" hidden="1" customHeight="1"/>
    <row r="4876" ht="14.5" hidden="1" customHeight="1"/>
    <row r="4877" ht="14.5" hidden="1" customHeight="1"/>
    <row r="4878" ht="14.5" hidden="1" customHeight="1"/>
    <row r="4879" ht="14.5" hidden="1" customHeight="1"/>
    <row r="4880" ht="14.5" hidden="1" customHeight="1"/>
    <row r="4881" ht="14.5" hidden="1" customHeight="1"/>
    <row r="4882" ht="14.5" hidden="1" customHeight="1"/>
    <row r="4883" ht="14.5" hidden="1" customHeight="1"/>
    <row r="4884" ht="14.5" hidden="1" customHeight="1"/>
    <row r="4885" ht="14.5" hidden="1" customHeight="1"/>
    <row r="4886" ht="14.5" hidden="1" customHeight="1"/>
    <row r="4887" ht="14.5" hidden="1" customHeight="1"/>
    <row r="4888" ht="14.5" hidden="1" customHeight="1"/>
    <row r="4889" ht="14.5" hidden="1" customHeight="1"/>
    <row r="4890" ht="14.5" hidden="1" customHeight="1"/>
    <row r="4891" ht="14.5" hidden="1" customHeight="1"/>
    <row r="4892" ht="14.5" hidden="1" customHeight="1"/>
    <row r="4893" ht="14.5" hidden="1" customHeight="1"/>
    <row r="4894" ht="14.5" hidden="1" customHeight="1"/>
    <row r="4895" ht="14.5" hidden="1" customHeight="1"/>
    <row r="4896" ht="14.5" hidden="1" customHeight="1"/>
    <row r="4897" ht="14.5" hidden="1" customHeight="1"/>
    <row r="4898" ht="14.5" hidden="1" customHeight="1"/>
    <row r="4899" ht="14.5" hidden="1" customHeight="1"/>
    <row r="4900" ht="14.5" hidden="1" customHeight="1"/>
    <row r="4901" ht="14.5" hidden="1" customHeight="1"/>
    <row r="4902" ht="14.5" hidden="1" customHeight="1"/>
    <row r="4903" ht="14.5" hidden="1" customHeight="1"/>
    <row r="4904" ht="14.5" hidden="1" customHeight="1"/>
    <row r="4905" ht="14.5" hidden="1" customHeight="1"/>
    <row r="4906" ht="14.5" hidden="1" customHeight="1"/>
    <row r="4907" ht="14.5" hidden="1" customHeight="1"/>
    <row r="4908" ht="14.5" hidden="1" customHeight="1"/>
    <row r="4909" ht="14.5" hidden="1" customHeight="1"/>
    <row r="4910" ht="14.5" hidden="1" customHeight="1"/>
    <row r="4911" ht="14.5" hidden="1" customHeight="1"/>
    <row r="4912" ht="14.5" hidden="1" customHeight="1"/>
    <row r="4913" ht="14.5" hidden="1" customHeight="1"/>
    <row r="4914" ht="14.5" hidden="1" customHeight="1"/>
    <row r="4915" ht="14.5" hidden="1" customHeight="1"/>
    <row r="4916" ht="14.5" hidden="1" customHeight="1"/>
    <row r="4917" ht="14.5" hidden="1" customHeight="1"/>
    <row r="4918" ht="14.5" hidden="1" customHeight="1"/>
    <row r="4919" ht="14.5" hidden="1" customHeight="1"/>
    <row r="4920" ht="14.5" hidden="1" customHeight="1"/>
    <row r="4921" ht="14.5" hidden="1" customHeight="1"/>
    <row r="4922" ht="14.5" hidden="1" customHeight="1"/>
    <row r="4923" ht="14.5" hidden="1" customHeight="1"/>
    <row r="4924" ht="14.5" hidden="1" customHeight="1"/>
    <row r="4925" ht="14.5" hidden="1" customHeight="1"/>
    <row r="4926" ht="14.5" hidden="1" customHeight="1"/>
    <row r="4927" ht="14.5" hidden="1" customHeight="1"/>
    <row r="4928" ht="14.5" hidden="1" customHeight="1"/>
    <row r="4929" ht="14.5" hidden="1" customHeight="1"/>
    <row r="4930" ht="14.5" hidden="1" customHeight="1"/>
    <row r="4931" ht="14.5" hidden="1" customHeight="1"/>
    <row r="4932" ht="14.5" hidden="1" customHeight="1"/>
    <row r="4933" ht="14.5" hidden="1" customHeight="1"/>
    <row r="4934" ht="14.5" hidden="1" customHeight="1"/>
    <row r="4935" ht="14.5" hidden="1" customHeight="1"/>
    <row r="4936" ht="14.5" hidden="1" customHeight="1"/>
    <row r="4937" ht="14.5" hidden="1" customHeight="1"/>
    <row r="4938" ht="14.5" hidden="1" customHeight="1"/>
    <row r="4939" ht="14.5" hidden="1" customHeight="1"/>
    <row r="4940" ht="14.5" hidden="1" customHeight="1"/>
    <row r="4941" ht="14.5" hidden="1" customHeight="1"/>
    <row r="4942" ht="14.5" hidden="1" customHeight="1"/>
    <row r="4943" ht="14.5" hidden="1" customHeight="1"/>
    <row r="4944" ht="14.5" hidden="1" customHeight="1"/>
    <row r="4945" ht="14.5" hidden="1" customHeight="1"/>
    <row r="4946" ht="14.5" hidden="1" customHeight="1"/>
    <row r="4947" ht="14.5" hidden="1" customHeight="1"/>
    <row r="4948" ht="14.5" hidden="1" customHeight="1"/>
    <row r="4949" ht="14.5" hidden="1" customHeight="1"/>
    <row r="4950" ht="14.5" hidden="1" customHeight="1"/>
    <row r="4951" ht="14.5" hidden="1" customHeight="1"/>
    <row r="4952" ht="14.5" hidden="1" customHeight="1"/>
    <row r="4953" ht="14.5" hidden="1" customHeight="1"/>
    <row r="4954" ht="14.5" hidden="1" customHeight="1"/>
    <row r="4955" ht="14.5" hidden="1" customHeight="1"/>
    <row r="4956" ht="14.5" hidden="1" customHeight="1"/>
    <row r="4957" ht="14.5" hidden="1" customHeight="1"/>
    <row r="4958" ht="14.5" hidden="1" customHeight="1"/>
    <row r="4959" ht="14.5" hidden="1" customHeight="1"/>
    <row r="4960" ht="14.5" hidden="1" customHeight="1"/>
    <row r="4961" ht="14.5" hidden="1" customHeight="1"/>
    <row r="4962" ht="14.5" hidden="1" customHeight="1"/>
    <row r="4963" ht="14.5" hidden="1" customHeight="1"/>
    <row r="4964" ht="14.5" hidden="1" customHeight="1"/>
    <row r="4965" ht="14.5" hidden="1" customHeight="1"/>
    <row r="4966" ht="14.5" hidden="1" customHeight="1"/>
    <row r="4967" ht="14.5" hidden="1" customHeight="1"/>
    <row r="4968" ht="14.5" hidden="1" customHeight="1"/>
    <row r="4969" ht="14.5" hidden="1" customHeight="1"/>
    <row r="4970" ht="14.5" hidden="1" customHeight="1"/>
    <row r="4971" ht="14.5" hidden="1" customHeight="1"/>
    <row r="4972" ht="14.5" hidden="1" customHeight="1"/>
    <row r="4973" ht="14.5" hidden="1" customHeight="1"/>
    <row r="4974" ht="14.5" hidden="1" customHeight="1"/>
    <row r="4975" ht="14.5" hidden="1" customHeight="1"/>
    <row r="4976" ht="14.5" hidden="1" customHeight="1"/>
    <row r="4977" ht="14.5" hidden="1" customHeight="1"/>
    <row r="4978" ht="14.5" hidden="1" customHeight="1"/>
    <row r="4979" ht="14.5" hidden="1" customHeight="1"/>
    <row r="4980" ht="14.5" hidden="1" customHeight="1"/>
    <row r="4981" ht="14.5" hidden="1" customHeight="1"/>
    <row r="4982" ht="14.5" hidden="1" customHeight="1"/>
    <row r="4983" ht="14.5" hidden="1" customHeight="1"/>
    <row r="4984" ht="14.5" hidden="1" customHeight="1"/>
    <row r="4985" ht="14.5" hidden="1" customHeight="1"/>
    <row r="4986" ht="14.5" hidden="1" customHeight="1"/>
    <row r="4987" ht="14.5" hidden="1" customHeight="1"/>
    <row r="4988" ht="14.5" hidden="1" customHeight="1"/>
    <row r="4989" ht="14.5" hidden="1" customHeight="1"/>
    <row r="4990" ht="14.5" hidden="1" customHeight="1"/>
    <row r="4991" ht="14.5" hidden="1" customHeight="1"/>
    <row r="4992" ht="14.5" hidden="1" customHeight="1"/>
    <row r="4993" ht="14.5" hidden="1" customHeight="1"/>
    <row r="4994" ht="14.5" hidden="1" customHeight="1"/>
    <row r="4995" ht="14.5" hidden="1" customHeight="1"/>
    <row r="4996" ht="14.5" hidden="1" customHeight="1"/>
    <row r="4997" ht="14.5" hidden="1" customHeight="1"/>
    <row r="4998" ht="14.5" hidden="1" customHeight="1"/>
    <row r="4999" ht="14.5" hidden="1" customHeight="1"/>
    <row r="5000" ht="14.5" hidden="1" customHeight="1"/>
    <row r="5001" ht="14.5" hidden="1" customHeight="1"/>
    <row r="5002" ht="14.5" hidden="1" customHeight="1"/>
    <row r="5003" ht="14.5" hidden="1" customHeight="1"/>
    <row r="5004" ht="14.5" hidden="1" customHeight="1"/>
    <row r="5005" ht="14.5" hidden="1" customHeight="1"/>
    <row r="5006" ht="14.5" hidden="1" customHeight="1"/>
    <row r="5007" ht="14.5" hidden="1" customHeight="1"/>
    <row r="5008" ht="14.5" hidden="1" customHeight="1"/>
    <row r="5009" ht="14.5" hidden="1" customHeight="1"/>
    <row r="5010" ht="14.5" hidden="1" customHeight="1"/>
    <row r="5011" ht="14.5" hidden="1" customHeight="1"/>
    <row r="5012" ht="14.5" hidden="1" customHeight="1"/>
    <row r="5013" ht="14.5" hidden="1" customHeight="1"/>
    <row r="5014" ht="14.5" hidden="1" customHeight="1"/>
    <row r="5015" ht="14.5" hidden="1" customHeight="1"/>
    <row r="5016" ht="14.5" hidden="1" customHeight="1"/>
    <row r="5017" ht="14.5" hidden="1" customHeight="1"/>
    <row r="5018" ht="14.5" hidden="1" customHeight="1"/>
    <row r="5019" ht="14.5" hidden="1" customHeight="1"/>
    <row r="5020" ht="14.5" hidden="1" customHeight="1"/>
    <row r="5021" ht="14.5" hidden="1" customHeight="1"/>
    <row r="5022" ht="14.5" hidden="1" customHeight="1"/>
    <row r="5023" ht="14.5" hidden="1" customHeight="1"/>
    <row r="5024" ht="14.5" hidden="1" customHeight="1"/>
    <row r="5025" ht="14.5" hidden="1" customHeight="1"/>
    <row r="5026" ht="14.5" hidden="1" customHeight="1"/>
    <row r="5027" ht="14.5" hidden="1" customHeight="1"/>
    <row r="5028" ht="14.5" hidden="1" customHeight="1"/>
    <row r="5029" ht="14.5" hidden="1" customHeight="1"/>
    <row r="5030" ht="14.5" hidden="1" customHeight="1"/>
    <row r="5031" ht="14.5" hidden="1" customHeight="1"/>
    <row r="5032" ht="14.5" hidden="1" customHeight="1"/>
    <row r="5033" ht="14.5" hidden="1" customHeight="1"/>
    <row r="5034" ht="14.5" hidden="1" customHeight="1"/>
    <row r="5035" ht="14.5" hidden="1" customHeight="1"/>
    <row r="5036" ht="14.5" hidden="1" customHeight="1"/>
    <row r="5037" ht="14.5" hidden="1" customHeight="1"/>
    <row r="5038" ht="14.5" hidden="1" customHeight="1"/>
    <row r="5039" ht="14.5" hidden="1" customHeight="1"/>
    <row r="5040" ht="14.5" hidden="1" customHeight="1"/>
    <row r="5041" ht="14.5" hidden="1" customHeight="1"/>
    <row r="5042" ht="14.5" hidden="1" customHeight="1"/>
    <row r="5043" ht="14.5" hidden="1" customHeight="1"/>
    <row r="5044" ht="14.5" hidden="1" customHeight="1"/>
    <row r="5045" ht="14.5" hidden="1" customHeight="1"/>
    <row r="5046" ht="14.5" hidden="1" customHeight="1"/>
    <row r="5047" ht="14.5" hidden="1" customHeight="1"/>
    <row r="5048" ht="14.5" hidden="1" customHeight="1"/>
    <row r="5049" ht="14.5" hidden="1" customHeight="1"/>
    <row r="5050" ht="14.5" hidden="1" customHeight="1"/>
    <row r="5051" ht="14.5" hidden="1" customHeight="1"/>
    <row r="5052" ht="14.5" hidden="1" customHeight="1"/>
    <row r="5053" ht="14.5" hidden="1" customHeight="1"/>
    <row r="5054" ht="14.5" hidden="1" customHeight="1"/>
    <row r="5055" ht="14.5" hidden="1" customHeight="1"/>
    <row r="5056" ht="14.5" hidden="1" customHeight="1"/>
    <row r="5057" ht="14.5" hidden="1" customHeight="1"/>
    <row r="5058" ht="14.5" hidden="1" customHeight="1"/>
    <row r="5059" ht="14.5" hidden="1" customHeight="1"/>
    <row r="5060" ht="14.5" hidden="1" customHeight="1"/>
    <row r="5061" ht="14.5" hidden="1" customHeight="1"/>
    <row r="5062" ht="14.5" hidden="1" customHeight="1"/>
    <row r="5063" ht="14.5" hidden="1" customHeight="1"/>
    <row r="5064" ht="14.5" hidden="1" customHeight="1"/>
    <row r="5065" ht="14.5" hidden="1" customHeight="1"/>
    <row r="5066" ht="14.5" hidden="1" customHeight="1"/>
    <row r="5067" ht="14.5" hidden="1" customHeight="1"/>
    <row r="5068" ht="14.5" hidden="1" customHeight="1"/>
    <row r="5069" ht="14.5" hidden="1" customHeight="1"/>
    <row r="5070" ht="14.5" hidden="1" customHeight="1"/>
    <row r="5071" ht="14.5" hidden="1" customHeight="1"/>
    <row r="5072" ht="14.5" hidden="1" customHeight="1"/>
    <row r="5073" ht="14.5" hidden="1" customHeight="1"/>
    <row r="5074" ht="14.5" hidden="1" customHeight="1"/>
    <row r="5075" ht="14.5" hidden="1" customHeight="1"/>
    <row r="5076" ht="14.5" hidden="1" customHeight="1"/>
    <row r="5077" ht="14.5" hidden="1" customHeight="1"/>
    <row r="5078" ht="14.5" hidden="1" customHeight="1"/>
    <row r="5079" ht="14.5" hidden="1" customHeight="1"/>
    <row r="5080" ht="14.5" hidden="1" customHeight="1"/>
    <row r="5081" ht="14.5" hidden="1" customHeight="1"/>
    <row r="5082" ht="14.5" hidden="1" customHeight="1"/>
    <row r="5083" ht="14.5" hidden="1" customHeight="1"/>
    <row r="5084" ht="14.5" hidden="1" customHeight="1"/>
    <row r="5085" ht="14.5" hidden="1" customHeight="1"/>
    <row r="5086" ht="14.5" hidden="1" customHeight="1"/>
    <row r="5087" ht="14.5" hidden="1" customHeight="1"/>
    <row r="5088" ht="14.5" hidden="1" customHeight="1"/>
    <row r="5089" ht="14.5" hidden="1" customHeight="1"/>
    <row r="5090" ht="14.5" hidden="1" customHeight="1"/>
    <row r="5091" ht="14.5" hidden="1" customHeight="1"/>
    <row r="5092" ht="14.5" hidden="1" customHeight="1"/>
    <row r="5093" ht="14.5" hidden="1" customHeight="1"/>
    <row r="5094" ht="14.5" hidden="1" customHeight="1"/>
    <row r="5095" ht="14.5" hidden="1" customHeight="1"/>
    <row r="5096" ht="14.5" hidden="1" customHeight="1"/>
    <row r="5097" ht="14.5" hidden="1" customHeight="1"/>
    <row r="5098" ht="14.5" hidden="1" customHeight="1"/>
    <row r="5099" ht="14.5" hidden="1" customHeight="1"/>
    <row r="5100" ht="14.5" hidden="1" customHeight="1"/>
    <row r="5101" ht="14.5" hidden="1" customHeight="1"/>
    <row r="5102" ht="14.5" hidden="1" customHeight="1"/>
    <row r="5103" ht="14.5" hidden="1" customHeight="1"/>
    <row r="5104" ht="14.5" hidden="1" customHeight="1"/>
    <row r="5105" ht="14.5" hidden="1" customHeight="1"/>
    <row r="5106" ht="14.5" hidden="1" customHeight="1"/>
    <row r="5107" ht="14.5" hidden="1" customHeight="1"/>
    <row r="5108" ht="14.5" hidden="1" customHeight="1"/>
    <row r="5109" ht="14.5" hidden="1" customHeight="1"/>
    <row r="5110" ht="14.5" hidden="1" customHeight="1"/>
    <row r="5111" ht="14.5" hidden="1" customHeight="1"/>
    <row r="5112" ht="14.5" hidden="1" customHeight="1"/>
    <row r="5113" ht="14.5" hidden="1" customHeight="1"/>
    <row r="5114" ht="14.5" hidden="1" customHeight="1"/>
    <row r="5115" ht="14.5" hidden="1" customHeight="1"/>
    <row r="5116" ht="14.5" hidden="1" customHeight="1"/>
    <row r="5117" ht="14.5" hidden="1" customHeight="1"/>
    <row r="5118" ht="14.5" hidden="1" customHeight="1"/>
    <row r="5119" ht="14.5" hidden="1" customHeight="1"/>
    <row r="5120" ht="14.5" hidden="1" customHeight="1"/>
    <row r="5121" ht="14.5" hidden="1" customHeight="1"/>
    <row r="5122" ht="14.5" hidden="1" customHeight="1"/>
    <row r="5123" ht="14.5" hidden="1" customHeight="1"/>
    <row r="5124" ht="14.5" hidden="1" customHeight="1"/>
    <row r="5125" ht="14.5" hidden="1" customHeight="1"/>
    <row r="5126" ht="14.5" hidden="1" customHeight="1"/>
    <row r="5127" ht="14.5" hidden="1" customHeight="1"/>
    <row r="5128" ht="14.5" hidden="1" customHeight="1"/>
    <row r="5129" ht="14.5" hidden="1" customHeight="1"/>
    <row r="5130" ht="14.5" hidden="1" customHeight="1"/>
    <row r="5131" ht="14.5" hidden="1" customHeight="1"/>
    <row r="5132" ht="14.5" hidden="1" customHeight="1"/>
    <row r="5133" ht="14.5" hidden="1" customHeight="1"/>
    <row r="5134" ht="14.5" hidden="1" customHeight="1"/>
    <row r="5135" ht="14.5" hidden="1" customHeight="1"/>
    <row r="5136" ht="14.5" hidden="1" customHeight="1"/>
    <row r="5137" ht="14.5" hidden="1" customHeight="1"/>
    <row r="5138" ht="14.5" hidden="1" customHeight="1"/>
    <row r="5139" ht="14.5" hidden="1" customHeight="1"/>
    <row r="5140" ht="14.5" hidden="1" customHeight="1"/>
    <row r="5141" ht="14.5" hidden="1" customHeight="1"/>
    <row r="5142" ht="14.5" hidden="1" customHeight="1"/>
    <row r="5143" ht="14.5" hidden="1" customHeight="1"/>
    <row r="5144" ht="14.5" hidden="1" customHeight="1"/>
    <row r="5145" ht="14.5" hidden="1" customHeight="1"/>
    <row r="5146" ht="14.5" hidden="1" customHeight="1"/>
    <row r="5147" ht="14.5" hidden="1" customHeight="1"/>
    <row r="5148" ht="14.5" hidden="1" customHeight="1"/>
    <row r="5149" ht="14.5" hidden="1" customHeight="1"/>
    <row r="5150" ht="14.5" hidden="1" customHeight="1"/>
    <row r="5151" ht="14.5" hidden="1" customHeight="1"/>
    <row r="5152" ht="14.5" hidden="1" customHeight="1"/>
    <row r="5153" ht="14.5" hidden="1" customHeight="1"/>
    <row r="5154" ht="14.5" hidden="1" customHeight="1"/>
    <row r="5155" ht="14.5" hidden="1" customHeight="1"/>
    <row r="5156" ht="14.5" hidden="1" customHeight="1"/>
    <row r="5157" ht="14.5" hidden="1" customHeight="1"/>
    <row r="5158" ht="14.5" hidden="1" customHeight="1"/>
    <row r="5159" ht="14.5" hidden="1" customHeight="1"/>
    <row r="5160" ht="14.5" hidden="1" customHeight="1"/>
    <row r="5161" ht="14.5" hidden="1" customHeight="1"/>
    <row r="5162" ht="14.5" hidden="1" customHeight="1"/>
    <row r="5163" ht="14.5" hidden="1" customHeight="1"/>
    <row r="5164" ht="14.5" hidden="1" customHeight="1"/>
    <row r="5165" ht="14.5" hidden="1" customHeight="1"/>
    <row r="5166" ht="14.5" hidden="1" customHeight="1"/>
    <row r="5167" ht="14.5" hidden="1" customHeight="1"/>
    <row r="5168" ht="14.5" hidden="1" customHeight="1"/>
    <row r="5169" ht="14.5" hidden="1" customHeight="1"/>
    <row r="5170" ht="14.5" hidden="1" customHeight="1"/>
    <row r="5171" ht="14.5" hidden="1" customHeight="1"/>
    <row r="5172" ht="14.5" hidden="1" customHeight="1"/>
    <row r="5173" ht="14.5" hidden="1" customHeight="1"/>
    <row r="5174" ht="14.5" hidden="1" customHeight="1"/>
    <row r="5175" ht="14.5" hidden="1" customHeight="1"/>
    <row r="5176" ht="14.5" hidden="1" customHeight="1"/>
    <row r="5177" ht="14.5" hidden="1" customHeight="1"/>
    <row r="5178" ht="14.5" hidden="1" customHeight="1"/>
    <row r="5179" ht="14.5" hidden="1" customHeight="1"/>
    <row r="5180" ht="14.5" hidden="1" customHeight="1"/>
    <row r="5181" ht="14.5" hidden="1" customHeight="1"/>
    <row r="5182" ht="14.5" hidden="1" customHeight="1"/>
    <row r="5183" ht="14.5" hidden="1" customHeight="1"/>
    <row r="5184" ht="14.5" hidden="1" customHeight="1"/>
    <row r="5185" ht="14.5" hidden="1" customHeight="1"/>
    <row r="5186" ht="14.5" hidden="1" customHeight="1"/>
    <row r="5187" ht="14.5" hidden="1" customHeight="1"/>
    <row r="5188" ht="14.5" hidden="1" customHeight="1"/>
    <row r="5189" ht="14.5" hidden="1" customHeight="1"/>
    <row r="5190" ht="14.5" hidden="1" customHeight="1"/>
    <row r="5191" ht="14.5" hidden="1" customHeight="1"/>
    <row r="5192" ht="14.5" hidden="1" customHeight="1"/>
    <row r="5193" ht="14.5" hidden="1" customHeight="1"/>
    <row r="5194" ht="14.5" hidden="1" customHeight="1"/>
    <row r="5195" ht="14.5" hidden="1" customHeight="1"/>
    <row r="5196" ht="14.5" hidden="1" customHeight="1"/>
    <row r="5197" ht="14.5" hidden="1" customHeight="1"/>
    <row r="5198" ht="14.5" hidden="1" customHeight="1"/>
    <row r="5199" ht="14.5" hidden="1" customHeight="1"/>
    <row r="5200" ht="14.5" hidden="1" customHeight="1"/>
    <row r="5201" ht="14.5" hidden="1" customHeight="1"/>
    <row r="5202" ht="14.5" hidden="1" customHeight="1"/>
    <row r="5203" ht="14.5" hidden="1" customHeight="1"/>
    <row r="5204" ht="14.5" hidden="1" customHeight="1"/>
    <row r="5205" ht="14.5" hidden="1" customHeight="1"/>
    <row r="5206" ht="14.5" hidden="1" customHeight="1"/>
    <row r="5207" ht="14.5" hidden="1" customHeight="1"/>
    <row r="5208" ht="14.5" hidden="1" customHeight="1"/>
    <row r="5209" ht="14.5" hidden="1" customHeight="1"/>
    <row r="5210" ht="14.5" hidden="1" customHeight="1"/>
    <row r="5211" ht="14.5" hidden="1" customHeight="1"/>
    <row r="5212" ht="14.5" hidden="1" customHeight="1"/>
    <row r="5213" ht="14.5" hidden="1" customHeight="1"/>
    <row r="5214" ht="14.5" hidden="1" customHeight="1"/>
    <row r="5215" ht="14.5" hidden="1" customHeight="1"/>
    <row r="5216" ht="14.5" hidden="1" customHeight="1"/>
    <row r="5217" ht="14.5" hidden="1" customHeight="1"/>
    <row r="5218" ht="14.5" hidden="1" customHeight="1"/>
    <row r="5219" ht="14.5" hidden="1" customHeight="1"/>
    <row r="5220" ht="14.5" hidden="1" customHeight="1"/>
    <row r="5221" ht="14.5" hidden="1" customHeight="1"/>
    <row r="5222" ht="14.5" hidden="1" customHeight="1"/>
    <row r="5223" ht="14.5" hidden="1" customHeight="1"/>
    <row r="5224" ht="14.5" hidden="1" customHeight="1"/>
    <row r="5225" ht="14.5" hidden="1" customHeight="1"/>
    <row r="5226" ht="14.5" hidden="1" customHeight="1"/>
    <row r="5227" ht="14.5" hidden="1" customHeight="1"/>
    <row r="5228" ht="14.5" hidden="1" customHeight="1"/>
    <row r="5229" ht="14.5" hidden="1" customHeight="1"/>
    <row r="5230" ht="14.5" hidden="1" customHeight="1"/>
    <row r="5231" ht="14.5" hidden="1" customHeight="1"/>
    <row r="5232" ht="14.5" hidden="1" customHeight="1"/>
    <row r="5233" ht="14.5" hidden="1" customHeight="1"/>
    <row r="5234" ht="14.5" hidden="1" customHeight="1"/>
    <row r="5235" ht="14.5" hidden="1" customHeight="1"/>
    <row r="5236" ht="14.5" hidden="1" customHeight="1"/>
    <row r="5237" ht="14.5" hidden="1" customHeight="1"/>
    <row r="5238" ht="14.5" hidden="1" customHeight="1"/>
    <row r="5239" ht="14.5" hidden="1" customHeight="1"/>
    <row r="5240" ht="14.5" hidden="1" customHeight="1"/>
    <row r="5241" ht="14.5" hidden="1" customHeight="1"/>
    <row r="5242" ht="14.5" hidden="1" customHeight="1"/>
    <row r="5243" ht="14.5" hidden="1" customHeight="1"/>
    <row r="5244" ht="14.5" hidden="1" customHeight="1"/>
    <row r="5245" ht="14.5" hidden="1" customHeight="1"/>
    <row r="5246" ht="14.5" hidden="1" customHeight="1"/>
    <row r="5247" ht="14.5" hidden="1" customHeight="1"/>
    <row r="5248" ht="14.5" hidden="1" customHeight="1"/>
    <row r="5249" ht="14.5" hidden="1" customHeight="1"/>
    <row r="5250" ht="14.5" hidden="1" customHeight="1"/>
    <row r="5251" ht="14.5" hidden="1" customHeight="1"/>
    <row r="5252" ht="14.5" hidden="1" customHeight="1"/>
    <row r="5253" ht="14.5" hidden="1" customHeight="1"/>
    <row r="5254" ht="14.5" hidden="1" customHeight="1"/>
    <row r="5255" ht="14.5" hidden="1" customHeight="1"/>
    <row r="5256" ht="14.5" hidden="1" customHeight="1"/>
    <row r="5257" ht="14.5" hidden="1" customHeight="1"/>
    <row r="5258" ht="14.5" hidden="1" customHeight="1"/>
    <row r="5259" ht="14.5" hidden="1" customHeight="1"/>
    <row r="5260" ht="14.5" hidden="1" customHeight="1"/>
    <row r="5261" ht="14.5" hidden="1" customHeight="1"/>
    <row r="5262" ht="14.5" hidden="1" customHeight="1"/>
    <row r="5263" ht="14.5" hidden="1" customHeight="1"/>
    <row r="5264" ht="14.5" hidden="1" customHeight="1"/>
    <row r="5265" ht="14.5" hidden="1" customHeight="1"/>
    <row r="5266" ht="14.5" hidden="1" customHeight="1"/>
    <row r="5267" ht="14.5" hidden="1" customHeight="1"/>
    <row r="5268" ht="14.5" hidden="1" customHeight="1"/>
    <row r="5269" ht="14.5" hidden="1" customHeight="1"/>
    <row r="5270" ht="14.5" hidden="1" customHeight="1"/>
    <row r="5271" ht="14.5" hidden="1" customHeight="1"/>
    <row r="5272" ht="14.5" hidden="1" customHeight="1"/>
    <row r="5273" ht="14.5" hidden="1" customHeight="1"/>
    <row r="5274" ht="14.5" hidden="1" customHeight="1"/>
    <row r="5275" ht="14.5" hidden="1" customHeight="1"/>
    <row r="5276" ht="14.5" hidden="1" customHeight="1"/>
    <row r="5277" ht="14.5" hidden="1" customHeight="1"/>
    <row r="5278" ht="14.5" hidden="1" customHeight="1"/>
    <row r="5279" ht="14.5" hidden="1" customHeight="1"/>
    <row r="5280" ht="14.5" hidden="1" customHeight="1"/>
    <row r="5281" ht="14.5" hidden="1" customHeight="1"/>
    <row r="5282" ht="14.5" hidden="1" customHeight="1"/>
    <row r="5283" ht="14.5" hidden="1" customHeight="1"/>
    <row r="5284" ht="14.5" hidden="1" customHeight="1"/>
    <row r="5285" ht="14.5" hidden="1" customHeight="1"/>
    <row r="5286" ht="14.5" hidden="1" customHeight="1"/>
    <row r="5287" ht="14.5" hidden="1" customHeight="1"/>
    <row r="5288" ht="14.5" hidden="1" customHeight="1"/>
    <row r="5289" ht="14.5" hidden="1" customHeight="1"/>
    <row r="5290" ht="14.5" hidden="1" customHeight="1"/>
    <row r="5291" ht="14.5" hidden="1" customHeight="1"/>
    <row r="5292" ht="14.5" hidden="1" customHeight="1"/>
    <row r="5293" ht="14.5" hidden="1" customHeight="1"/>
    <row r="5294" ht="14.5" hidden="1" customHeight="1"/>
    <row r="5295" ht="14.5" hidden="1" customHeight="1"/>
    <row r="5296" ht="14.5" hidden="1" customHeight="1"/>
    <row r="5297" ht="14.5" hidden="1" customHeight="1"/>
    <row r="5298" ht="14.5" hidden="1" customHeight="1"/>
    <row r="5299" ht="14.5" hidden="1" customHeight="1"/>
    <row r="5300" ht="14.5" hidden="1" customHeight="1"/>
    <row r="5301" ht="14.5" hidden="1" customHeight="1"/>
    <row r="5302" ht="14.5" hidden="1" customHeight="1"/>
    <row r="5303" ht="14.5" hidden="1" customHeight="1"/>
    <row r="5304" ht="14.5" hidden="1" customHeight="1"/>
    <row r="5305" ht="14.5" hidden="1" customHeight="1"/>
    <row r="5306" ht="14.5" hidden="1" customHeight="1"/>
    <row r="5307" ht="14.5" hidden="1" customHeight="1"/>
    <row r="5308" ht="14.5" hidden="1" customHeight="1"/>
    <row r="5309" ht="14.5" hidden="1" customHeight="1"/>
    <row r="5310" ht="14.5" hidden="1" customHeight="1"/>
    <row r="5311" ht="14.5" hidden="1" customHeight="1"/>
    <row r="5312" ht="14.5" hidden="1" customHeight="1"/>
    <row r="5313" ht="14.5" hidden="1" customHeight="1"/>
    <row r="5314" ht="14.5" hidden="1" customHeight="1"/>
    <row r="5315" ht="14.5" hidden="1" customHeight="1"/>
    <row r="5316" ht="14.5" hidden="1" customHeight="1"/>
    <row r="5317" ht="14.5" hidden="1" customHeight="1"/>
    <row r="5318" ht="14.5" hidden="1" customHeight="1"/>
    <row r="5319" ht="14.5" hidden="1" customHeight="1"/>
    <row r="5320" ht="14.5" hidden="1" customHeight="1"/>
    <row r="5321" ht="14.5" hidden="1" customHeight="1"/>
    <row r="5322" ht="14.5" hidden="1" customHeight="1"/>
    <row r="5323" ht="14.5" hidden="1" customHeight="1"/>
    <row r="5324" ht="14.5" hidden="1" customHeight="1"/>
    <row r="5325" ht="14.5" hidden="1" customHeight="1"/>
    <row r="5326" ht="14.5" hidden="1" customHeight="1"/>
    <row r="5327" ht="14.5" hidden="1" customHeight="1"/>
    <row r="5328" ht="14.5" hidden="1" customHeight="1"/>
    <row r="5329" ht="14.5" hidden="1" customHeight="1"/>
    <row r="5330" ht="14.5" hidden="1" customHeight="1"/>
    <row r="5331" ht="14.5" hidden="1" customHeight="1"/>
    <row r="5332" ht="14.5" hidden="1" customHeight="1"/>
    <row r="5333" ht="14.5" hidden="1" customHeight="1"/>
    <row r="5334" ht="14.5" hidden="1" customHeight="1"/>
    <row r="5335" ht="14.5" hidden="1" customHeight="1"/>
    <row r="5336" ht="14.5" hidden="1" customHeight="1"/>
    <row r="5337" ht="14.5" hidden="1" customHeight="1"/>
    <row r="5338" ht="14.5" hidden="1" customHeight="1"/>
    <row r="5339" ht="14.5" hidden="1" customHeight="1"/>
    <row r="5340" ht="14.5" hidden="1" customHeight="1"/>
    <row r="5341" ht="14.5" hidden="1" customHeight="1"/>
    <row r="5342" ht="14.5" hidden="1" customHeight="1"/>
    <row r="5343" ht="14.5" hidden="1" customHeight="1"/>
    <row r="5344" ht="14.5" hidden="1" customHeight="1"/>
    <row r="5345" ht="14.5" hidden="1" customHeight="1"/>
    <row r="5346" ht="14.5" hidden="1" customHeight="1"/>
    <row r="5347" ht="14.5" hidden="1" customHeight="1"/>
    <row r="5348" ht="14.5" hidden="1" customHeight="1"/>
    <row r="5349" ht="14.5" hidden="1" customHeight="1"/>
    <row r="5350" ht="14.5" hidden="1" customHeight="1"/>
    <row r="5351" ht="14.5" hidden="1" customHeight="1"/>
    <row r="5352" ht="14.5" hidden="1" customHeight="1"/>
    <row r="5353" ht="14.5" hidden="1" customHeight="1"/>
    <row r="5354" ht="14.5" hidden="1" customHeight="1"/>
    <row r="5355" ht="14.5" hidden="1" customHeight="1"/>
    <row r="5356" ht="14.5" hidden="1" customHeight="1"/>
    <row r="5357" ht="14.5" hidden="1" customHeight="1"/>
    <row r="5358" ht="14.5" hidden="1" customHeight="1"/>
    <row r="5359" ht="14.5" hidden="1" customHeight="1"/>
    <row r="5360" ht="14.5" hidden="1" customHeight="1"/>
    <row r="5361" ht="14.5" hidden="1" customHeight="1"/>
    <row r="5362" ht="14.5" hidden="1" customHeight="1"/>
    <row r="5363" ht="14.5" hidden="1" customHeight="1"/>
    <row r="5364" ht="14.5" hidden="1" customHeight="1"/>
    <row r="5365" ht="14.5" hidden="1" customHeight="1"/>
    <row r="5366" ht="14.5" hidden="1" customHeight="1"/>
    <row r="5367" ht="14.5" hidden="1" customHeight="1"/>
    <row r="5368" ht="14.5" hidden="1" customHeight="1"/>
    <row r="5369" ht="14.5" hidden="1" customHeight="1"/>
    <row r="5370" ht="14.5" hidden="1" customHeight="1"/>
    <row r="5371" ht="14.5" hidden="1" customHeight="1"/>
    <row r="5372" ht="14.5" hidden="1" customHeight="1"/>
    <row r="5373" ht="14.5" hidden="1" customHeight="1"/>
    <row r="5374" ht="14.5" hidden="1" customHeight="1"/>
    <row r="5375" ht="14.5" hidden="1" customHeight="1"/>
    <row r="5376" ht="14.5" hidden="1" customHeight="1"/>
    <row r="5377" ht="14.5" hidden="1" customHeight="1"/>
    <row r="5378" ht="14.5" hidden="1" customHeight="1"/>
    <row r="5379" ht="14.5" hidden="1" customHeight="1"/>
    <row r="5380" ht="14.5" hidden="1" customHeight="1"/>
    <row r="5381" ht="14.5" hidden="1" customHeight="1"/>
    <row r="5382" ht="14.5" hidden="1" customHeight="1"/>
    <row r="5383" ht="14.5" hidden="1" customHeight="1"/>
    <row r="5384" ht="14.5" hidden="1" customHeight="1"/>
    <row r="5385" ht="14.5" hidden="1" customHeight="1"/>
    <row r="5386" ht="14.5" hidden="1" customHeight="1"/>
    <row r="5387" ht="14.5" hidden="1" customHeight="1"/>
    <row r="5388" ht="14.5" hidden="1" customHeight="1"/>
    <row r="5389" ht="14.5" hidden="1" customHeight="1"/>
    <row r="5390" ht="14.5" hidden="1" customHeight="1"/>
    <row r="5391" ht="14.5" hidden="1" customHeight="1"/>
    <row r="5392" ht="14.5" hidden="1" customHeight="1"/>
    <row r="5393" ht="14.5" hidden="1" customHeight="1"/>
    <row r="5394" ht="14.5" hidden="1" customHeight="1"/>
    <row r="5395" ht="14.5" hidden="1" customHeight="1"/>
    <row r="5396" ht="14.5" hidden="1" customHeight="1"/>
    <row r="5397" ht="14.5" hidden="1" customHeight="1"/>
    <row r="5398" ht="14.5" hidden="1" customHeight="1"/>
    <row r="5399" ht="14.5" hidden="1" customHeight="1"/>
    <row r="5400" ht="14.5" hidden="1" customHeight="1"/>
    <row r="5401" ht="14.5" hidden="1" customHeight="1"/>
    <row r="5402" ht="14.5" hidden="1" customHeight="1"/>
    <row r="5403" ht="14.5" hidden="1" customHeight="1"/>
    <row r="5404" ht="14.5" hidden="1" customHeight="1"/>
    <row r="5405" ht="14.5" hidden="1" customHeight="1"/>
    <row r="5406" ht="14.5" hidden="1" customHeight="1"/>
    <row r="5407" ht="14.5" hidden="1" customHeight="1"/>
    <row r="5408" ht="14.5" hidden="1" customHeight="1"/>
    <row r="5409" ht="14.5" hidden="1" customHeight="1"/>
    <row r="5410" ht="14.5" hidden="1" customHeight="1"/>
    <row r="5411" ht="14.5" hidden="1" customHeight="1"/>
    <row r="5412" ht="14.5" hidden="1" customHeight="1"/>
    <row r="5413" ht="14.5" hidden="1" customHeight="1"/>
    <row r="5414" ht="14.5" hidden="1" customHeight="1"/>
    <row r="5415" ht="14.5" hidden="1" customHeight="1"/>
    <row r="5416" ht="14.5" hidden="1" customHeight="1"/>
    <row r="5417" ht="14.5" hidden="1" customHeight="1"/>
    <row r="5418" ht="14.5" hidden="1" customHeight="1"/>
    <row r="5419" ht="14.5" hidden="1" customHeight="1"/>
    <row r="5420" ht="14.5" hidden="1" customHeight="1"/>
    <row r="5421" ht="14.5" hidden="1" customHeight="1"/>
    <row r="5422" ht="14.5" hidden="1" customHeight="1"/>
    <row r="5423" ht="14.5" hidden="1" customHeight="1"/>
    <row r="5424" ht="14.5" hidden="1" customHeight="1"/>
    <row r="5425" ht="14.5" hidden="1" customHeight="1"/>
    <row r="5426" ht="14.5" hidden="1" customHeight="1"/>
    <row r="5427" ht="14.5" hidden="1" customHeight="1"/>
    <row r="5428" ht="14.5" hidden="1" customHeight="1"/>
    <row r="5429" ht="14.5" hidden="1" customHeight="1"/>
    <row r="5430" ht="14.5" hidden="1" customHeight="1"/>
    <row r="5431" ht="14.5" hidden="1" customHeight="1"/>
    <row r="5432" ht="14.5" hidden="1" customHeight="1"/>
    <row r="5433" ht="14.5" hidden="1" customHeight="1"/>
    <row r="5434" ht="14.5" hidden="1" customHeight="1"/>
    <row r="5435" ht="14.5" hidden="1" customHeight="1"/>
    <row r="5436" ht="14.5" hidden="1" customHeight="1"/>
    <row r="5437" ht="14.5" hidden="1" customHeight="1"/>
    <row r="5438" ht="14.5" hidden="1" customHeight="1"/>
    <row r="5439" ht="14.5" hidden="1" customHeight="1"/>
    <row r="5440" ht="14.5" hidden="1" customHeight="1"/>
    <row r="5441" ht="14.5" hidden="1" customHeight="1"/>
    <row r="5442" ht="14.5" hidden="1" customHeight="1"/>
    <row r="5443" ht="14.5" hidden="1" customHeight="1"/>
    <row r="5444" ht="14.5" hidden="1" customHeight="1"/>
    <row r="5445" ht="14.5" hidden="1" customHeight="1"/>
    <row r="5446" ht="14.5" hidden="1" customHeight="1"/>
    <row r="5447" ht="14.5" hidden="1" customHeight="1"/>
    <row r="5448" ht="14.5" hidden="1" customHeight="1"/>
    <row r="5449" ht="14.5" hidden="1" customHeight="1"/>
    <row r="5450" ht="14.5" hidden="1" customHeight="1"/>
    <row r="5451" ht="14.5" hidden="1" customHeight="1"/>
    <row r="5452" ht="14.5" hidden="1" customHeight="1"/>
    <row r="5453" ht="14.5" hidden="1" customHeight="1"/>
    <row r="5454" ht="14.5" hidden="1" customHeight="1"/>
    <row r="5455" ht="14.5" hidden="1" customHeight="1"/>
    <row r="5456" ht="14.5" hidden="1" customHeight="1"/>
    <row r="5457" ht="14.5" hidden="1" customHeight="1"/>
    <row r="5458" ht="14.5" hidden="1" customHeight="1"/>
    <row r="5459" ht="14.5" hidden="1" customHeight="1"/>
    <row r="5460" ht="14.5" hidden="1" customHeight="1"/>
    <row r="5461" ht="14.5" hidden="1" customHeight="1"/>
    <row r="5462" ht="14.5" hidden="1" customHeight="1"/>
    <row r="5463" ht="14.5" hidden="1" customHeight="1"/>
    <row r="5464" ht="14.5" hidden="1" customHeight="1"/>
    <row r="5465" ht="14.5" hidden="1" customHeight="1"/>
    <row r="5466" ht="14.5" hidden="1" customHeight="1"/>
    <row r="5467" ht="14.5" hidden="1" customHeight="1"/>
    <row r="5468" ht="14.5" hidden="1" customHeight="1"/>
    <row r="5469" ht="14.5" hidden="1" customHeight="1"/>
    <row r="5470" ht="14.5" hidden="1" customHeight="1"/>
    <row r="5471" ht="14.5" hidden="1" customHeight="1"/>
    <row r="5472" ht="14.5" hidden="1" customHeight="1"/>
    <row r="5473" ht="14.5" hidden="1" customHeight="1"/>
    <row r="5474" ht="14.5" hidden="1" customHeight="1"/>
    <row r="5475" ht="14.5" hidden="1" customHeight="1"/>
    <row r="5476" ht="14.5" hidden="1" customHeight="1"/>
    <row r="5477" ht="14.5" hidden="1" customHeight="1"/>
    <row r="5478" ht="14.5" hidden="1" customHeight="1"/>
    <row r="5479" ht="14.5" hidden="1" customHeight="1"/>
    <row r="5480" ht="14.5" hidden="1" customHeight="1"/>
    <row r="5481" ht="14.5" hidden="1" customHeight="1"/>
    <row r="5482" ht="14.5" hidden="1" customHeight="1"/>
    <row r="5483" ht="14.5" hidden="1" customHeight="1"/>
    <row r="5484" ht="14.5" hidden="1" customHeight="1"/>
    <row r="5485" ht="14.5" hidden="1" customHeight="1"/>
    <row r="5486" ht="14.5" hidden="1" customHeight="1"/>
    <row r="5487" ht="14.5" hidden="1" customHeight="1"/>
    <row r="5488" ht="14.5" hidden="1" customHeight="1"/>
    <row r="5489" ht="14.5" hidden="1" customHeight="1"/>
    <row r="5490" ht="14.5" hidden="1" customHeight="1"/>
    <row r="5491" ht="14.5" hidden="1" customHeight="1"/>
    <row r="5492" ht="14.5" hidden="1" customHeight="1"/>
    <row r="5493" ht="14.5" hidden="1" customHeight="1"/>
    <row r="5494" ht="14.5" hidden="1" customHeight="1"/>
    <row r="5495" ht="14.5" hidden="1" customHeight="1"/>
    <row r="5496" ht="14.5" hidden="1" customHeight="1"/>
    <row r="5497" ht="14.5" hidden="1" customHeight="1"/>
    <row r="5498" ht="14.5" hidden="1" customHeight="1"/>
    <row r="5499" ht="14.5" hidden="1" customHeight="1"/>
    <row r="5500" ht="14.5" hidden="1" customHeight="1"/>
    <row r="5501" ht="14.5" hidden="1" customHeight="1"/>
    <row r="5502" ht="14.5" hidden="1" customHeight="1"/>
    <row r="5503" ht="14.5" hidden="1" customHeight="1"/>
    <row r="5504" ht="14.5" hidden="1" customHeight="1"/>
    <row r="5505" ht="14.5" hidden="1" customHeight="1"/>
    <row r="5506" ht="14.5" hidden="1" customHeight="1"/>
    <row r="5507" ht="14.5" hidden="1" customHeight="1"/>
    <row r="5508" ht="14.5" hidden="1" customHeight="1"/>
    <row r="5509" ht="14.5" hidden="1" customHeight="1"/>
    <row r="5510" ht="14.5" hidden="1" customHeight="1"/>
    <row r="5511" ht="14.5" hidden="1" customHeight="1"/>
    <row r="5512" ht="14.5" hidden="1" customHeight="1"/>
    <row r="5513" ht="14.5" hidden="1" customHeight="1"/>
    <row r="5514" ht="14.5" hidden="1" customHeight="1"/>
    <row r="5515" ht="14.5" hidden="1" customHeight="1"/>
    <row r="5516" ht="14.5" hidden="1" customHeight="1"/>
    <row r="5517" ht="14.5" hidden="1" customHeight="1"/>
    <row r="5518" ht="14.5" hidden="1" customHeight="1"/>
    <row r="5519" ht="14.5" hidden="1" customHeight="1"/>
    <row r="5520" ht="14.5" hidden="1" customHeight="1"/>
    <row r="5521" ht="14.5" hidden="1" customHeight="1"/>
    <row r="5522" ht="14.5" hidden="1" customHeight="1"/>
    <row r="5523" ht="14.5" hidden="1" customHeight="1"/>
    <row r="5524" ht="14.5" hidden="1" customHeight="1"/>
    <row r="5525" ht="14.5" hidden="1" customHeight="1"/>
    <row r="5526" ht="14.5" hidden="1" customHeight="1"/>
    <row r="5527" ht="14.5" hidden="1" customHeight="1"/>
    <row r="5528" ht="14.5" hidden="1" customHeight="1"/>
    <row r="5529" ht="14.5" hidden="1" customHeight="1"/>
    <row r="5530" ht="14.5" hidden="1" customHeight="1"/>
    <row r="5531" ht="14.5" hidden="1" customHeight="1"/>
    <row r="5532" ht="14.5" hidden="1" customHeight="1"/>
    <row r="5533" ht="14.5" hidden="1" customHeight="1"/>
    <row r="5534" ht="14.5" hidden="1" customHeight="1"/>
    <row r="5535" ht="14.5" hidden="1" customHeight="1"/>
    <row r="5536" ht="14.5" hidden="1" customHeight="1"/>
    <row r="5537" ht="14.5" hidden="1" customHeight="1"/>
    <row r="5538" ht="14.5" hidden="1" customHeight="1"/>
    <row r="5539" ht="14.5" hidden="1" customHeight="1"/>
    <row r="5540" ht="14.5" hidden="1" customHeight="1"/>
    <row r="5541" ht="14.5" hidden="1" customHeight="1"/>
    <row r="5542" ht="14.5" hidden="1" customHeight="1"/>
    <row r="5543" ht="14.5" hidden="1" customHeight="1"/>
    <row r="5544" ht="14.5" hidden="1" customHeight="1"/>
    <row r="5545" ht="14.5" hidden="1" customHeight="1"/>
    <row r="5546" ht="14.5" hidden="1" customHeight="1"/>
    <row r="5547" ht="14.5" hidden="1" customHeight="1"/>
    <row r="5548" ht="14.5" hidden="1" customHeight="1"/>
    <row r="5549" ht="14.5" hidden="1" customHeight="1"/>
    <row r="5550" ht="14.5" hidden="1" customHeight="1"/>
    <row r="5551" ht="14.5" hidden="1" customHeight="1"/>
    <row r="5552" ht="14.5" hidden="1" customHeight="1"/>
    <row r="5553" ht="14.5" hidden="1" customHeight="1"/>
    <row r="5554" ht="14.5" hidden="1" customHeight="1"/>
    <row r="5555" ht="14.5" hidden="1" customHeight="1"/>
    <row r="5556" ht="14.5" hidden="1" customHeight="1"/>
    <row r="5557" ht="14.5" hidden="1" customHeight="1"/>
    <row r="5558" ht="14.5" hidden="1" customHeight="1"/>
    <row r="5559" ht="14.5" hidden="1" customHeight="1"/>
    <row r="5560" ht="14.5" hidden="1" customHeight="1"/>
    <row r="5561" ht="14.5" hidden="1" customHeight="1"/>
    <row r="5562" ht="14.5" hidden="1" customHeight="1"/>
    <row r="5563" ht="14.5" hidden="1" customHeight="1"/>
    <row r="5564" ht="14.5" hidden="1" customHeight="1"/>
    <row r="5565" ht="14.5" hidden="1" customHeight="1"/>
    <row r="5566" ht="14.5" hidden="1" customHeight="1"/>
    <row r="5567" ht="14.5" hidden="1" customHeight="1"/>
    <row r="5568" ht="14.5" hidden="1" customHeight="1"/>
    <row r="5569" ht="14.5" hidden="1" customHeight="1"/>
    <row r="5570" ht="14.5" hidden="1" customHeight="1"/>
    <row r="5571" ht="14.5" hidden="1" customHeight="1"/>
    <row r="5572" ht="14.5" hidden="1" customHeight="1"/>
    <row r="5573" ht="14.5" hidden="1" customHeight="1"/>
    <row r="5574" ht="14.5" hidden="1" customHeight="1"/>
    <row r="5575" ht="14.5" hidden="1" customHeight="1"/>
    <row r="5576" ht="14.5" hidden="1" customHeight="1"/>
    <row r="5577" ht="14.5" hidden="1" customHeight="1"/>
    <row r="5578" ht="14.5" hidden="1" customHeight="1"/>
    <row r="5579" ht="14.5" hidden="1" customHeight="1"/>
    <row r="5580" ht="14.5" hidden="1" customHeight="1"/>
    <row r="5581" ht="14.5" hidden="1" customHeight="1"/>
    <row r="5582" ht="14.5" hidden="1" customHeight="1"/>
    <row r="5583" ht="14.5" hidden="1" customHeight="1"/>
    <row r="5584" ht="14.5" hidden="1" customHeight="1"/>
    <row r="5585" ht="14.5" hidden="1" customHeight="1"/>
    <row r="5586" ht="14.5" hidden="1" customHeight="1"/>
    <row r="5587" ht="14.5" hidden="1" customHeight="1"/>
    <row r="5588" ht="14.5" hidden="1" customHeight="1"/>
    <row r="5589" ht="14.5" hidden="1" customHeight="1"/>
    <row r="5590" ht="14.5" hidden="1" customHeight="1"/>
    <row r="5591" ht="14.5" hidden="1" customHeight="1"/>
    <row r="5592" ht="14.5" hidden="1" customHeight="1"/>
    <row r="5593" ht="14.5" hidden="1" customHeight="1"/>
    <row r="5594" ht="14.5" hidden="1" customHeight="1"/>
    <row r="5595" ht="14.5" hidden="1" customHeight="1"/>
    <row r="5596" ht="14.5" hidden="1" customHeight="1"/>
    <row r="5597" ht="14.5" hidden="1" customHeight="1"/>
    <row r="5598" ht="14.5" hidden="1" customHeight="1"/>
    <row r="5599" ht="14.5" hidden="1" customHeight="1"/>
    <row r="5600" ht="14.5" hidden="1" customHeight="1"/>
    <row r="5601" ht="14.5" hidden="1" customHeight="1"/>
    <row r="5602" ht="14.5" hidden="1" customHeight="1"/>
    <row r="5603" ht="14.5" hidden="1" customHeight="1"/>
    <row r="5604" ht="14.5" hidden="1" customHeight="1"/>
    <row r="5605" ht="14.5" hidden="1" customHeight="1"/>
    <row r="5606" ht="14.5" hidden="1" customHeight="1"/>
    <row r="5607" ht="14.5" hidden="1" customHeight="1"/>
    <row r="5608" ht="14.5" hidden="1" customHeight="1"/>
    <row r="5609" ht="14.5" hidden="1" customHeight="1"/>
    <row r="5610" ht="14.5" hidden="1" customHeight="1"/>
    <row r="5611" ht="14.5" hidden="1" customHeight="1"/>
    <row r="5612" ht="14.5" hidden="1" customHeight="1"/>
    <row r="5613" ht="14.5" hidden="1" customHeight="1"/>
    <row r="5614" ht="14.5" hidden="1" customHeight="1"/>
    <row r="5615" ht="14.5" hidden="1" customHeight="1"/>
    <row r="5616" ht="14.5" hidden="1" customHeight="1"/>
    <row r="5617" ht="14.5" hidden="1" customHeight="1"/>
    <row r="5618" ht="14.5" hidden="1" customHeight="1"/>
    <row r="5619" ht="14.5" hidden="1" customHeight="1"/>
    <row r="5620" ht="14.5" hidden="1" customHeight="1"/>
    <row r="5621" ht="14.5" hidden="1" customHeight="1"/>
    <row r="5622" ht="14.5" hidden="1" customHeight="1"/>
    <row r="5623" ht="14.5" hidden="1" customHeight="1"/>
    <row r="5624" ht="14.5" hidden="1" customHeight="1"/>
    <row r="5625" ht="14.5" hidden="1" customHeight="1"/>
    <row r="5626" ht="14.5" hidden="1" customHeight="1"/>
    <row r="5627" ht="14.5" hidden="1" customHeight="1"/>
    <row r="5628" ht="14.5" hidden="1" customHeight="1"/>
    <row r="5629" ht="14.5" hidden="1" customHeight="1"/>
    <row r="5630" ht="14.5" hidden="1" customHeight="1"/>
    <row r="5631" ht="14.5" hidden="1" customHeight="1"/>
    <row r="5632" ht="14.5" hidden="1" customHeight="1"/>
    <row r="5633" ht="14.5" hidden="1" customHeight="1"/>
    <row r="5634" ht="14.5" hidden="1" customHeight="1"/>
    <row r="5635" ht="14.5" hidden="1" customHeight="1"/>
    <row r="5636" ht="14.5" hidden="1" customHeight="1"/>
    <row r="5637" ht="14.5" hidden="1" customHeight="1"/>
    <row r="5638" ht="14.5" hidden="1" customHeight="1"/>
    <row r="5639" ht="14.5" hidden="1" customHeight="1"/>
    <row r="5640" ht="14.5" hidden="1" customHeight="1"/>
    <row r="5641" ht="14.5" hidden="1" customHeight="1"/>
    <row r="5642" ht="14.5" hidden="1" customHeight="1"/>
    <row r="5643" ht="14.5" hidden="1" customHeight="1"/>
    <row r="5644" ht="14.5" hidden="1" customHeight="1"/>
    <row r="5645" ht="14.5" hidden="1" customHeight="1"/>
    <row r="5646" ht="14.5" hidden="1" customHeight="1"/>
    <row r="5647" ht="14.5" hidden="1" customHeight="1"/>
    <row r="5648" ht="14.5" hidden="1" customHeight="1"/>
    <row r="5649" ht="14.5" hidden="1" customHeight="1"/>
    <row r="5650" ht="14.5" hidden="1" customHeight="1"/>
    <row r="5651" ht="14.5" hidden="1" customHeight="1"/>
    <row r="5652" ht="14.5" hidden="1" customHeight="1"/>
    <row r="5653" ht="14.5" hidden="1" customHeight="1"/>
    <row r="5654" ht="14.5" hidden="1" customHeight="1"/>
    <row r="5655" ht="14.5" hidden="1" customHeight="1"/>
    <row r="5656" ht="14.5" hidden="1" customHeight="1"/>
    <row r="5657" ht="14.5" hidden="1" customHeight="1"/>
    <row r="5658" ht="14.5" hidden="1" customHeight="1"/>
    <row r="5659" ht="14.5" hidden="1" customHeight="1"/>
    <row r="5660" ht="14.5" hidden="1" customHeight="1"/>
    <row r="5661" ht="14.5" hidden="1" customHeight="1"/>
    <row r="5662" ht="14.5" hidden="1" customHeight="1"/>
    <row r="5663" ht="14.5" hidden="1" customHeight="1"/>
    <row r="5664" ht="14.5" hidden="1" customHeight="1"/>
    <row r="5665" ht="14.5" hidden="1" customHeight="1"/>
    <row r="5666" ht="14.5" hidden="1" customHeight="1"/>
    <row r="5667" ht="14.5" hidden="1" customHeight="1"/>
    <row r="5668" ht="14.5" hidden="1" customHeight="1"/>
    <row r="5669" ht="14.5" hidden="1" customHeight="1"/>
    <row r="5670" ht="14.5" hidden="1" customHeight="1"/>
    <row r="5671" ht="14.5" hidden="1" customHeight="1"/>
    <row r="5672" ht="14.5" hidden="1" customHeight="1"/>
    <row r="5673" ht="14.5" hidden="1" customHeight="1"/>
    <row r="5674" ht="14.5" hidden="1" customHeight="1"/>
    <row r="5675" ht="14.5" hidden="1" customHeight="1"/>
    <row r="5676" ht="14.5" hidden="1" customHeight="1"/>
    <row r="5677" ht="14.5" hidden="1" customHeight="1"/>
    <row r="5678" ht="14.5" hidden="1" customHeight="1"/>
    <row r="5679" ht="14.5" hidden="1" customHeight="1"/>
    <row r="5680" ht="14.5" hidden="1" customHeight="1"/>
    <row r="5681" ht="14.5" hidden="1" customHeight="1"/>
    <row r="5682" ht="14.5" hidden="1" customHeight="1"/>
    <row r="5683" ht="14.5" hidden="1" customHeight="1"/>
    <row r="5684" ht="14.5" hidden="1" customHeight="1"/>
    <row r="5685" ht="14.5" hidden="1" customHeight="1"/>
    <row r="5686" ht="14.5" hidden="1" customHeight="1"/>
    <row r="5687" ht="14.5" hidden="1" customHeight="1"/>
    <row r="5688" ht="14.5" hidden="1" customHeight="1"/>
    <row r="5689" ht="14.5" hidden="1" customHeight="1"/>
    <row r="5690" ht="14.5" hidden="1" customHeight="1"/>
    <row r="5691" ht="14.5" hidden="1" customHeight="1"/>
    <row r="5692" ht="14.5" hidden="1" customHeight="1"/>
    <row r="5693" ht="14.5" hidden="1" customHeight="1"/>
    <row r="5694" ht="14.5" hidden="1" customHeight="1"/>
    <row r="5695" ht="14.5" hidden="1" customHeight="1"/>
    <row r="5696" ht="14.5" hidden="1" customHeight="1"/>
    <row r="5697" ht="14.5" hidden="1" customHeight="1"/>
    <row r="5698" ht="14.5" hidden="1" customHeight="1"/>
    <row r="5699" ht="14.5" hidden="1" customHeight="1"/>
    <row r="5700" ht="14.5" hidden="1" customHeight="1"/>
    <row r="5701" ht="14.5" hidden="1" customHeight="1"/>
    <row r="5702" ht="14.5" hidden="1" customHeight="1"/>
    <row r="5703" ht="14.5" hidden="1" customHeight="1"/>
    <row r="5704" ht="14.5" hidden="1" customHeight="1"/>
    <row r="5705" ht="14.5" hidden="1" customHeight="1"/>
    <row r="5706" ht="14.5" hidden="1" customHeight="1"/>
    <row r="5707" ht="14.5" hidden="1" customHeight="1"/>
    <row r="5708" ht="14.5" hidden="1" customHeight="1"/>
    <row r="5709" ht="14.5" hidden="1" customHeight="1"/>
    <row r="5710" ht="14.5" hidden="1" customHeight="1"/>
    <row r="5711" ht="14.5" hidden="1" customHeight="1"/>
    <row r="5712" ht="14.5" hidden="1" customHeight="1"/>
    <row r="5713" ht="14.5" hidden="1" customHeight="1"/>
    <row r="5714" ht="14.5" hidden="1" customHeight="1"/>
    <row r="5715" ht="14.5" hidden="1" customHeight="1"/>
    <row r="5716" ht="14.5" hidden="1" customHeight="1"/>
    <row r="5717" ht="14.5" hidden="1" customHeight="1"/>
    <row r="5718" ht="14.5" hidden="1" customHeight="1"/>
    <row r="5719" ht="14.5" hidden="1" customHeight="1"/>
    <row r="5720" ht="14.5" hidden="1" customHeight="1"/>
    <row r="5721" ht="14.5" hidden="1" customHeight="1"/>
    <row r="5722" ht="14.5" hidden="1" customHeight="1"/>
    <row r="5723" ht="14.5" hidden="1" customHeight="1"/>
    <row r="5724" ht="14.5" hidden="1" customHeight="1"/>
    <row r="5725" ht="14.5" hidden="1" customHeight="1"/>
    <row r="5726" ht="14.5" hidden="1" customHeight="1"/>
    <row r="5727" ht="14.5" hidden="1" customHeight="1"/>
    <row r="5728" ht="14.5" hidden="1" customHeight="1"/>
    <row r="5729" ht="14.5" hidden="1" customHeight="1"/>
    <row r="5730" ht="14.5" hidden="1" customHeight="1"/>
    <row r="5731" ht="14.5" hidden="1" customHeight="1"/>
    <row r="5732" ht="14.5" hidden="1" customHeight="1"/>
    <row r="5733" ht="14.5" hidden="1" customHeight="1"/>
    <row r="5734" ht="14.5" hidden="1" customHeight="1"/>
    <row r="5735" ht="14.5" hidden="1" customHeight="1"/>
    <row r="5736" ht="14.5" hidden="1" customHeight="1"/>
    <row r="5737" ht="14.5" hidden="1" customHeight="1"/>
    <row r="5738" ht="14.5" hidden="1" customHeight="1"/>
    <row r="5739" ht="14.5" hidden="1" customHeight="1"/>
    <row r="5740" ht="14.5" hidden="1" customHeight="1"/>
    <row r="5741" ht="14.5" hidden="1" customHeight="1"/>
    <row r="5742" ht="14.5" hidden="1" customHeight="1"/>
    <row r="5743" ht="14.5" hidden="1" customHeight="1"/>
    <row r="5744" ht="14.5" hidden="1" customHeight="1"/>
    <row r="5745" ht="14.5" hidden="1" customHeight="1"/>
    <row r="5746" ht="14.5" hidden="1" customHeight="1"/>
    <row r="5747" ht="14.5" hidden="1" customHeight="1"/>
    <row r="5748" ht="14.5" hidden="1" customHeight="1"/>
    <row r="5749" ht="14.5" hidden="1" customHeight="1"/>
    <row r="5750" ht="14.5" hidden="1" customHeight="1"/>
    <row r="5751" ht="14.5" hidden="1" customHeight="1"/>
    <row r="5752" ht="14.5" hidden="1" customHeight="1"/>
    <row r="5753" ht="14.5" hidden="1" customHeight="1"/>
    <row r="5754" ht="14.5" hidden="1" customHeight="1"/>
    <row r="5755" ht="14.5" hidden="1" customHeight="1"/>
    <row r="5756" ht="14.5" hidden="1" customHeight="1"/>
    <row r="5757" ht="14.5" hidden="1" customHeight="1"/>
    <row r="5758" ht="14.5" hidden="1" customHeight="1"/>
    <row r="5759" ht="14.5" hidden="1" customHeight="1"/>
    <row r="5760" ht="14.5" hidden="1" customHeight="1"/>
    <row r="5761" ht="14.5" hidden="1" customHeight="1"/>
    <row r="5762" ht="14.5" hidden="1" customHeight="1"/>
    <row r="5763" ht="14.5" hidden="1" customHeight="1"/>
    <row r="5764" ht="14.5" hidden="1" customHeight="1"/>
    <row r="5765" ht="14.5" hidden="1" customHeight="1"/>
    <row r="5766" ht="14.5" hidden="1" customHeight="1"/>
    <row r="5767" ht="14.5" hidden="1" customHeight="1"/>
    <row r="5768" ht="14.5" hidden="1" customHeight="1"/>
    <row r="5769" ht="14.5" hidden="1" customHeight="1"/>
    <row r="5770" ht="14.5" hidden="1" customHeight="1"/>
    <row r="5771" ht="14.5" hidden="1" customHeight="1"/>
    <row r="5772" ht="14.5" hidden="1" customHeight="1"/>
    <row r="5773" ht="14.5" hidden="1" customHeight="1"/>
    <row r="5774" ht="14.5" hidden="1" customHeight="1"/>
    <row r="5775" ht="14.5" hidden="1" customHeight="1"/>
    <row r="5776" ht="14.5" hidden="1" customHeight="1"/>
    <row r="5777" ht="14.5" hidden="1" customHeight="1"/>
    <row r="5778" ht="14.5" hidden="1" customHeight="1"/>
    <row r="5779" ht="14.5" hidden="1" customHeight="1"/>
    <row r="5780" ht="14.5" hidden="1" customHeight="1"/>
    <row r="5781" ht="14.5" hidden="1" customHeight="1"/>
    <row r="5782" ht="14.5" hidden="1" customHeight="1"/>
    <row r="5783" ht="14.5" hidden="1" customHeight="1"/>
  </sheetData>
  <sheetProtection algorithmName="SHA-512" hashValue="BBt8QhByrj9N0SBR3qNZ1FxZG1x1WBpWAiEO+NpkPG91nLpYuDXfhHcN5BVQLSmAf7Y3lwqpzekwCVaW0CHBrw==" saltValue="COheOHCRma18ORQSqvqXCg==" spinCount="100000" sheet="1" selectLockedCells="1" sort="0" autoFilter="0"/>
  <protectedRanges>
    <protectedRange sqref="B8:N38" name="AllowSort"/>
  </protectedRanges>
  <autoFilter ref="B8:N28" xr:uid="{00000000-0001-0000-0000-000000000000}">
    <sortState xmlns:xlrd2="http://schemas.microsoft.com/office/spreadsheetml/2017/richdata2" ref="B9:N38">
      <sortCondition descending="1" ref="D8:D28"/>
    </sortState>
  </autoFilter>
  <sortState xmlns:xlrd2="http://schemas.microsoft.com/office/spreadsheetml/2017/richdata2" ref="B9:K28">
    <sortCondition ref="B9:B28"/>
  </sortState>
  <mergeCells count="4">
    <mergeCell ref="B2:N2"/>
    <mergeCell ref="B3:N3"/>
    <mergeCell ref="E6:J6"/>
    <mergeCell ref="K6:M6"/>
  </mergeCells>
  <conditionalFormatting sqref="F9:J38">
    <cfRule type="cellIs" dxfId="1" priority="2" operator="equal">
      <formula>0</formula>
    </cfRule>
  </conditionalFormatting>
  <conditionalFormatting sqref="E9:E38">
    <cfRule type="cellIs" dxfId="0" priority="1" operator="equal">
      <formula>0</formula>
    </cfRule>
  </conditionalFormatting>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50D5-CA0D-4749-8FB0-C3B7FEE6CA13}">
  <sheetPr codeName="Sheet5">
    <tabColor rgb="FFFFEFBD"/>
  </sheetPr>
  <dimension ref="A1:S31"/>
  <sheetViews>
    <sheetView showGridLines="0" zoomScale="85" zoomScaleNormal="85" workbookViewId="0">
      <selection activeCell="J1" sqref="J1"/>
    </sheetView>
  </sheetViews>
  <sheetFormatPr defaultRowHeight="14.4"/>
  <cols>
    <col min="1" max="1" width="3.15625" customWidth="1"/>
    <col min="2" max="2" width="122.578125" customWidth="1"/>
    <col min="3" max="3" width="6.41796875" customWidth="1"/>
    <col min="4" max="4" width="108.83984375" customWidth="1"/>
  </cols>
  <sheetData>
    <row r="1" spans="1:19" ht="14.7" thickBot="1"/>
    <row r="2" spans="1:19" ht="39" customHeight="1">
      <c r="B2" s="129" t="s">
        <v>6019</v>
      </c>
      <c r="D2" s="136" t="s">
        <v>6286</v>
      </c>
      <c r="E2" s="24"/>
      <c r="F2" s="24"/>
      <c r="G2" s="24"/>
      <c r="H2" s="24"/>
      <c r="I2" s="24"/>
      <c r="J2" s="24"/>
      <c r="K2" s="24"/>
      <c r="L2" s="24"/>
      <c r="M2" s="24"/>
      <c r="N2" s="24"/>
      <c r="O2" s="24"/>
      <c r="P2" s="24"/>
      <c r="Q2" s="24"/>
      <c r="R2" s="24"/>
      <c r="S2" s="24"/>
    </row>
    <row r="3" spans="1:19" ht="18" customHeight="1">
      <c r="B3" s="130" t="s">
        <v>6290</v>
      </c>
      <c r="D3" s="137" t="s">
        <v>6298</v>
      </c>
      <c r="E3" s="80"/>
      <c r="F3" s="80"/>
      <c r="G3" s="80"/>
      <c r="H3" s="80"/>
      <c r="I3" s="80"/>
      <c r="J3" s="80"/>
      <c r="K3" s="80"/>
      <c r="L3" s="80"/>
      <c r="M3" s="80"/>
      <c r="N3" s="80"/>
      <c r="O3" s="80"/>
      <c r="P3" s="80"/>
      <c r="Q3" s="80"/>
      <c r="R3" s="80"/>
      <c r="S3" s="80"/>
    </row>
    <row r="4" spans="1:19" ht="18" customHeight="1">
      <c r="B4" s="130" t="s">
        <v>6251</v>
      </c>
      <c r="D4" s="125" t="s">
        <v>6258</v>
      </c>
      <c r="E4" s="81"/>
      <c r="F4" s="81"/>
      <c r="G4" s="81"/>
      <c r="H4" s="81"/>
      <c r="I4" s="81"/>
      <c r="J4" s="81"/>
      <c r="K4" s="81"/>
      <c r="L4" s="81"/>
      <c r="M4" s="81"/>
      <c r="N4" s="81"/>
      <c r="O4" s="81"/>
      <c r="P4" s="81"/>
      <c r="Q4" s="81"/>
      <c r="R4" s="81"/>
      <c r="S4" s="81"/>
    </row>
    <row r="5" spans="1:19" ht="18" customHeight="1">
      <c r="A5" s="124"/>
      <c r="B5" s="130" t="s">
        <v>6257</v>
      </c>
      <c r="D5" s="125" t="s">
        <v>6300</v>
      </c>
      <c r="E5" s="22"/>
      <c r="F5" s="23"/>
      <c r="G5" s="24"/>
      <c r="H5" s="25"/>
      <c r="I5" s="19"/>
      <c r="J5" s="19"/>
      <c r="K5" s="19"/>
      <c r="L5" s="19"/>
      <c r="M5" s="19"/>
      <c r="N5" s="19"/>
      <c r="O5" s="19"/>
      <c r="P5" s="19"/>
      <c r="Q5" s="19"/>
      <c r="R5" s="19"/>
      <c r="S5" s="19"/>
    </row>
    <row r="6" spans="1:19" ht="18" customHeight="1">
      <c r="B6" s="130"/>
      <c r="D6" s="125" t="s">
        <v>6246</v>
      </c>
      <c r="E6" s="22"/>
      <c r="F6" s="23"/>
      <c r="G6" s="24"/>
      <c r="H6" s="25"/>
      <c r="I6" s="19"/>
      <c r="J6" s="19"/>
      <c r="K6" s="19"/>
      <c r="L6" s="19"/>
      <c r="M6" s="19"/>
      <c r="N6" s="19"/>
      <c r="O6" s="19"/>
      <c r="P6" s="19"/>
      <c r="Q6" s="19"/>
      <c r="R6" s="19"/>
      <c r="S6" s="19"/>
    </row>
    <row r="7" spans="1:19" ht="18" customHeight="1">
      <c r="B7" s="131" t="s">
        <v>6279</v>
      </c>
      <c r="C7" s="65"/>
      <c r="D7" s="125" t="s">
        <v>6301</v>
      </c>
      <c r="E7" s="2"/>
      <c r="F7" s="2"/>
      <c r="G7" s="2"/>
      <c r="H7" s="2"/>
      <c r="I7" s="2"/>
      <c r="J7" s="2"/>
      <c r="K7" s="2"/>
      <c r="L7" s="2"/>
      <c r="M7" s="2"/>
      <c r="N7" s="2"/>
      <c r="O7" s="2"/>
      <c r="P7" s="2"/>
      <c r="Q7" s="2"/>
      <c r="R7" s="2"/>
      <c r="S7" s="2"/>
    </row>
    <row r="8" spans="1:19" ht="18" customHeight="1">
      <c r="B8" s="131" t="s">
        <v>6280</v>
      </c>
      <c r="C8" s="66"/>
      <c r="D8" s="125" t="s">
        <v>6247</v>
      </c>
      <c r="E8" s="2"/>
      <c r="F8" s="27"/>
      <c r="G8" s="25"/>
      <c r="H8" s="25"/>
      <c r="I8" s="19"/>
      <c r="J8" s="19"/>
      <c r="K8" s="19"/>
      <c r="L8" s="19"/>
      <c r="M8" s="19"/>
      <c r="N8" s="19"/>
      <c r="O8" s="19"/>
      <c r="P8" s="19"/>
      <c r="Q8" s="19"/>
      <c r="R8" s="19"/>
      <c r="S8" s="19"/>
    </row>
    <row r="9" spans="1:19" ht="18" customHeight="1">
      <c r="B9" s="131" t="s">
        <v>6281</v>
      </c>
      <c r="C9" s="64"/>
      <c r="D9" s="125" t="s">
        <v>6248</v>
      </c>
      <c r="E9" s="2"/>
      <c r="F9" s="27"/>
      <c r="G9" s="25"/>
      <c r="H9" s="25"/>
      <c r="I9" s="19"/>
      <c r="J9" s="19"/>
      <c r="K9" s="19"/>
      <c r="L9" s="19"/>
      <c r="M9" s="19"/>
      <c r="N9" s="19"/>
      <c r="O9" s="19"/>
      <c r="P9" s="19"/>
      <c r="Q9" s="19"/>
      <c r="R9" s="19"/>
      <c r="S9" s="19"/>
    </row>
    <row r="10" spans="1:19" ht="18" customHeight="1">
      <c r="B10" s="131" t="s">
        <v>6282</v>
      </c>
      <c r="C10" s="65"/>
      <c r="D10" s="125" t="s">
        <v>6249</v>
      </c>
      <c r="E10" s="2"/>
      <c r="F10" s="27"/>
      <c r="G10" s="25"/>
      <c r="H10" s="25"/>
      <c r="I10" s="19"/>
      <c r="J10" s="19"/>
      <c r="K10" s="19"/>
      <c r="L10" s="19"/>
      <c r="M10" s="19"/>
      <c r="N10" s="19"/>
      <c r="O10" s="19"/>
      <c r="P10" s="19"/>
      <c r="Q10" s="19"/>
      <c r="R10" s="19"/>
      <c r="S10" s="19"/>
    </row>
    <row r="11" spans="1:19" ht="18" customHeight="1">
      <c r="B11" s="132"/>
      <c r="D11" s="125" t="s">
        <v>6250</v>
      </c>
      <c r="E11" s="2"/>
      <c r="F11" s="27"/>
      <c r="G11" s="25"/>
      <c r="H11" s="25"/>
      <c r="I11" s="25"/>
      <c r="J11" s="19"/>
      <c r="K11" s="19"/>
      <c r="L11" s="19"/>
      <c r="M11" s="19"/>
      <c r="N11" s="19"/>
      <c r="O11" s="19"/>
      <c r="P11" s="19"/>
      <c r="Q11" s="19"/>
      <c r="R11" s="19"/>
      <c r="S11" s="19"/>
    </row>
    <row r="12" spans="1:19" ht="18" customHeight="1">
      <c r="B12" s="133" t="s">
        <v>6283</v>
      </c>
      <c r="D12" s="138"/>
      <c r="E12" s="100"/>
      <c r="F12" s="101"/>
      <c r="G12" s="102"/>
      <c r="H12" s="102"/>
      <c r="I12" s="102"/>
      <c r="J12" s="103"/>
      <c r="K12" s="103"/>
      <c r="L12" s="103"/>
      <c r="M12" s="103"/>
      <c r="N12" s="103"/>
      <c r="O12" s="103"/>
      <c r="P12" s="103"/>
      <c r="Q12" s="103"/>
      <c r="R12" s="103"/>
      <c r="S12" s="103"/>
    </row>
    <row r="13" spans="1:19" ht="18" customHeight="1">
      <c r="B13" s="133" t="s">
        <v>6253</v>
      </c>
      <c r="D13" s="137" t="s">
        <v>6299</v>
      </c>
      <c r="E13" s="100"/>
      <c r="F13" s="101"/>
      <c r="G13" s="102"/>
      <c r="H13" s="102"/>
      <c r="I13" s="102"/>
      <c r="J13" s="103"/>
      <c r="K13" s="103"/>
      <c r="L13" s="103"/>
      <c r="M13" s="103"/>
      <c r="N13" s="103"/>
      <c r="O13" s="103"/>
      <c r="P13" s="103"/>
      <c r="Q13" s="103"/>
      <c r="R13" s="103"/>
      <c r="S13" s="103"/>
    </row>
    <row r="14" spans="1:19" ht="18" customHeight="1">
      <c r="B14" s="133"/>
      <c r="D14" s="125" t="s">
        <v>6259</v>
      </c>
      <c r="E14" s="81"/>
      <c r="F14" s="81"/>
      <c r="G14" s="81"/>
      <c r="H14" s="81"/>
      <c r="I14" s="81"/>
      <c r="J14" s="81"/>
      <c r="K14" s="81"/>
      <c r="L14" s="81"/>
      <c r="M14" s="81"/>
      <c r="N14" s="81"/>
      <c r="O14" s="81"/>
      <c r="P14" s="81"/>
      <c r="Q14" s="81"/>
      <c r="R14" s="81"/>
      <c r="S14" s="81"/>
    </row>
    <row r="15" spans="1:19" ht="18.3">
      <c r="B15" s="133" t="s">
        <v>6284</v>
      </c>
      <c r="D15" s="139" t="s">
        <v>6260</v>
      </c>
      <c r="E15" s="100"/>
      <c r="F15" s="101"/>
      <c r="G15" s="102"/>
      <c r="H15" s="102"/>
      <c r="I15" s="102"/>
      <c r="J15" s="103"/>
      <c r="K15" s="103"/>
      <c r="L15" s="103"/>
      <c r="M15" s="103"/>
      <c r="N15" s="103"/>
      <c r="O15" s="103"/>
      <c r="P15" s="103"/>
      <c r="Q15" s="103"/>
      <c r="R15" s="103"/>
      <c r="S15" s="103"/>
    </row>
    <row r="16" spans="1:19" ht="18.3">
      <c r="B16" s="133" t="s">
        <v>6292</v>
      </c>
      <c r="D16" s="139" t="s">
        <v>6254</v>
      </c>
      <c r="E16" s="100"/>
      <c r="F16" s="101"/>
      <c r="G16" s="102"/>
      <c r="H16" s="102"/>
      <c r="I16" s="102"/>
      <c r="J16" s="103"/>
      <c r="K16" s="103"/>
      <c r="L16" s="103"/>
      <c r="M16" s="103"/>
      <c r="N16" s="103"/>
      <c r="O16" s="103"/>
      <c r="P16" s="103"/>
      <c r="Q16" s="103"/>
      <c r="R16" s="103"/>
      <c r="S16" s="103"/>
    </row>
    <row r="17" spans="2:19" ht="18.3">
      <c r="B17" s="133" t="s">
        <v>6293</v>
      </c>
      <c r="D17" s="139" t="s">
        <v>6255</v>
      </c>
      <c r="E17" s="100"/>
      <c r="F17" s="101"/>
      <c r="G17" s="102"/>
      <c r="H17" s="102"/>
      <c r="I17" s="102"/>
      <c r="J17" s="103"/>
      <c r="K17" s="103"/>
      <c r="L17" s="103"/>
      <c r="M17" s="103"/>
      <c r="N17" s="103"/>
      <c r="O17" s="103"/>
      <c r="P17" s="103"/>
      <c r="Q17" s="103"/>
      <c r="R17" s="103"/>
      <c r="S17" s="103"/>
    </row>
    <row r="18" spans="2:19" ht="18.3">
      <c r="B18" s="133" t="s">
        <v>6294</v>
      </c>
      <c r="D18" s="139" t="s">
        <v>6256</v>
      </c>
      <c r="E18" s="100"/>
      <c r="F18" s="101"/>
      <c r="G18" s="102"/>
      <c r="H18" s="102"/>
      <c r="I18" s="102"/>
      <c r="J18" s="103"/>
      <c r="K18" s="103"/>
      <c r="L18" s="103"/>
      <c r="M18" s="103"/>
      <c r="N18" s="103"/>
      <c r="O18" s="103"/>
      <c r="P18" s="103"/>
      <c r="Q18" s="103"/>
      <c r="R18" s="103"/>
      <c r="S18" s="103"/>
    </row>
    <row r="19" spans="2:19" ht="18.600000000000001" thickBot="1">
      <c r="B19" s="133" t="s">
        <v>6295</v>
      </c>
      <c r="D19" s="186"/>
      <c r="E19" s="100"/>
      <c r="F19" s="101"/>
      <c r="G19" s="102"/>
      <c r="H19" s="102"/>
      <c r="I19" s="102"/>
      <c r="J19" s="103"/>
      <c r="K19" s="103"/>
      <c r="L19" s="103"/>
      <c r="M19" s="103"/>
      <c r="N19" s="103"/>
      <c r="O19" s="103"/>
      <c r="P19" s="103"/>
      <c r="Q19" s="103"/>
      <c r="R19" s="103"/>
      <c r="S19" s="103"/>
    </row>
    <row r="20" spans="2:19" ht="18.3">
      <c r="B20" s="133" t="s">
        <v>6291</v>
      </c>
      <c r="E20" s="100"/>
      <c r="F20" s="101"/>
      <c r="G20" s="102"/>
      <c r="H20" s="102"/>
      <c r="I20" s="102"/>
      <c r="J20" s="103"/>
      <c r="K20" s="103"/>
      <c r="L20" s="103"/>
      <c r="M20" s="103"/>
      <c r="N20" s="103"/>
      <c r="O20" s="103"/>
      <c r="P20" s="103"/>
      <c r="Q20" s="103"/>
      <c r="R20" s="103"/>
      <c r="S20" s="103"/>
    </row>
    <row r="21" spans="2:19" ht="18.3">
      <c r="B21" s="130" t="s">
        <v>6296</v>
      </c>
    </row>
    <row r="22" spans="2:19" ht="18.3">
      <c r="B22" s="134" t="s">
        <v>6252</v>
      </c>
      <c r="E22" s="104"/>
      <c r="F22" s="104"/>
      <c r="G22" s="25"/>
      <c r="H22" s="25"/>
      <c r="I22" s="19"/>
      <c r="J22" s="19"/>
      <c r="K22" s="19"/>
      <c r="L22" s="19"/>
      <c r="M22" s="19"/>
      <c r="N22" s="19"/>
      <c r="O22" s="19"/>
      <c r="P22" s="19"/>
      <c r="Q22" s="19"/>
      <c r="R22" s="19"/>
      <c r="S22" s="19"/>
    </row>
    <row r="23" spans="2:19" ht="90.4" customHeight="1">
      <c r="B23" s="133" t="s">
        <v>6285</v>
      </c>
    </row>
    <row r="24" spans="2:19" ht="17.5" customHeight="1">
      <c r="B24" s="132"/>
      <c r="D24" s="26"/>
      <c r="E24" s="27"/>
      <c r="F24" s="25"/>
      <c r="G24" s="25"/>
      <c r="H24" s="25"/>
      <c r="I24" s="19"/>
      <c r="J24" s="19"/>
      <c r="K24" s="19"/>
      <c r="L24" s="19"/>
      <c r="M24" s="19"/>
      <c r="N24" s="19"/>
      <c r="O24" s="19"/>
      <c r="P24" s="19"/>
      <c r="Q24" s="19"/>
      <c r="R24" s="19"/>
      <c r="S24" s="19"/>
    </row>
    <row r="25" spans="2:19" ht="71.650000000000006" customHeight="1">
      <c r="B25" s="133" t="s">
        <v>6297</v>
      </c>
      <c r="D25" s="26"/>
      <c r="E25" s="27"/>
      <c r="F25" s="28"/>
      <c r="G25" s="29"/>
      <c r="H25" s="25"/>
      <c r="I25" s="19"/>
      <c r="J25" s="19"/>
      <c r="K25" s="19"/>
      <c r="L25" s="19"/>
      <c r="M25" s="19"/>
      <c r="N25" s="19"/>
      <c r="O25" s="19"/>
      <c r="P25" s="19"/>
      <c r="Q25" s="19"/>
      <c r="R25" s="19"/>
      <c r="S25" s="19"/>
    </row>
    <row r="26" spans="2:19" ht="17.5" customHeight="1">
      <c r="B26" s="132"/>
      <c r="D26" s="26"/>
      <c r="E26" s="27"/>
      <c r="F26" s="28"/>
      <c r="G26" s="29"/>
      <c r="H26" s="25"/>
      <c r="I26" s="19"/>
      <c r="J26" s="19"/>
      <c r="K26" s="19"/>
      <c r="L26" s="19"/>
      <c r="M26" s="19"/>
      <c r="N26" s="19"/>
      <c r="O26" s="19"/>
      <c r="P26" s="19"/>
      <c r="Q26" s="19"/>
      <c r="R26" s="19"/>
      <c r="S26" s="19"/>
    </row>
    <row r="27" spans="2:19" ht="73.2">
      <c r="B27" s="133" t="s">
        <v>6302</v>
      </c>
    </row>
    <row r="28" spans="2:19" ht="17.100000000000001" customHeight="1" thickBot="1">
      <c r="B28" s="135"/>
    </row>
    <row r="31" spans="2:19" ht="19.8">
      <c r="B31" s="105"/>
    </row>
  </sheetData>
  <sheetProtection algorithmName="SHA-512" hashValue="WxC8j3129WzpLPEbq0aoolvnJExXLPtgW6+BOw3xARvK4lKJMPuNr63uWHwYfNSWq3l4P7YPcCE9soGWHp60sA==" saltValue="RkK/bDr4S0hNhscSPvSYU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C2D8-9236-43F0-9A51-98DE0022DD9E}">
  <sheetPr codeName="Sheet9">
    <tabColor theme="8" tint="0.79998168889431442"/>
  </sheetPr>
  <dimension ref="A2:AA121"/>
  <sheetViews>
    <sheetView showGridLines="0" zoomScale="70" zoomScaleNormal="70" workbookViewId="0">
      <selection activeCell="X2" sqref="X2"/>
    </sheetView>
  </sheetViews>
  <sheetFormatPr defaultRowHeight="14.4"/>
  <cols>
    <col min="1" max="1" width="16.68359375" customWidth="1"/>
    <col min="2" max="2" width="31.41796875" customWidth="1"/>
    <col min="10" max="10" width="16" customWidth="1"/>
    <col min="11" max="11" width="10.578125" customWidth="1"/>
    <col min="18" max="18" width="20" customWidth="1"/>
    <col min="19" max="19" width="93.26171875" customWidth="1"/>
    <col min="20" max="20" width="8.83984375" customWidth="1"/>
    <col min="23" max="23" width="24.68359375" customWidth="1"/>
  </cols>
  <sheetData>
    <row r="2" spans="1:27" ht="23.1">
      <c r="A2" s="99" t="s">
        <v>6244</v>
      </c>
      <c r="B2" s="1"/>
      <c r="C2" s="1"/>
      <c r="D2" s="1"/>
      <c r="E2" s="1"/>
      <c r="F2" s="1"/>
      <c r="G2" s="1"/>
      <c r="H2" s="2"/>
      <c r="I2" s="2"/>
      <c r="J2" s="2"/>
      <c r="K2" s="99" t="s">
        <v>6245</v>
      </c>
      <c r="T2" s="211"/>
      <c r="U2" s="211"/>
      <c r="V2" s="211"/>
      <c r="W2" s="211"/>
    </row>
    <row r="3" spans="1:27" ht="9" customHeight="1">
      <c r="A3" s="3"/>
      <c r="B3" s="12"/>
      <c r="C3" s="1"/>
      <c r="D3" s="1"/>
      <c r="E3" s="1"/>
      <c r="F3" s="1"/>
      <c r="G3" s="1"/>
      <c r="H3" s="2"/>
      <c r="I3" s="2"/>
      <c r="J3" s="2"/>
      <c r="T3" s="211"/>
      <c r="U3" s="211"/>
      <c r="V3" s="211"/>
      <c r="W3" s="211"/>
    </row>
    <row r="4" spans="1:27" ht="40.9" customHeight="1">
      <c r="A4" s="91" t="s">
        <v>5672</v>
      </c>
      <c r="B4" s="213" t="s">
        <v>6021</v>
      </c>
      <c r="C4" s="213"/>
      <c r="D4" s="213"/>
      <c r="E4" s="213"/>
      <c r="F4" s="213"/>
      <c r="G4" s="213"/>
      <c r="H4" s="213"/>
      <c r="I4" s="213"/>
      <c r="J4" s="213"/>
      <c r="T4" s="211"/>
      <c r="U4" s="211"/>
      <c r="V4" s="211"/>
      <c r="W4" s="211"/>
    </row>
    <row r="5" spans="1:27" ht="15" customHeight="1">
      <c r="A5" s="90"/>
      <c r="T5" s="211"/>
      <c r="U5" s="211"/>
      <c r="V5" s="211"/>
      <c r="W5" s="211"/>
    </row>
    <row r="6" spans="1:27" ht="18.399999999999999" customHeight="1">
      <c r="A6" s="89" t="s">
        <v>6298</v>
      </c>
      <c r="C6" s="79"/>
      <c r="D6" s="79"/>
      <c r="E6" s="79"/>
      <c r="F6" s="79"/>
      <c r="G6" s="79"/>
      <c r="H6" s="79"/>
      <c r="I6" s="79"/>
      <c r="J6" s="79"/>
      <c r="T6" s="211"/>
      <c r="U6" s="211"/>
      <c r="V6" s="211"/>
      <c r="W6" s="211"/>
    </row>
    <row r="7" spans="1:27" ht="15" customHeight="1">
      <c r="A7" s="12"/>
      <c r="B7" s="79"/>
      <c r="C7" s="2"/>
      <c r="D7" s="2"/>
      <c r="E7" s="2"/>
      <c r="F7" s="2"/>
      <c r="G7" s="2"/>
      <c r="H7" s="2"/>
      <c r="I7" s="2"/>
      <c r="J7" s="2"/>
      <c r="T7" s="211"/>
      <c r="U7" s="211"/>
      <c r="V7" s="211"/>
      <c r="W7" s="211"/>
    </row>
    <row r="8" spans="1:27" ht="18.3">
      <c r="A8" s="3" t="s">
        <v>6858</v>
      </c>
      <c r="B8" s="85" t="s">
        <v>7012</v>
      </c>
      <c r="C8" s="86"/>
      <c r="D8" s="86"/>
      <c r="E8" s="2"/>
      <c r="F8" s="2"/>
      <c r="G8" s="2"/>
      <c r="H8" s="2"/>
      <c r="I8" s="2"/>
      <c r="J8" s="2"/>
      <c r="T8" s="211"/>
      <c r="U8" s="211"/>
      <c r="V8" s="211"/>
      <c r="W8" s="211"/>
    </row>
    <row r="9" spans="1:27" ht="62.5" customHeight="1">
      <c r="A9" s="3"/>
      <c r="B9" s="210" t="s">
        <v>7011</v>
      </c>
      <c r="C9" s="210"/>
      <c r="D9" s="210"/>
      <c r="E9" s="210"/>
      <c r="F9" s="210"/>
      <c r="G9" s="210"/>
      <c r="H9" s="210"/>
      <c r="I9" s="210"/>
      <c r="J9" s="210"/>
      <c r="T9" s="211"/>
      <c r="U9" s="211"/>
      <c r="V9" s="211"/>
      <c r="W9" s="211"/>
    </row>
    <row r="10" spans="1:27" ht="15" customHeight="1">
      <c r="A10" s="12"/>
      <c r="B10" s="2"/>
      <c r="C10" s="2"/>
      <c r="D10" s="2"/>
      <c r="E10" s="2"/>
      <c r="F10" s="2"/>
      <c r="G10" s="2"/>
      <c r="H10" s="2"/>
      <c r="I10" s="2"/>
      <c r="J10" s="2"/>
      <c r="T10" s="211"/>
      <c r="U10" s="211"/>
      <c r="V10" s="211"/>
      <c r="W10" s="211"/>
    </row>
    <row r="11" spans="1:27" ht="18.3">
      <c r="A11" s="3" t="s">
        <v>6859</v>
      </c>
      <c r="B11" s="85" t="s">
        <v>6243</v>
      </c>
      <c r="C11" s="2"/>
      <c r="D11" s="2"/>
      <c r="E11" s="2"/>
      <c r="F11" s="2"/>
      <c r="G11" s="2"/>
      <c r="H11" s="2"/>
      <c r="I11" s="2"/>
      <c r="J11" s="2"/>
    </row>
    <row r="12" spans="1:27" ht="135.6" customHeight="1">
      <c r="A12" s="2"/>
      <c r="B12" s="211" t="s">
        <v>6855</v>
      </c>
      <c r="C12" s="211"/>
      <c r="D12" s="211"/>
      <c r="E12" s="211"/>
      <c r="F12" s="211"/>
      <c r="G12" s="211"/>
      <c r="H12" s="211"/>
      <c r="I12" s="211"/>
      <c r="J12" s="211"/>
      <c r="T12" s="214"/>
      <c r="U12" s="214"/>
      <c r="V12" s="214"/>
      <c r="W12" s="214"/>
    </row>
    <row r="13" spans="1:27" ht="15" customHeight="1">
      <c r="A13" s="12"/>
      <c r="B13" s="2"/>
      <c r="C13" s="2"/>
      <c r="D13" s="2"/>
      <c r="E13" s="2"/>
      <c r="F13" s="2"/>
      <c r="G13" s="2"/>
      <c r="H13" s="2"/>
      <c r="I13" s="2"/>
      <c r="J13" s="2"/>
      <c r="T13" s="211"/>
      <c r="U13" s="211"/>
      <c r="V13" s="211"/>
      <c r="W13" s="211"/>
      <c r="AA13" s="59"/>
    </row>
    <row r="14" spans="1:27" ht="18.3">
      <c r="A14" s="3" t="s">
        <v>6860</v>
      </c>
      <c r="B14" s="85" t="s">
        <v>4425</v>
      </c>
      <c r="C14" s="86"/>
      <c r="D14" s="86"/>
      <c r="E14" s="2"/>
      <c r="F14" s="2"/>
      <c r="G14" s="2"/>
      <c r="H14" s="2"/>
      <c r="I14" s="2"/>
      <c r="J14" s="2"/>
      <c r="T14" s="211"/>
      <c r="U14" s="211"/>
      <c r="V14" s="211"/>
      <c r="W14" s="211"/>
    </row>
    <row r="15" spans="1:27" ht="119.5" customHeight="1">
      <c r="A15" s="3"/>
      <c r="B15" s="211" t="s">
        <v>4445</v>
      </c>
      <c r="C15" s="211"/>
      <c r="D15" s="211"/>
      <c r="E15" s="211"/>
      <c r="F15" s="211"/>
      <c r="G15" s="211"/>
      <c r="H15" s="211"/>
      <c r="I15" s="211"/>
      <c r="J15" s="211"/>
      <c r="S15" s="215" t="s">
        <v>6276</v>
      </c>
      <c r="T15" s="211"/>
      <c r="U15" s="211"/>
      <c r="V15" s="211"/>
      <c r="W15" s="211"/>
    </row>
    <row r="16" spans="1:27" ht="15" customHeight="1">
      <c r="A16" s="2"/>
      <c r="B16" s="2"/>
      <c r="C16" s="2"/>
      <c r="D16" s="2"/>
      <c r="E16" s="2"/>
      <c r="F16" s="2"/>
      <c r="G16" s="2"/>
      <c r="H16" s="2"/>
      <c r="I16" s="2"/>
      <c r="J16" s="2"/>
      <c r="S16" s="215"/>
      <c r="T16" s="92"/>
    </row>
    <row r="17" spans="1:24" ht="18.600000000000001" customHeight="1">
      <c r="A17" s="3" t="s">
        <v>6861</v>
      </c>
      <c r="B17" s="85" t="s">
        <v>4420</v>
      </c>
      <c r="C17" s="86"/>
      <c r="D17" s="86"/>
      <c r="E17" s="2"/>
      <c r="F17" s="2"/>
      <c r="G17" s="2"/>
      <c r="H17" s="2"/>
      <c r="I17" s="2"/>
      <c r="J17" s="2"/>
      <c r="S17" s="215"/>
      <c r="T17" s="60"/>
      <c r="U17" s="60"/>
      <c r="V17" s="60"/>
      <c r="W17" s="60"/>
      <c r="X17" s="60"/>
    </row>
    <row r="18" spans="1:24" ht="76" customHeight="1">
      <c r="A18" s="2"/>
      <c r="B18" s="211" t="s">
        <v>4443</v>
      </c>
      <c r="C18" s="211"/>
      <c r="D18" s="211"/>
      <c r="E18" s="211"/>
      <c r="F18" s="211"/>
      <c r="G18" s="211"/>
      <c r="H18" s="211"/>
      <c r="I18" s="211"/>
      <c r="J18" s="211"/>
      <c r="S18" s="194" t="s">
        <v>6856</v>
      </c>
      <c r="T18" s="60"/>
      <c r="U18" s="60"/>
      <c r="V18" s="60"/>
      <c r="W18" s="60"/>
      <c r="X18" s="60"/>
    </row>
    <row r="19" spans="1:24" ht="15" customHeight="1">
      <c r="A19" s="3"/>
      <c r="B19" s="87"/>
      <c r="C19" s="86"/>
      <c r="D19" s="86"/>
      <c r="E19" s="2"/>
      <c r="F19" s="2"/>
      <c r="G19" s="2"/>
      <c r="H19" s="2"/>
      <c r="I19" s="2"/>
      <c r="J19" s="2"/>
      <c r="S19" s="2"/>
      <c r="T19" s="60"/>
      <c r="U19" s="60"/>
      <c r="V19" s="60"/>
      <c r="W19" s="60"/>
      <c r="X19" s="60"/>
    </row>
    <row r="20" spans="1:24" ht="18.600000000000001" customHeight="1">
      <c r="A20" s="3" t="s">
        <v>6862</v>
      </c>
      <c r="B20" s="85" t="s">
        <v>6582</v>
      </c>
      <c r="C20" s="86"/>
      <c r="D20" s="86"/>
      <c r="E20" s="2"/>
      <c r="F20" s="2"/>
      <c r="G20" s="2"/>
      <c r="H20" s="2"/>
      <c r="I20" s="2"/>
      <c r="J20" s="2"/>
      <c r="S20" s="2"/>
      <c r="T20" s="60"/>
      <c r="U20" s="60"/>
      <c r="V20" s="60"/>
      <c r="W20" s="60"/>
      <c r="X20" s="60"/>
    </row>
    <row r="21" spans="1:24" ht="85.5" customHeight="1">
      <c r="B21" s="211" t="s">
        <v>6583</v>
      </c>
      <c r="C21" s="212"/>
      <c r="D21" s="212"/>
      <c r="E21" s="212"/>
      <c r="F21" s="212"/>
      <c r="G21" s="212"/>
      <c r="H21" s="212"/>
      <c r="I21" s="212"/>
      <c r="J21" s="212"/>
      <c r="S21" s="120" t="s">
        <v>6857</v>
      </c>
    </row>
    <row r="22" spans="1:24" ht="15" customHeight="1">
      <c r="A22" s="3"/>
      <c r="B22" s="212"/>
      <c r="C22" s="212"/>
      <c r="D22" s="212"/>
      <c r="E22" s="212"/>
      <c r="F22" s="212"/>
      <c r="G22" s="212"/>
      <c r="H22" s="212"/>
      <c r="I22" s="212"/>
      <c r="J22" s="212"/>
    </row>
    <row r="23" spans="1:24" ht="18.3">
      <c r="A23" s="3" t="s">
        <v>6863</v>
      </c>
      <c r="B23" s="85" t="s">
        <v>4449</v>
      </c>
      <c r="C23" s="86"/>
      <c r="D23" s="86"/>
      <c r="E23" s="2"/>
      <c r="F23" s="2"/>
      <c r="G23" s="2"/>
      <c r="H23" s="2"/>
      <c r="I23" s="2"/>
      <c r="J23" s="2"/>
      <c r="S23" s="2" t="s">
        <v>6278</v>
      </c>
    </row>
    <row r="24" spans="1:24" ht="69" customHeight="1">
      <c r="A24" s="3"/>
      <c r="B24" s="211" t="s">
        <v>5549</v>
      </c>
      <c r="C24" s="211"/>
      <c r="D24" s="211"/>
      <c r="E24" s="211"/>
      <c r="F24" s="211"/>
      <c r="G24" s="211"/>
      <c r="H24" s="211"/>
      <c r="I24" s="211"/>
      <c r="J24" s="211"/>
    </row>
    <row r="25" spans="1:24" ht="18.399999999999999" customHeight="1">
      <c r="A25" s="88" t="s">
        <v>6299</v>
      </c>
      <c r="B25" s="79"/>
      <c r="C25" s="79"/>
      <c r="D25" s="79"/>
      <c r="E25" s="79"/>
      <c r="F25" s="79"/>
      <c r="G25" s="79"/>
      <c r="H25" s="79"/>
      <c r="I25" s="79"/>
      <c r="J25" s="79"/>
    </row>
    <row r="26" spans="1:24" ht="15" customHeight="1">
      <c r="A26" s="3"/>
      <c r="B26" s="87"/>
      <c r="C26" s="86"/>
      <c r="D26" s="86"/>
      <c r="E26" s="2"/>
      <c r="F26" s="2"/>
      <c r="G26" s="2"/>
      <c r="H26" s="2"/>
      <c r="I26" s="2"/>
      <c r="J26" s="2"/>
    </row>
    <row r="27" spans="1:24" ht="18.3">
      <c r="A27" s="3" t="s">
        <v>6864</v>
      </c>
      <c r="B27" s="85" t="s">
        <v>4421</v>
      </c>
      <c r="C27" s="86"/>
      <c r="D27" s="86"/>
      <c r="E27" s="2"/>
      <c r="F27" s="2"/>
      <c r="G27" s="2"/>
      <c r="H27" s="2"/>
      <c r="I27" s="2"/>
      <c r="J27" s="2"/>
    </row>
    <row r="28" spans="1:24" ht="74.099999999999994" customHeight="1">
      <c r="A28" s="3"/>
      <c r="B28" s="211" t="s">
        <v>4444</v>
      </c>
      <c r="C28" s="211"/>
      <c r="D28" s="211"/>
      <c r="E28" s="211"/>
      <c r="F28" s="211"/>
      <c r="G28" s="211"/>
      <c r="H28" s="211"/>
      <c r="I28" s="211"/>
      <c r="J28" s="211"/>
    </row>
    <row r="29" spans="1:24" ht="15" customHeight="1">
      <c r="A29" s="3"/>
      <c r="B29" s="79"/>
      <c r="C29" s="79"/>
      <c r="D29" s="79"/>
      <c r="E29" s="79"/>
      <c r="F29" s="79"/>
      <c r="G29" s="79"/>
      <c r="H29" s="79"/>
      <c r="I29" s="79"/>
      <c r="J29" s="79"/>
    </row>
    <row r="30" spans="1:24" ht="18.399999999999999" customHeight="1">
      <c r="A30" s="3" t="s">
        <v>6865</v>
      </c>
      <c r="B30" s="85" t="s">
        <v>7013</v>
      </c>
      <c r="C30" s="86"/>
      <c r="D30" s="86"/>
      <c r="E30" s="2"/>
      <c r="F30" s="2"/>
      <c r="G30" s="2"/>
      <c r="H30" s="2"/>
      <c r="I30" s="2"/>
      <c r="J30" s="2"/>
    </row>
    <row r="31" spans="1:24" ht="61.9" customHeight="1">
      <c r="A31" s="84"/>
      <c r="B31" s="210" t="s">
        <v>7014</v>
      </c>
      <c r="C31" s="210"/>
      <c r="D31" s="210"/>
      <c r="E31" s="210"/>
      <c r="F31" s="210"/>
      <c r="G31" s="210"/>
      <c r="H31" s="2"/>
      <c r="I31" s="2"/>
      <c r="J31" s="2"/>
    </row>
    <row r="32" spans="1:24" ht="15.4" customHeight="1">
      <c r="A32" s="84"/>
      <c r="B32" s="120"/>
      <c r="C32" s="120"/>
      <c r="D32" s="120"/>
      <c r="E32" s="120"/>
      <c r="F32" s="120"/>
      <c r="G32" s="120"/>
      <c r="H32" s="2"/>
      <c r="I32" s="2"/>
      <c r="J32" s="2"/>
    </row>
    <row r="33" spans="1:10" ht="18.399999999999999" customHeight="1">
      <c r="A33" s="3" t="s">
        <v>6866</v>
      </c>
      <c r="B33" s="85" t="s">
        <v>7015</v>
      </c>
      <c r="C33" s="86"/>
      <c r="D33" s="86"/>
      <c r="E33" s="2"/>
      <c r="F33" s="2"/>
      <c r="G33" s="2"/>
      <c r="H33" s="2"/>
      <c r="I33" s="2"/>
      <c r="J33" s="2"/>
    </row>
    <row r="34" spans="1:10" ht="87.6" customHeight="1">
      <c r="A34" s="84"/>
      <c r="B34" s="210" t="s">
        <v>7016</v>
      </c>
      <c r="C34" s="210"/>
      <c r="D34" s="210"/>
      <c r="E34" s="210"/>
      <c r="F34" s="210"/>
      <c r="G34" s="210"/>
      <c r="H34" s="2"/>
      <c r="I34" s="2"/>
      <c r="J34" s="2"/>
    </row>
    <row r="37" spans="1:10" ht="64.900000000000006" customHeight="1"/>
    <row r="121" spans="11:11" ht="18.3">
      <c r="K121" s="123" t="s">
        <v>6277</v>
      </c>
    </row>
  </sheetData>
  <sheetProtection algorithmName="SHA-512" hashValue="sR8B5waZUpE5xeZlGpQAQKmaHMHd6A0g6KLMMNvT48xOo8b+gF9FHgp58gyEI7K+cHkgEqVAWhIpCAk+7JHTBw==" saltValue="NaA18Qo/EXsbiiy83k0qCg==" spinCount="100000" sheet="1" objects="1" scenarios="1"/>
  <mergeCells count="14">
    <mergeCell ref="B4:J4"/>
    <mergeCell ref="B15:J15"/>
    <mergeCell ref="B9:J9"/>
    <mergeCell ref="T12:W12"/>
    <mergeCell ref="T13:W15"/>
    <mergeCell ref="T2:W10"/>
    <mergeCell ref="S15:S17"/>
    <mergeCell ref="B34:G34"/>
    <mergeCell ref="B31:G31"/>
    <mergeCell ref="B12:J12"/>
    <mergeCell ref="B18:J18"/>
    <mergeCell ref="B28:J28"/>
    <mergeCell ref="B24:J24"/>
    <mergeCell ref="B21:J2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2E20-AB0C-44D5-BA80-42065B79FA0B}">
  <sheetPr codeName="Sheet3">
    <tabColor theme="8" tint="0.79998168889431442"/>
  </sheetPr>
  <dimension ref="A1:AE42"/>
  <sheetViews>
    <sheetView showGridLines="0" zoomScale="85" zoomScaleNormal="85" workbookViewId="0">
      <selection activeCell="I1" sqref="I1"/>
    </sheetView>
  </sheetViews>
  <sheetFormatPr defaultColWidth="8.83984375" defaultRowHeight="18.3"/>
  <cols>
    <col min="1" max="1" width="4" style="2" customWidth="1"/>
    <col min="2" max="2" width="93" style="2" customWidth="1"/>
    <col min="3" max="3" width="2.68359375" style="2" customWidth="1"/>
    <col min="4" max="4" width="81.83984375" style="2" customWidth="1"/>
    <col min="5" max="5" width="2" style="2" customWidth="1"/>
    <col min="6" max="6" width="82.83984375" style="2" customWidth="1"/>
    <col min="7" max="9" width="8.83984375" style="2"/>
    <col min="10" max="10" width="82.15625" style="2" customWidth="1"/>
    <col min="11" max="16384" width="8.83984375" style="2"/>
  </cols>
  <sheetData>
    <row r="1" spans="1:31" ht="25.15" customHeight="1">
      <c r="B1" s="93" t="s">
        <v>6289</v>
      </c>
    </row>
    <row r="2" spans="1:31" ht="25.15" customHeight="1">
      <c r="B2" s="2" t="s">
        <v>6437</v>
      </c>
      <c r="C2" s="15"/>
      <c r="E2" s="15"/>
      <c r="F2" s="15"/>
      <c r="G2" s="15"/>
      <c r="H2" s="15"/>
    </row>
    <row r="3" spans="1:31" ht="82.5" customHeight="1">
      <c r="B3" s="216" t="s">
        <v>6719</v>
      </c>
      <c r="C3" s="216"/>
      <c r="D3" s="216"/>
      <c r="F3" s="120"/>
      <c r="G3" s="15"/>
      <c r="H3" s="15"/>
      <c r="J3" s="97"/>
    </row>
    <row r="4" spans="1:31" s="30" customFormat="1" ht="161.5" customHeight="1">
      <c r="A4" s="20"/>
      <c r="E4" s="126"/>
      <c r="F4" s="126" t="s">
        <v>6287</v>
      </c>
      <c r="I4" s="20"/>
      <c r="J4" s="97"/>
      <c r="P4" s="96"/>
      <c r="AA4" s="63"/>
      <c r="AB4" s="63"/>
      <c r="AC4" s="63"/>
      <c r="AD4" s="63"/>
      <c r="AE4" s="63"/>
    </row>
    <row r="5" spans="1:31" ht="18" customHeight="1">
      <c r="A5" s="19"/>
      <c r="I5" s="19"/>
      <c r="J5" s="98"/>
      <c r="P5" s="17"/>
      <c r="AA5" s="63"/>
      <c r="AB5" s="63"/>
      <c r="AC5" s="63"/>
      <c r="AD5" s="63"/>
      <c r="AE5" s="63"/>
    </row>
    <row r="6" spans="1:31" ht="18" customHeight="1">
      <c r="A6" s="19"/>
      <c r="I6" s="19"/>
      <c r="P6" s="17"/>
      <c r="Q6"/>
      <c r="AA6" s="63"/>
      <c r="AB6" s="63"/>
      <c r="AC6" s="63"/>
      <c r="AD6" s="63"/>
      <c r="AE6" s="63"/>
    </row>
    <row r="7" spans="1:31" ht="18" customHeight="1">
      <c r="P7" s="17"/>
      <c r="Q7" s="17"/>
      <c r="U7" s="95"/>
      <c r="V7" s="95"/>
      <c r="W7" s="95"/>
      <c r="X7" s="95"/>
      <c r="Y7" s="95"/>
      <c r="Z7" s="95"/>
      <c r="AA7" s="63"/>
      <c r="AB7" s="63"/>
      <c r="AC7" s="63"/>
      <c r="AD7" s="63"/>
      <c r="AE7" s="63"/>
    </row>
    <row r="8" spans="1:31" s="30" customFormat="1" ht="18" customHeight="1">
      <c r="A8" s="2"/>
      <c r="I8" s="2"/>
      <c r="J8" s="2"/>
      <c r="K8" s="2"/>
      <c r="L8" s="2"/>
      <c r="M8" s="2"/>
      <c r="N8" s="2"/>
      <c r="P8" s="17"/>
      <c r="Q8" s="17"/>
      <c r="T8" s="94"/>
      <c r="U8" s="95"/>
      <c r="V8" s="95"/>
      <c r="W8" s="95"/>
      <c r="X8" s="95"/>
      <c r="Y8" s="95"/>
      <c r="Z8" s="95"/>
      <c r="AA8" s="63"/>
      <c r="AB8" s="63"/>
      <c r="AC8" s="63"/>
      <c r="AD8" s="63"/>
      <c r="AE8" s="63"/>
    </row>
    <row r="9" spans="1:31" s="30" customFormat="1" ht="18" customHeight="1">
      <c r="A9" s="2"/>
      <c r="I9" s="2"/>
      <c r="J9" s="2"/>
      <c r="K9" s="2"/>
      <c r="L9" s="2"/>
      <c r="M9" s="2"/>
      <c r="N9" s="2"/>
      <c r="P9" s="17"/>
      <c r="Q9" s="17"/>
      <c r="T9" s="94"/>
      <c r="U9" s="95"/>
      <c r="V9" s="95"/>
      <c r="W9" s="95"/>
      <c r="X9" s="95"/>
      <c r="Y9" s="95"/>
      <c r="Z9" s="95"/>
      <c r="AA9" s="63"/>
      <c r="AB9" s="63"/>
      <c r="AC9" s="63"/>
      <c r="AD9" s="63"/>
      <c r="AE9" s="63"/>
    </row>
    <row r="10" spans="1:31" s="30" customFormat="1" ht="18" customHeight="1">
      <c r="A10" s="2"/>
      <c r="I10" s="2"/>
      <c r="J10" s="2"/>
      <c r="K10" s="2"/>
      <c r="L10" s="2"/>
      <c r="M10" s="2"/>
      <c r="N10" s="2"/>
      <c r="P10" s="17"/>
      <c r="Q10" s="17"/>
      <c r="T10" s="217"/>
      <c r="U10" s="217"/>
      <c r="V10" s="217"/>
      <c r="W10" s="217"/>
      <c r="X10" s="217"/>
      <c r="Y10" s="217"/>
      <c r="Z10" s="217"/>
      <c r="AA10" s="63"/>
      <c r="AB10" s="63"/>
      <c r="AC10" s="63"/>
      <c r="AE10" s="63"/>
    </row>
    <row r="11" spans="1:31" ht="18" customHeight="1">
      <c r="B11" s="217" t="s">
        <v>4442</v>
      </c>
      <c r="C11" s="217"/>
      <c r="D11" s="217"/>
      <c r="E11" s="217"/>
      <c r="F11" s="217"/>
      <c r="G11" s="217"/>
      <c r="H11" s="217"/>
      <c r="P11" s="17"/>
      <c r="Q11" s="17"/>
      <c r="T11" s="217"/>
      <c r="U11" s="217"/>
      <c r="V11" s="217"/>
      <c r="W11" s="217"/>
      <c r="X11" s="217"/>
      <c r="Y11" s="217"/>
      <c r="Z11" s="217"/>
      <c r="AA11" s="63"/>
      <c r="AB11" s="63"/>
      <c r="AC11" s="63"/>
      <c r="AD11" s="63"/>
      <c r="AE11" s="63"/>
    </row>
    <row r="12" spans="1:31" ht="18" customHeight="1">
      <c r="B12" s="217"/>
      <c r="C12" s="217"/>
      <c r="D12" s="217"/>
      <c r="E12" s="217"/>
      <c r="F12" s="217"/>
      <c r="G12" s="217"/>
      <c r="H12" s="217"/>
      <c r="P12" s="5"/>
      <c r="Q12" s="5"/>
      <c r="T12" s="217"/>
      <c r="U12" s="217"/>
      <c r="V12" s="217"/>
      <c r="W12" s="217"/>
      <c r="X12" s="217"/>
      <c r="Y12" s="217"/>
      <c r="Z12" s="217"/>
    </row>
    <row r="13" spans="1:31" s="30" customFormat="1" ht="18" customHeight="1">
      <c r="A13" s="2"/>
      <c r="B13" s="217"/>
      <c r="C13" s="217"/>
      <c r="D13" s="217"/>
      <c r="E13" s="217"/>
      <c r="F13" s="217"/>
      <c r="G13" s="217"/>
      <c r="H13" s="217"/>
      <c r="I13" s="2"/>
      <c r="J13" s="2"/>
      <c r="K13" s="2"/>
      <c r="L13" s="2"/>
      <c r="M13" s="2"/>
      <c r="N13" s="2"/>
      <c r="P13" s="11"/>
      <c r="Q13" s="5"/>
      <c r="T13" s="217"/>
      <c r="U13" s="217"/>
      <c r="V13" s="217"/>
      <c r="W13" s="217"/>
      <c r="X13" s="217"/>
      <c r="Y13" s="217"/>
      <c r="Z13" s="217"/>
    </row>
    <row r="14" spans="1:31" ht="18" customHeight="1">
      <c r="B14" s="217"/>
      <c r="C14" s="217"/>
      <c r="D14" s="217"/>
      <c r="E14" s="217"/>
      <c r="F14" s="217"/>
      <c r="G14" s="217"/>
      <c r="H14" s="217"/>
      <c r="P14" s="4"/>
      <c r="Q14" s="5"/>
      <c r="T14" s="217"/>
      <c r="U14" s="217"/>
      <c r="V14" s="217"/>
      <c r="W14" s="217"/>
      <c r="X14" s="217"/>
      <c r="Y14" s="217"/>
      <c r="Z14" s="217"/>
    </row>
    <row r="15" spans="1:31" ht="18" customHeight="1">
      <c r="B15" s="217"/>
      <c r="C15" s="217"/>
      <c r="D15" s="217"/>
      <c r="E15" s="217"/>
      <c r="F15" s="217"/>
      <c r="G15" s="217"/>
      <c r="H15" s="217"/>
      <c r="Q15" s="5"/>
      <c r="T15" s="217"/>
      <c r="U15" s="217"/>
      <c r="V15" s="217"/>
      <c r="W15" s="217"/>
      <c r="X15" s="217"/>
      <c r="Y15" s="217"/>
      <c r="Z15" s="217"/>
    </row>
    <row r="16" spans="1:31" ht="18" customHeight="1">
      <c r="B16" s="217"/>
      <c r="C16" s="217"/>
      <c r="D16" s="217"/>
      <c r="E16" s="217"/>
      <c r="F16" s="217"/>
      <c r="G16" s="217"/>
      <c r="H16" s="217"/>
      <c r="Q16" s="5"/>
      <c r="T16" s="217"/>
      <c r="U16" s="217"/>
      <c r="V16" s="217"/>
      <c r="W16" s="217"/>
      <c r="X16" s="217"/>
      <c r="Y16" s="217"/>
      <c r="Z16" s="217"/>
    </row>
    <row r="17" spans="2:26" ht="18" customHeight="1">
      <c r="B17" s="217"/>
      <c r="C17" s="217"/>
      <c r="D17" s="217"/>
      <c r="E17" s="217"/>
      <c r="F17" s="217"/>
      <c r="G17" s="217"/>
      <c r="H17" s="217"/>
      <c r="T17" s="217"/>
      <c r="U17" s="217"/>
      <c r="V17" s="217"/>
      <c r="W17" s="217"/>
      <c r="X17" s="217"/>
      <c r="Y17" s="217"/>
      <c r="Z17" s="217"/>
    </row>
    <row r="18" spans="2:26" ht="18" customHeight="1">
      <c r="T18" s="217"/>
      <c r="U18" s="217"/>
      <c r="V18" s="217"/>
      <c r="W18" s="217"/>
      <c r="X18" s="217"/>
      <c r="Y18" s="217"/>
      <c r="Z18" s="217"/>
    </row>
    <row r="19" spans="2:26" ht="18" customHeight="1">
      <c r="T19" s="217"/>
      <c r="U19" s="217"/>
      <c r="V19" s="217"/>
      <c r="W19" s="217"/>
      <c r="X19" s="217"/>
      <c r="Y19" s="217"/>
      <c r="Z19" s="217"/>
    </row>
    <row r="20" spans="2:26" ht="18" customHeight="1">
      <c r="T20" s="217"/>
      <c r="U20" s="217"/>
      <c r="V20" s="217"/>
      <c r="W20" s="217"/>
      <c r="X20" s="217"/>
      <c r="Y20" s="217"/>
      <c r="Z20" s="217"/>
    </row>
    <row r="21" spans="2:26" ht="18.600000000000001" customHeight="1">
      <c r="T21" s="217"/>
      <c r="U21" s="217"/>
      <c r="V21" s="217"/>
      <c r="W21" s="217"/>
      <c r="X21" s="217"/>
      <c r="Y21" s="217"/>
      <c r="Z21" s="217"/>
    </row>
    <row r="22" spans="2:26" ht="18" customHeight="1">
      <c r="D22" s="2" t="s">
        <v>6436</v>
      </c>
      <c r="T22" s="217"/>
      <c r="U22" s="217"/>
      <c r="V22" s="217"/>
      <c r="W22" s="217"/>
      <c r="X22" s="217"/>
      <c r="Y22" s="217"/>
      <c r="Z22" s="217"/>
    </row>
    <row r="23" spans="2:26" ht="18" customHeight="1">
      <c r="D23" s="214" t="s">
        <v>6097</v>
      </c>
      <c r="T23" s="217"/>
      <c r="U23" s="217"/>
      <c r="V23" s="217"/>
      <c r="W23" s="217"/>
      <c r="X23" s="217"/>
      <c r="Y23" s="217"/>
      <c r="Z23" s="217"/>
    </row>
    <row r="24" spans="2:26" ht="123.6" customHeight="1">
      <c r="D24" s="218"/>
      <c r="Q24"/>
      <c r="U24" s="95"/>
      <c r="V24" s="95"/>
      <c r="W24" s="95"/>
      <c r="X24" s="95"/>
      <c r="Y24" s="95"/>
      <c r="Z24" s="95"/>
    </row>
    <row r="25" spans="2:26" ht="132.6" customHeight="1">
      <c r="D25" s="190" t="s">
        <v>6288</v>
      </c>
      <c r="Q25"/>
      <c r="T25" s="96"/>
      <c r="U25" s="63"/>
      <c r="V25" s="63"/>
      <c r="W25" s="63"/>
      <c r="X25" s="63"/>
      <c r="Y25" s="63"/>
      <c r="Z25" s="63"/>
    </row>
    <row r="26" spans="2:26" s="31" customFormat="1" ht="8.5" customHeight="1">
      <c r="D26" s="2"/>
    </row>
    <row r="27" spans="2:26" ht="18" customHeight="1">
      <c r="D27" s="2" t="s">
        <v>6092</v>
      </c>
    </row>
    <row r="28" spans="2:26" ht="18" customHeight="1"/>
    <row r="29" spans="2:26" ht="18" customHeight="1"/>
    <row r="30" spans="2:26" ht="18" customHeight="1"/>
    <row r="31" spans="2:26" ht="18" customHeight="1"/>
    <row r="32" spans="2:26" ht="18" customHeight="1"/>
    <row r="33" ht="18" customHeight="1"/>
    <row r="34" ht="18.600000000000001" customHeight="1"/>
    <row r="35" ht="142.9" customHeight="1"/>
    <row r="36" ht="150" customHeight="1"/>
    <row r="37" ht="18" customHeight="1"/>
    <row r="38" ht="18" customHeight="1"/>
    <row r="39" ht="18" customHeight="1"/>
    <row r="40" ht="18" customHeight="1"/>
    <row r="41" ht="18" customHeight="1"/>
    <row r="42" ht="18" customHeight="1"/>
  </sheetData>
  <sheetProtection algorithmName="SHA-512" hashValue="jwYK+yFc23Du5ICS8nsmOLdZU91vaCIDDywB2fQpj39x0XWPNlv8qtlDBwTH6ejIAUq2hKBJkBSjJS+95JmztQ==" saltValue="g5w61wHGo9QfV75R+L8hrw==" spinCount="100000" sheet="1" objects="1" scenarios="1"/>
  <mergeCells count="5">
    <mergeCell ref="B3:D3"/>
    <mergeCell ref="T10:Z16"/>
    <mergeCell ref="T17:Z23"/>
    <mergeCell ref="B11:H17"/>
    <mergeCell ref="D23: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3"/>
  </sheetPr>
  <dimension ref="A1:V5000"/>
  <sheetViews>
    <sheetView zoomScale="70" zoomScaleNormal="70" workbookViewId="0">
      <pane ySplit="3" topLeftCell="A4" activePane="bottomLeft" state="frozen"/>
      <selection pane="bottomLeft" activeCell="E2" sqref="E2"/>
    </sheetView>
  </sheetViews>
  <sheetFormatPr defaultColWidth="8.83984375" defaultRowHeight="22.5" customHeight="1"/>
  <cols>
    <col min="1" max="1" width="16" style="16" customWidth="1"/>
    <col min="2" max="2" width="48" style="16" customWidth="1"/>
    <col min="3" max="3" width="11.83984375" style="16" customWidth="1"/>
    <col min="4" max="4" width="23.15625" style="16" customWidth="1"/>
    <col min="5" max="13" width="13.578125" style="33" customWidth="1"/>
    <col min="14" max="17" width="11.578125" style="33" hidden="1" customWidth="1"/>
    <col min="18" max="18" width="18.68359375" style="33" customWidth="1"/>
    <col min="19" max="19" width="3.41796875" style="50" customWidth="1"/>
    <col min="20" max="16384" width="8.83984375" style="50"/>
  </cols>
  <sheetData>
    <row r="1" spans="1:22" s="13" customFormat="1" ht="22.5" customHeight="1" thickBot="1">
      <c r="A1" s="54" t="s">
        <v>4450</v>
      </c>
      <c r="E1" s="219" t="s">
        <v>6017</v>
      </c>
      <c r="F1" s="220"/>
      <c r="G1" s="220"/>
      <c r="H1" s="220"/>
      <c r="I1" s="220"/>
      <c r="J1" s="221"/>
      <c r="K1" s="219" t="s">
        <v>6018</v>
      </c>
      <c r="L1" s="220"/>
      <c r="M1" s="221"/>
      <c r="R1" s="14"/>
    </row>
    <row r="2" spans="1:22" ht="22.5" customHeight="1" thickBot="1">
      <c r="A2" s="50"/>
      <c r="B2" s="50"/>
      <c r="C2" s="50"/>
      <c r="D2" s="10" t="s">
        <v>4440</v>
      </c>
      <c r="E2" s="191">
        <v>0</v>
      </c>
      <c r="F2" s="192">
        <v>0</v>
      </c>
      <c r="G2" s="192">
        <v>0</v>
      </c>
      <c r="H2" s="192">
        <v>0</v>
      </c>
      <c r="I2" s="192">
        <v>0</v>
      </c>
      <c r="J2" s="193">
        <v>0</v>
      </c>
      <c r="K2" s="191">
        <v>0</v>
      </c>
      <c r="L2" s="192">
        <v>0</v>
      </c>
      <c r="M2" s="193">
        <v>0</v>
      </c>
      <c r="N2" s="51"/>
      <c r="O2" s="51"/>
      <c r="P2" s="51"/>
      <c r="Q2" s="51"/>
      <c r="R2" s="6"/>
      <c r="T2" s="52"/>
    </row>
    <row r="3" spans="1:22" ht="22.5" customHeight="1">
      <c r="A3" s="46" t="s">
        <v>4437</v>
      </c>
      <c r="B3" s="56" t="s">
        <v>6009</v>
      </c>
      <c r="C3" s="47" t="s">
        <v>6010</v>
      </c>
      <c r="D3" s="48" t="s">
        <v>6011</v>
      </c>
      <c r="E3" s="55" t="s">
        <v>4424</v>
      </c>
      <c r="F3" s="56" t="s">
        <v>4428</v>
      </c>
      <c r="G3" s="56" t="s">
        <v>4423</v>
      </c>
      <c r="H3" s="56" t="s">
        <v>6012</v>
      </c>
      <c r="I3" s="56" t="s">
        <v>1</v>
      </c>
      <c r="J3" s="57" t="s">
        <v>4447</v>
      </c>
      <c r="K3" s="55" t="s">
        <v>0</v>
      </c>
      <c r="L3" s="56" t="s">
        <v>4435</v>
      </c>
      <c r="M3" s="57" t="s">
        <v>4431</v>
      </c>
      <c r="N3" s="58" t="s">
        <v>6080</v>
      </c>
      <c r="O3" s="49" t="s">
        <v>6013</v>
      </c>
      <c r="P3" s="49" t="s">
        <v>6014</v>
      </c>
      <c r="Q3" s="49" t="s">
        <v>6015</v>
      </c>
      <c r="R3" s="58" t="s">
        <v>6079</v>
      </c>
    </row>
    <row r="4" spans="1:22" ht="22.5" customHeight="1">
      <c r="A4" s="34">
        <v>46017</v>
      </c>
      <c r="B4" s="15" t="s">
        <v>2</v>
      </c>
      <c r="C4" s="15" t="s">
        <v>3</v>
      </c>
      <c r="D4" s="35">
        <v>39233</v>
      </c>
      <c r="E4" s="36">
        <v>57</v>
      </c>
      <c r="F4" s="32">
        <v>52</v>
      </c>
      <c r="G4" s="32">
        <v>63</v>
      </c>
      <c r="H4" s="32">
        <v>61</v>
      </c>
      <c r="I4" s="32">
        <v>68</v>
      </c>
      <c r="J4" s="37"/>
      <c r="K4" s="36">
        <v>91</v>
      </c>
      <c r="L4" s="32">
        <v>48</v>
      </c>
      <c r="M4" s="37">
        <v>54</v>
      </c>
      <c r="N4" s="32"/>
      <c r="O4" s="32"/>
      <c r="P4" s="32"/>
      <c r="Q4" s="32"/>
      <c r="R4" s="38">
        <f>(E4*E$2+F4*F$2+G4*G$2+H4*H$2+I4*I$2+K4*K$2+J4*J$2+L4*L$2+M4*M$2)</f>
        <v>0</v>
      </c>
      <c r="T4" s="62" t="s">
        <v>6094</v>
      </c>
      <c r="U4" s="5"/>
      <c r="V4" s="21"/>
    </row>
    <row r="5" spans="1:22" ht="22.5" customHeight="1">
      <c r="A5" s="34">
        <v>46017</v>
      </c>
      <c r="B5" s="15" t="s">
        <v>4</v>
      </c>
      <c r="C5" s="15" t="s">
        <v>5</v>
      </c>
      <c r="D5" s="35">
        <v>14048</v>
      </c>
      <c r="E5" s="36">
        <v>59</v>
      </c>
      <c r="F5" s="32">
        <v>35</v>
      </c>
      <c r="G5" s="32">
        <v>59</v>
      </c>
      <c r="H5" s="32">
        <v>79</v>
      </c>
      <c r="I5" s="32">
        <v>36</v>
      </c>
      <c r="J5" s="37"/>
      <c r="K5" s="36">
        <v>70</v>
      </c>
      <c r="L5" s="32">
        <v>84</v>
      </c>
      <c r="M5" s="37">
        <v>20</v>
      </c>
      <c r="N5" s="32"/>
      <c r="O5" s="32"/>
      <c r="P5" s="32"/>
      <c r="Q5" s="32"/>
      <c r="R5" s="38">
        <f>(E5*E$2+F5*F$2+G5*G$2+H5*H$2+I5*I$2+K5*K$2+J5*J$2+L5*L$2+M5*M$2)</f>
        <v>0</v>
      </c>
      <c r="T5" s="18" t="s">
        <v>6077</v>
      </c>
      <c r="U5" s="5"/>
      <c r="V5" s="21"/>
    </row>
    <row r="6" spans="1:22" ht="22.5" customHeight="1">
      <c r="A6" s="34">
        <v>46017</v>
      </c>
      <c r="B6" s="15" t="s">
        <v>6896</v>
      </c>
      <c r="C6" s="15" t="s">
        <v>6897</v>
      </c>
      <c r="D6" s="35">
        <v>228</v>
      </c>
      <c r="E6" s="36"/>
      <c r="F6" s="32"/>
      <c r="G6" s="32"/>
      <c r="H6" s="32"/>
      <c r="I6" s="32"/>
      <c r="J6" s="37"/>
      <c r="K6" s="36"/>
      <c r="L6" s="32">
        <v>38</v>
      </c>
      <c r="M6" s="37">
        <v>57</v>
      </c>
      <c r="N6" s="32"/>
      <c r="O6" s="32"/>
      <c r="P6" s="32"/>
      <c r="Q6" s="32"/>
      <c r="R6" s="38">
        <f>(E6*E$2+F6*F$2+G6*G$2+H6*H$2+I6*I$2+K6*K$2+J6*J$2+L6*L$2+M6*M$2)</f>
        <v>0</v>
      </c>
      <c r="T6" s="16" t="s">
        <v>4436</v>
      </c>
      <c r="U6" s="16" t="s">
        <v>4426</v>
      </c>
      <c r="V6" s="21"/>
    </row>
    <row r="7" spans="1:22" ht="22.5" customHeight="1">
      <c r="A7" s="34">
        <v>46017</v>
      </c>
      <c r="B7" s="15" t="s">
        <v>6</v>
      </c>
      <c r="C7" s="15" t="s">
        <v>7</v>
      </c>
      <c r="D7" s="35">
        <v>10191</v>
      </c>
      <c r="E7" s="36">
        <v>52</v>
      </c>
      <c r="F7" s="32">
        <v>32</v>
      </c>
      <c r="G7" s="32">
        <v>53</v>
      </c>
      <c r="H7" s="32">
        <v>60</v>
      </c>
      <c r="I7" s="32">
        <v>94</v>
      </c>
      <c r="J7" s="37"/>
      <c r="K7" s="36">
        <v>32</v>
      </c>
      <c r="L7" s="32">
        <v>56</v>
      </c>
      <c r="M7" s="37">
        <v>30</v>
      </c>
      <c r="N7" s="32"/>
      <c r="O7" s="32"/>
      <c r="P7" s="32"/>
      <c r="Q7" s="32"/>
      <c r="R7" s="38">
        <f>(E7*E$2+F7*F$2+G7*G$2+H7*H$2+I7*I$2+K7*K$2+J7*J$2+L7*L$2+M7*M$2)</f>
        <v>0</v>
      </c>
      <c r="T7" s="16" t="s">
        <v>4432</v>
      </c>
      <c r="U7" s="16" t="s">
        <v>4419</v>
      </c>
      <c r="V7" s="21"/>
    </row>
    <row r="8" spans="1:22" ht="22.5" customHeight="1">
      <c r="A8" s="34">
        <v>46017</v>
      </c>
      <c r="B8" s="15" t="s">
        <v>6493</v>
      </c>
      <c r="C8" s="15" t="s">
        <v>6494</v>
      </c>
      <c r="D8" s="35">
        <v>376</v>
      </c>
      <c r="E8" s="36"/>
      <c r="F8" s="32"/>
      <c r="G8" s="32"/>
      <c r="H8" s="32"/>
      <c r="I8" s="32"/>
      <c r="J8" s="37"/>
      <c r="K8" s="36"/>
      <c r="L8" s="32">
        <v>17</v>
      </c>
      <c r="M8" s="37">
        <v>83</v>
      </c>
      <c r="N8" s="32"/>
      <c r="O8" s="32"/>
      <c r="P8" s="32"/>
      <c r="Q8" s="32"/>
      <c r="R8" s="38">
        <f>(E8*E$2+F8*F$2+G8*G$2+H8*H$2+I8*I$2+K8*K$2+J8*J$2+L8*L$2+M8*M$2)</f>
        <v>0</v>
      </c>
      <c r="T8" s="16" t="s">
        <v>4423</v>
      </c>
      <c r="U8" s="16" t="s">
        <v>4425</v>
      </c>
      <c r="V8" s="21"/>
    </row>
    <row r="9" spans="1:22" ht="22.5" customHeight="1">
      <c r="A9" s="34">
        <v>46017</v>
      </c>
      <c r="B9" s="15" t="s">
        <v>6720</v>
      </c>
      <c r="C9" s="15" t="s">
        <v>6721</v>
      </c>
      <c r="D9" s="35">
        <v>1727</v>
      </c>
      <c r="E9" s="36">
        <v>52</v>
      </c>
      <c r="F9" s="32"/>
      <c r="G9" s="32">
        <v>43</v>
      </c>
      <c r="H9" s="32">
        <v>50</v>
      </c>
      <c r="I9" s="32">
        <v>87</v>
      </c>
      <c r="J9" s="37"/>
      <c r="K9" s="36">
        <v>93</v>
      </c>
      <c r="L9" s="32">
        <v>69</v>
      </c>
      <c r="M9" s="37">
        <v>44</v>
      </c>
      <c r="N9" s="32"/>
      <c r="O9" s="32"/>
      <c r="P9" s="32"/>
      <c r="Q9" s="32"/>
      <c r="R9" s="38">
        <f>(E9*E$2+F9*F$2+G9*G$2+H9*H$2+I9*I$2+K9*K$2+J9*J$2+L9*L$2+M9*M$2)</f>
        <v>0</v>
      </c>
      <c r="T9" s="16" t="s">
        <v>4433</v>
      </c>
      <c r="U9" s="16" t="s">
        <v>4420</v>
      </c>
      <c r="V9" s="21"/>
    </row>
    <row r="10" spans="1:22" ht="22.5" customHeight="1">
      <c r="A10" s="34">
        <v>46017</v>
      </c>
      <c r="B10" s="15" t="s">
        <v>5690</v>
      </c>
      <c r="C10" s="15" t="s">
        <v>5689</v>
      </c>
      <c r="D10" s="35">
        <v>2537</v>
      </c>
      <c r="E10" s="36">
        <v>19</v>
      </c>
      <c r="F10" s="32">
        <v>12</v>
      </c>
      <c r="G10" s="32">
        <v>16</v>
      </c>
      <c r="H10" s="32">
        <v>15</v>
      </c>
      <c r="I10" s="32">
        <v>11</v>
      </c>
      <c r="J10" s="37"/>
      <c r="K10" s="36">
        <v>10</v>
      </c>
      <c r="L10" s="32">
        <v>98</v>
      </c>
      <c r="M10" s="37">
        <v>0</v>
      </c>
      <c r="N10" s="32"/>
      <c r="O10" s="32"/>
      <c r="P10" s="32"/>
      <c r="Q10" s="32"/>
      <c r="R10" s="38">
        <f>(E10*E$2+F10*F$2+G10*G$2+H10*H$2+I10*I$2+K10*K$2+J10*J$2+L10*L$2+M10*M$2)</f>
        <v>0</v>
      </c>
      <c r="T10" s="16" t="s">
        <v>1</v>
      </c>
      <c r="U10" s="16" t="s">
        <v>4422</v>
      </c>
      <c r="V10" s="21"/>
    </row>
    <row r="11" spans="1:22" ht="22.5" customHeight="1">
      <c r="A11" s="34">
        <v>46017</v>
      </c>
      <c r="B11" s="15" t="s">
        <v>8</v>
      </c>
      <c r="C11" s="15" t="s">
        <v>9</v>
      </c>
      <c r="D11" s="35">
        <v>6177</v>
      </c>
      <c r="E11" s="36">
        <v>24</v>
      </c>
      <c r="F11" s="32">
        <v>17</v>
      </c>
      <c r="G11" s="32">
        <v>29</v>
      </c>
      <c r="H11" s="32">
        <v>9</v>
      </c>
      <c r="I11" s="32">
        <v>23</v>
      </c>
      <c r="J11" s="37"/>
      <c r="K11" s="36">
        <v>29</v>
      </c>
      <c r="L11" s="32">
        <v>65</v>
      </c>
      <c r="M11" s="37">
        <v>30</v>
      </c>
      <c r="N11" s="32"/>
      <c r="O11" s="32"/>
      <c r="P11" s="32"/>
      <c r="Q11" s="32"/>
      <c r="R11" s="38">
        <f>(E11*E$2+F11*F$2+G11*G$2+H11*H$2+I11*I$2+K11*K$2+J11*J$2+L11*L$2+M11*M$2)</f>
        <v>0</v>
      </c>
      <c r="T11" s="16" t="s">
        <v>4434</v>
      </c>
      <c r="U11" s="16" t="s">
        <v>4421</v>
      </c>
      <c r="V11" s="21"/>
    </row>
    <row r="12" spans="1:22" ht="22.5" customHeight="1">
      <c r="A12" s="34">
        <v>46017</v>
      </c>
      <c r="B12" s="15" t="s">
        <v>10</v>
      </c>
      <c r="C12" s="15" t="s">
        <v>11</v>
      </c>
      <c r="D12" s="35">
        <v>2475</v>
      </c>
      <c r="E12" s="36">
        <v>48</v>
      </c>
      <c r="F12" s="32">
        <v>52</v>
      </c>
      <c r="G12" s="32">
        <v>14</v>
      </c>
      <c r="H12" s="32">
        <v>42</v>
      </c>
      <c r="I12" s="32">
        <v>51</v>
      </c>
      <c r="J12" s="37">
        <v>38</v>
      </c>
      <c r="K12" s="36">
        <v>45</v>
      </c>
      <c r="L12" s="32">
        <v>43</v>
      </c>
      <c r="M12" s="37">
        <v>48</v>
      </c>
      <c r="N12" s="32"/>
      <c r="O12" s="32"/>
      <c r="P12" s="32"/>
      <c r="Q12" s="32"/>
      <c r="R12" s="38">
        <f>(E12*E$2+F12*F$2+G12*G$2+H12*H$2+I12*I$2+K12*K$2+J12*J$2+L12*L$2+M12*M$2)</f>
        <v>0</v>
      </c>
      <c r="T12" s="16" t="s">
        <v>4447</v>
      </c>
      <c r="U12" s="16" t="s">
        <v>4449</v>
      </c>
      <c r="V12" s="21"/>
    </row>
    <row r="13" spans="1:22" ht="22.5" customHeight="1">
      <c r="A13" s="34">
        <v>46017</v>
      </c>
      <c r="B13" s="15" t="s">
        <v>6766</v>
      </c>
      <c r="C13" s="15" t="s">
        <v>6767</v>
      </c>
      <c r="D13" s="35">
        <v>2574</v>
      </c>
      <c r="E13" s="36">
        <v>28</v>
      </c>
      <c r="F13" s="32">
        <v>17</v>
      </c>
      <c r="G13" s="32">
        <v>34</v>
      </c>
      <c r="H13" s="32">
        <v>72</v>
      </c>
      <c r="I13" s="32">
        <v>35</v>
      </c>
      <c r="J13" s="37"/>
      <c r="K13" s="36">
        <v>5</v>
      </c>
      <c r="L13" s="32">
        <v>48</v>
      </c>
      <c r="M13" s="37">
        <v>51</v>
      </c>
      <c r="N13" s="32"/>
      <c r="O13" s="32"/>
      <c r="P13" s="32"/>
      <c r="Q13" s="32"/>
      <c r="R13" s="38">
        <f>(E13*E$2+F13*F$2+G13*G$2+H13*H$2+I13*I$2+K13*K$2+J13*J$2+L13*L$2+M13*M$2)</f>
        <v>0</v>
      </c>
      <c r="T13" s="16" t="s">
        <v>4435</v>
      </c>
      <c r="U13" s="16" t="s">
        <v>4427</v>
      </c>
      <c r="V13" s="21"/>
    </row>
    <row r="14" spans="1:22" ht="22.5" customHeight="1">
      <c r="A14" s="34">
        <v>46017</v>
      </c>
      <c r="B14" s="15" t="s">
        <v>12</v>
      </c>
      <c r="C14" s="15" t="s">
        <v>13</v>
      </c>
      <c r="D14" s="35">
        <v>4039854</v>
      </c>
      <c r="E14" s="36">
        <v>69</v>
      </c>
      <c r="F14" s="32">
        <v>66</v>
      </c>
      <c r="G14" s="32">
        <v>71</v>
      </c>
      <c r="H14" s="32">
        <v>63</v>
      </c>
      <c r="I14" s="32">
        <v>80</v>
      </c>
      <c r="J14" s="37"/>
      <c r="K14" s="36">
        <v>88</v>
      </c>
      <c r="L14" s="32">
        <v>62</v>
      </c>
      <c r="M14" s="37">
        <v>48</v>
      </c>
      <c r="N14" s="32"/>
      <c r="O14" s="32"/>
      <c r="P14" s="32"/>
      <c r="Q14" s="32"/>
      <c r="R14" s="38">
        <f>(E14*E$2+F14*F$2+G14*G$2+H14*H$2+I14*I$2+K14*K$2+J14*J$2+L14*L$2+M14*M$2)</f>
        <v>0</v>
      </c>
      <c r="T14" s="16" t="s">
        <v>4431</v>
      </c>
      <c r="U14" s="16" t="s">
        <v>4441</v>
      </c>
      <c r="V14" s="21"/>
    </row>
    <row r="15" spans="1:22" ht="22.5" customHeight="1">
      <c r="A15" s="34">
        <v>46017</v>
      </c>
      <c r="B15" s="15" t="s">
        <v>6841</v>
      </c>
      <c r="C15" s="15" t="s">
        <v>6811</v>
      </c>
      <c r="D15" s="35">
        <v>297</v>
      </c>
      <c r="E15" s="36">
        <v>22</v>
      </c>
      <c r="F15" s="32"/>
      <c r="G15" s="32">
        <v>30</v>
      </c>
      <c r="H15" s="32">
        <v>11</v>
      </c>
      <c r="I15" s="32">
        <v>15</v>
      </c>
      <c r="J15" s="37"/>
      <c r="K15" s="36">
        <v>6</v>
      </c>
      <c r="L15" s="32">
        <v>32</v>
      </c>
      <c r="M15" s="37">
        <v>29</v>
      </c>
      <c r="N15" s="32"/>
      <c r="O15" s="32"/>
      <c r="P15" s="32"/>
      <c r="Q15" s="32"/>
      <c r="R15" s="38">
        <f>(E15*E$2+F15*F$2+G15*G$2+H15*H$2+I15*I$2+K15*K$2+J15*J$2+L15*L$2+M15*M$2)</f>
        <v>0</v>
      </c>
      <c r="T15" s="21"/>
      <c r="U15" s="21"/>
      <c r="V15" s="21"/>
    </row>
    <row r="16" spans="1:22" ht="22.5" customHeight="1">
      <c r="A16" s="34">
        <v>46017</v>
      </c>
      <c r="B16" s="15" t="s">
        <v>4452</v>
      </c>
      <c r="C16" s="15" t="s">
        <v>4451</v>
      </c>
      <c r="D16" s="35">
        <v>1155</v>
      </c>
      <c r="E16" s="36">
        <v>45</v>
      </c>
      <c r="F16" s="32"/>
      <c r="G16" s="32">
        <v>54</v>
      </c>
      <c r="H16" s="32"/>
      <c r="I16" s="32">
        <v>40</v>
      </c>
      <c r="J16" s="37">
        <v>45</v>
      </c>
      <c r="K16" s="36">
        <v>37</v>
      </c>
      <c r="L16" s="32">
        <v>32</v>
      </c>
      <c r="M16" s="37">
        <v>58</v>
      </c>
      <c r="N16" s="32"/>
      <c r="O16" s="32"/>
      <c r="P16" s="32"/>
      <c r="Q16" s="32"/>
      <c r="R16" s="38">
        <f>(E16*E$2+F16*F$2+G16*G$2+H16*H$2+I16*I$2+K16*K$2+J16*J$2+L16*L$2+M16*M$2)</f>
        <v>0</v>
      </c>
      <c r="T16" s="61" t="s">
        <v>6078</v>
      </c>
      <c r="U16" s="21"/>
      <c r="V16" s="21"/>
    </row>
    <row r="17" spans="1:22" ht="22.5" customHeight="1">
      <c r="A17" s="34">
        <v>46017</v>
      </c>
      <c r="B17" s="15" t="s">
        <v>7105</v>
      </c>
      <c r="C17" s="15" t="s">
        <v>7106</v>
      </c>
      <c r="D17" s="35">
        <v>3031</v>
      </c>
      <c r="E17" s="36"/>
      <c r="F17" s="32">
        <v>26</v>
      </c>
      <c r="G17" s="32"/>
      <c r="H17" s="32">
        <v>40</v>
      </c>
      <c r="I17" s="32"/>
      <c r="J17" s="37"/>
      <c r="K17" s="36">
        <v>37</v>
      </c>
      <c r="L17" s="32">
        <v>64</v>
      </c>
      <c r="M17" s="37">
        <v>55</v>
      </c>
      <c r="N17" s="32"/>
      <c r="O17" s="32"/>
      <c r="P17" s="32"/>
      <c r="Q17" s="32"/>
      <c r="R17" s="38">
        <f>(E17*E$2+F17*F$2+G17*G$2+H17*H$2+I17*I$2+K17*K$2+J17*J$2+L17*L$2+M17*M$2)</f>
        <v>0</v>
      </c>
      <c r="T17" s="21" t="s">
        <v>5561</v>
      </c>
      <c r="U17" s="21"/>
      <c r="V17" s="21"/>
    </row>
    <row r="18" spans="1:22" ht="22.5" customHeight="1">
      <c r="A18" s="34">
        <v>46017</v>
      </c>
      <c r="B18" s="15" t="s">
        <v>4454</v>
      </c>
      <c r="C18" s="15" t="s">
        <v>4453</v>
      </c>
      <c r="D18" s="35">
        <v>3564</v>
      </c>
      <c r="E18" s="36">
        <v>71</v>
      </c>
      <c r="F18" s="32"/>
      <c r="G18" s="32">
        <v>72</v>
      </c>
      <c r="H18" s="32">
        <v>89</v>
      </c>
      <c r="I18" s="32">
        <v>85</v>
      </c>
      <c r="J18" s="37">
        <v>66</v>
      </c>
      <c r="K18" s="36">
        <v>83</v>
      </c>
      <c r="L18" s="32">
        <v>44</v>
      </c>
      <c r="M18" s="37">
        <v>59</v>
      </c>
      <c r="N18" s="32"/>
      <c r="O18" s="32"/>
      <c r="P18" s="32"/>
      <c r="Q18" s="32"/>
      <c r="R18" s="38">
        <f>(E18*E$2+F18*F$2+G18*G$2+H18*H$2+I18*I$2+K18*K$2+J18*J$2+L18*L$2+M18*M$2)</f>
        <v>0</v>
      </c>
      <c r="T18" s="21" t="s">
        <v>5560</v>
      </c>
      <c r="U18" s="21"/>
      <c r="V18" s="21"/>
    </row>
    <row r="19" spans="1:22" ht="22.5" customHeight="1">
      <c r="A19" s="34">
        <v>46017</v>
      </c>
      <c r="B19" s="15" t="s">
        <v>7277</v>
      </c>
      <c r="C19" s="15" t="s">
        <v>7278</v>
      </c>
      <c r="D19" s="35">
        <v>496</v>
      </c>
      <c r="E19" s="36"/>
      <c r="F19" s="32">
        <v>78</v>
      </c>
      <c r="G19" s="32"/>
      <c r="H19" s="32">
        <v>11</v>
      </c>
      <c r="I19" s="32"/>
      <c r="J19" s="37"/>
      <c r="K19" s="36">
        <v>57</v>
      </c>
      <c r="L19" s="32">
        <v>58</v>
      </c>
      <c r="M19" s="37">
        <v>26</v>
      </c>
      <c r="N19" s="32"/>
      <c r="O19" s="32"/>
      <c r="P19" s="32"/>
      <c r="Q19" s="32"/>
      <c r="R19" s="38">
        <f>(E19*E$2+F19*F$2+G19*G$2+H19*H$2+I19*I$2+K19*K$2+J19*J$2+L19*L$2+M19*M$2)</f>
        <v>0</v>
      </c>
      <c r="T19" s="21" t="s">
        <v>5562</v>
      </c>
      <c r="U19" s="21"/>
      <c r="V19" s="21"/>
    </row>
    <row r="20" spans="1:22" ht="22.5" customHeight="1">
      <c r="A20" s="34">
        <v>46017</v>
      </c>
      <c r="B20" s="15" t="s">
        <v>14</v>
      </c>
      <c r="C20" s="15" t="s">
        <v>15</v>
      </c>
      <c r="D20" s="35">
        <v>406455</v>
      </c>
      <c r="E20" s="36">
        <v>71</v>
      </c>
      <c r="F20" s="32">
        <v>55</v>
      </c>
      <c r="G20" s="32">
        <v>60</v>
      </c>
      <c r="H20" s="32">
        <v>86</v>
      </c>
      <c r="I20" s="32">
        <v>68</v>
      </c>
      <c r="J20" s="37">
        <v>53</v>
      </c>
      <c r="K20" s="36">
        <v>90</v>
      </c>
      <c r="L20" s="32">
        <v>8</v>
      </c>
      <c r="M20" s="37">
        <v>94</v>
      </c>
      <c r="N20" s="32"/>
      <c r="O20" s="32"/>
      <c r="P20" s="32"/>
      <c r="Q20" s="32"/>
      <c r="R20" s="38">
        <f>(E20*E$2+F20*F$2+G20*G$2+H20*H$2+I20*I$2+K20*K$2+J20*J$2+L20*L$2+M20*M$2)</f>
        <v>0</v>
      </c>
      <c r="T20" s="21" t="s">
        <v>5563</v>
      </c>
      <c r="U20" s="21"/>
      <c r="V20" s="21"/>
    </row>
    <row r="21" spans="1:22" ht="22.5" customHeight="1">
      <c r="A21" s="34">
        <v>46017</v>
      </c>
      <c r="B21" s="15" t="s">
        <v>16</v>
      </c>
      <c r="C21" s="15" t="s">
        <v>17</v>
      </c>
      <c r="D21" s="35">
        <v>5191</v>
      </c>
      <c r="E21" s="36">
        <v>64</v>
      </c>
      <c r="F21" s="32">
        <v>66</v>
      </c>
      <c r="G21" s="32">
        <v>55</v>
      </c>
      <c r="H21" s="32">
        <v>85</v>
      </c>
      <c r="I21" s="32">
        <v>74</v>
      </c>
      <c r="J21" s="37">
        <v>65</v>
      </c>
      <c r="K21" s="36">
        <v>30</v>
      </c>
      <c r="L21" s="32">
        <v>66</v>
      </c>
      <c r="M21" s="37">
        <v>46</v>
      </c>
      <c r="N21" s="32"/>
      <c r="O21" s="32"/>
      <c r="P21" s="32"/>
      <c r="Q21" s="32"/>
      <c r="R21" s="38">
        <f>(E21*E$2+F21*F$2+G21*G$2+H21*H$2+I21*I$2+K21*K$2+J21*J$2+L21*L$2+M21*M$2)</f>
        <v>0</v>
      </c>
      <c r="T21" s="21" t="s">
        <v>5564</v>
      </c>
      <c r="U21" s="21"/>
      <c r="V21" s="21"/>
    </row>
    <row r="22" spans="1:22" ht="22.5" customHeight="1">
      <c r="A22" s="34">
        <v>46017</v>
      </c>
      <c r="B22" s="15" t="s">
        <v>18</v>
      </c>
      <c r="C22" s="15" t="s">
        <v>19</v>
      </c>
      <c r="D22" s="35">
        <v>1071</v>
      </c>
      <c r="E22" s="36">
        <v>1</v>
      </c>
      <c r="F22" s="32">
        <v>9</v>
      </c>
      <c r="G22" s="32">
        <v>27</v>
      </c>
      <c r="H22" s="32">
        <v>20</v>
      </c>
      <c r="I22" s="32">
        <v>29</v>
      </c>
      <c r="J22" s="37"/>
      <c r="K22" s="36">
        <v>24</v>
      </c>
      <c r="L22" s="32">
        <v>62</v>
      </c>
      <c r="M22" s="37">
        <v>23</v>
      </c>
      <c r="N22" s="32"/>
      <c r="O22" s="32"/>
      <c r="P22" s="32"/>
      <c r="Q22" s="32"/>
      <c r="R22" s="38">
        <f>(E22*E$2+F22*F$2+G22*G$2+H22*H$2+I22*I$2+K22*K$2+J22*J$2+L22*L$2+M22*M$2)</f>
        <v>0</v>
      </c>
      <c r="T22" s="21"/>
      <c r="U22" s="21"/>
      <c r="V22" s="21"/>
    </row>
    <row r="23" spans="1:22" ht="22.5" customHeight="1">
      <c r="A23" s="34">
        <v>46017</v>
      </c>
      <c r="B23" s="15" t="s">
        <v>5903</v>
      </c>
      <c r="C23" s="15" t="s">
        <v>5902</v>
      </c>
      <c r="D23" s="35">
        <v>295</v>
      </c>
      <c r="E23" s="36">
        <v>25</v>
      </c>
      <c r="F23" s="32">
        <v>3</v>
      </c>
      <c r="G23" s="32">
        <v>25</v>
      </c>
      <c r="H23" s="32">
        <v>55</v>
      </c>
      <c r="I23" s="32">
        <v>17</v>
      </c>
      <c r="J23" s="37"/>
      <c r="K23" s="36">
        <v>10</v>
      </c>
      <c r="L23" s="32">
        <v>58</v>
      </c>
      <c r="M23" s="37">
        <v>47</v>
      </c>
      <c r="N23" s="32"/>
      <c r="O23" s="32"/>
      <c r="P23" s="32"/>
      <c r="Q23" s="32"/>
      <c r="R23" s="38">
        <f>(E23*E$2+F23*F$2+G23*G$2+H23*H$2+I23*I$2+K23*K$2+J23*J$2+L23*L$2+M23*M$2)</f>
        <v>0</v>
      </c>
      <c r="T23" s="11" t="s">
        <v>6091</v>
      </c>
      <c r="U23" s="21"/>
      <c r="V23" s="21"/>
    </row>
    <row r="24" spans="1:22" ht="22.5" customHeight="1">
      <c r="A24" s="34">
        <v>46017</v>
      </c>
      <c r="B24" s="15" t="s">
        <v>6829</v>
      </c>
      <c r="C24" s="15" t="s">
        <v>6830</v>
      </c>
      <c r="D24" s="35">
        <v>39006</v>
      </c>
      <c r="E24" s="36">
        <v>46</v>
      </c>
      <c r="F24" s="32">
        <v>42</v>
      </c>
      <c r="G24" s="32">
        <v>44</v>
      </c>
      <c r="H24" s="32">
        <v>71</v>
      </c>
      <c r="I24" s="32">
        <v>32</v>
      </c>
      <c r="J24" s="37"/>
      <c r="K24" s="36">
        <v>89</v>
      </c>
      <c r="L24" s="32">
        <v>26</v>
      </c>
      <c r="M24" s="37">
        <v>83</v>
      </c>
      <c r="N24" s="32"/>
      <c r="O24" s="32"/>
      <c r="P24" s="32"/>
      <c r="Q24" s="32"/>
      <c r="R24" s="38">
        <f>(E24*E$2+F24*F$2+G24*G$2+H24*H$2+I24*I$2+K24*K$2+J24*J$2+L24*L$2+M24*M$2)</f>
        <v>0</v>
      </c>
      <c r="T24" s="2" t="s">
        <v>6095</v>
      </c>
      <c r="U24" s="21"/>
      <c r="V24" s="21"/>
    </row>
    <row r="25" spans="1:22" ht="22.5" customHeight="1">
      <c r="A25" s="34">
        <v>46017</v>
      </c>
      <c r="B25" s="15" t="s">
        <v>20</v>
      </c>
      <c r="C25" s="15" t="s">
        <v>21</v>
      </c>
      <c r="D25" s="35">
        <v>4694</v>
      </c>
      <c r="E25" s="36">
        <v>44</v>
      </c>
      <c r="F25" s="32">
        <v>34</v>
      </c>
      <c r="G25" s="32">
        <v>55</v>
      </c>
      <c r="H25" s="32">
        <v>74</v>
      </c>
      <c r="I25" s="32">
        <v>67</v>
      </c>
      <c r="J25" s="37"/>
      <c r="K25" s="36">
        <v>50</v>
      </c>
      <c r="L25" s="32">
        <v>65</v>
      </c>
      <c r="M25" s="37">
        <v>39</v>
      </c>
      <c r="N25" s="32"/>
      <c r="O25" s="32"/>
      <c r="P25" s="32"/>
      <c r="Q25" s="32"/>
      <c r="R25" s="38">
        <f>(E25*E$2+F25*F$2+G25*G$2+H25*H$2+I25*I$2+K25*K$2+J25*J$2+L25*L$2+M25*M$2)</f>
        <v>0</v>
      </c>
      <c r="T25" s="2" t="s">
        <v>6096</v>
      </c>
      <c r="U25" s="21"/>
      <c r="V25" s="21"/>
    </row>
    <row r="26" spans="1:22" ht="22.5" customHeight="1">
      <c r="A26" s="34">
        <v>46017</v>
      </c>
      <c r="B26" s="15" t="s">
        <v>6867</v>
      </c>
      <c r="C26" s="15" t="s">
        <v>5720</v>
      </c>
      <c r="D26" s="35">
        <v>830</v>
      </c>
      <c r="E26" s="36">
        <v>36</v>
      </c>
      <c r="F26" s="32"/>
      <c r="G26" s="32">
        <v>41</v>
      </c>
      <c r="H26" s="32">
        <v>4</v>
      </c>
      <c r="I26" s="32">
        <v>11</v>
      </c>
      <c r="J26" s="37"/>
      <c r="K26" s="36">
        <v>74</v>
      </c>
      <c r="L26" s="32">
        <v>40</v>
      </c>
      <c r="M26" s="37">
        <v>55</v>
      </c>
      <c r="N26" s="32"/>
      <c r="O26" s="32"/>
      <c r="P26" s="32"/>
      <c r="Q26" s="32"/>
      <c r="R26" s="38">
        <f>(E26*E$2+F26*F$2+G26*G$2+H26*H$2+I26*I$2+K26*K$2+J26*J$2+L26*L$2+M26*M$2)</f>
        <v>0</v>
      </c>
      <c r="T26" s="2" t="s">
        <v>6090</v>
      </c>
      <c r="U26" s="21"/>
      <c r="V26" s="21"/>
    </row>
    <row r="27" spans="1:22" ht="22.5" customHeight="1">
      <c r="A27" s="34">
        <v>46017</v>
      </c>
      <c r="B27" s="15" t="s">
        <v>22</v>
      </c>
      <c r="C27" s="15" t="s">
        <v>23</v>
      </c>
      <c r="D27" s="35">
        <v>2567</v>
      </c>
      <c r="E27" s="36">
        <v>55</v>
      </c>
      <c r="F27" s="32">
        <v>33</v>
      </c>
      <c r="G27" s="32">
        <v>45</v>
      </c>
      <c r="H27" s="32">
        <v>99</v>
      </c>
      <c r="I27" s="32">
        <v>71</v>
      </c>
      <c r="J27" s="37">
        <v>37</v>
      </c>
      <c r="K27" s="36">
        <v>26</v>
      </c>
      <c r="L27" s="32">
        <v>36</v>
      </c>
      <c r="M27" s="37">
        <v>64</v>
      </c>
      <c r="N27" s="32"/>
      <c r="O27" s="32"/>
      <c r="P27" s="32"/>
      <c r="Q27" s="32"/>
      <c r="R27" s="38">
        <f>(E27*E$2+F27*F$2+G27*G$2+H27*H$2+I27*I$2+K27*K$2+J27*J$2+L27*L$2+M27*M$2)</f>
        <v>0</v>
      </c>
      <c r="T27" s="2" t="s">
        <v>6093</v>
      </c>
      <c r="U27" s="21"/>
      <c r="V27" s="21"/>
    </row>
    <row r="28" spans="1:22" ht="22.5" customHeight="1">
      <c r="A28" s="34">
        <v>46017</v>
      </c>
      <c r="B28" s="15" t="s">
        <v>24</v>
      </c>
      <c r="C28" s="15" t="s">
        <v>25</v>
      </c>
      <c r="D28" s="35">
        <v>83186</v>
      </c>
      <c r="E28" s="36">
        <v>72</v>
      </c>
      <c r="F28" s="32">
        <v>58</v>
      </c>
      <c r="G28" s="32">
        <v>75</v>
      </c>
      <c r="H28" s="32">
        <v>64</v>
      </c>
      <c r="I28" s="32">
        <v>38</v>
      </c>
      <c r="J28" s="37"/>
      <c r="K28" s="36">
        <v>67</v>
      </c>
      <c r="L28" s="32">
        <v>60</v>
      </c>
      <c r="M28" s="37">
        <v>36</v>
      </c>
      <c r="N28" s="32"/>
      <c r="O28" s="32"/>
      <c r="P28" s="32"/>
      <c r="Q28" s="32"/>
      <c r="R28" s="38">
        <f>(E28*E$2+F28*F$2+G28*G$2+H28*H$2+I28*I$2+K28*K$2+J28*J$2+L28*L$2+M28*M$2)</f>
        <v>0</v>
      </c>
      <c r="T28" s="2" t="s">
        <v>6092</v>
      </c>
      <c r="U28" s="21"/>
      <c r="V28" s="21"/>
    </row>
    <row r="29" spans="1:22" ht="22.5" customHeight="1">
      <c r="A29" s="34">
        <v>46017</v>
      </c>
      <c r="B29" s="15" t="s">
        <v>7922</v>
      </c>
      <c r="C29" s="15" t="s">
        <v>7923</v>
      </c>
      <c r="D29" s="35">
        <v>127</v>
      </c>
      <c r="E29" s="36">
        <v>21</v>
      </c>
      <c r="F29" s="32"/>
      <c r="G29" s="32">
        <v>21</v>
      </c>
      <c r="H29" s="32">
        <v>11</v>
      </c>
      <c r="I29" s="32">
        <v>5</v>
      </c>
      <c r="J29" s="37"/>
      <c r="K29" s="36">
        <v>14</v>
      </c>
      <c r="L29" s="32">
        <v>56</v>
      </c>
      <c r="M29" s="37">
        <v>22</v>
      </c>
      <c r="N29" s="32"/>
      <c r="O29" s="32"/>
      <c r="P29" s="32"/>
      <c r="Q29" s="32"/>
      <c r="R29" s="38">
        <f>(E29*E$2+F29*F$2+G29*G$2+H29*H$2+I29*I$2+K29*K$2+J29*J$2+L29*L$2+M29*M$2)</f>
        <v>0</v>
      </c>
      <c r="T29" s="21"/>
      <c r="U29" s="21"/>
      <c r="V29" s="21"/>
    </row>
    <row r="30" spans="1:22" ht="22.5" customHeight="1">
      <c r="A30" s="34">
        <v>46017</v>
      </c>
      <c r="B30" s="15" t="s">
        <v>4456</v>
      </c>
      <c r="C30" s="15" t="s">
        <v>4455</v>
      </c>
      <c r="D30" s="35">
        <v>1559</v>
      </c>
      <c r="E30" s="36">
        <v>38</v>
      </c>
      <c r="F30" s="32"/>
      <c r="G30" s="32">
        <v>32</v>
      </c>
      <c r="H30" s="32">
        <v>92</v>
      </c>
      <c r="I30" s="32">
        <v>33</v>
      </c>
      <c r="J30" s="37">
        <v>61</v>
      </c>
      <c r="K30" s="36">
        <v>17</v>
      </c>
      <c r="L30" s="32">
        <v>46</v>
      </c>
      <c r="M30" s="37">
        <v>51</v>
      </c>
      <c r="N30" s="32"/>
      <c r="O30" s="32"/>
      <c r="P30" s="32"/>
      <c r="Q30" s="32"/>
      <c r="R30" s="38">
        <f>(E30*E$2+F30*F$2+G30*G$2+H30*H$2+I30*I$2+K30*K$2+J30*J$2+L30*L$2+M30*M$2)</f>
        <v>0</v>
      </c>
    </row>
    <row r="31" spans="1:22" ht="22.5" customHeight="1">
      <c r="A31" s="34">
        <v>46017</v>
      </c>
      <c r="B31" s="15" t="s">
        <v>5917</v>
      </c>
      <c r="C31" s="15" t="s">
        <v>5916</v>
      </c>
      <c r="D31" s="35">
        <v>536</v>
      </c>
      <c r="E31" s="36">
        <v>15</v>
      </c>
      <c r="F31" s="32">
        <v>26</v>
      </c>
      <c r="G31" s="32">
        <v>7</v>
      </c>
      <c r="H31" s="32">
        <v>36</v>
      </c>
      <c r="I31" s="32">
        <v>53</v>
      </c>
      <c r="J31" s="37"/>
      <c r="K31" s="36">
        <v>31</v>
      </c>
      <c r="L31" s="32">
        <v>87</v>
      </c>
      <c r="M31" s="37">
        <v>3</v>
      </c>
      <c r="N31" s="32"/>
      <c r="O31" s="32"/>
      <c r="P31" s="32"/>
      <c r="Q31" s="32"/>
      <c r="R31" s="38">
        <f>(E31*E$2+F31*F$2+G31*G$2+H31*H$2+I31*I$2+K31*K$2+J31*J$2+L31*L$2+M31*M$2)</f>
        <v>0</v>
      </c>
    </row>
    <row r="32" spans="1:22" ht="22.5" customHeight="1">
      <c r="A32" s="34">
        <v>46017</v>
      </c>
      <c r="B32" s="15" t="s">
        <v>26</v>
      </c>
      <c r="C32" s="15" t="s">
        <v>27</v>
      </c>
      <c r="D32" s="35">
        <v>217080</v>
      </c>
      <c r="E32" s="36">
        <v>65</v>
      </c>
      <c r="F32" s="32">
        <v>52</v>
      </c>
      <c r="G32" s="32">
        <v>60</v>
      </c>
      <c r="H32" s="32">
        <v>88</v>
      </c>
      <c r="I32" s="32">
        <v>84</v>
      </c>
      <c r="J32" s="37">
        <v>50</v>
      </c>
      <c r="K32" s="36">
        <v>98</v>
      </c>
      <c r="L32" s="32">
        <v>4</v>
      </c>
      <c r="M32" s="37">
        <v>94</v>
      </c>
      <c r="N32" s="32"/>
      <c r="O32" s="32"/>
      <c r="P32" s="32"/>
      <c r="Q32" s="32"/>
      <c r="R32" s="38">
        <f>(E32*E$2+F32*F$2+G32*G$2+H32*H$2+I32*I$2+K32*K$2+J32*J$2+L32*L$2+M32*M$2)</f>
        <v>0</v>
      </c>
    </row>
    <row r="33" spans="1:18" s="53" customFormat="1" ht="22.5" customHeight="1">
      <c r="A33" s="39">
        <v>46017</v>
      </c>
      <c r="B33" s="40" t="s">
        <v>7492</v>
      </c>
      <c r="C33" s="40" t="s">
        <v>7493</v>
      </c>
      <c r="D33" s="41">
        <v>1753</v>
      </c>
      <c r="E33" s="42"/>
      <c r="F33" s="43">
        <v>2</v>
      </c>
      <c r="G33" s="43"/>
      <c r="H33" s="43">
        <v>74</v>
      </c>
      <c r="I33" s="43"/>
      <c r="J33" s="44"/>
      <c r="K33" s="42">
        <v>9</v>
      </c>
      <c r="L33" s="43">
        <v>52</v>
      </c>
      <c r="M33" s="44">
        <v>38</v>
      </c>
      <c r="N33" s="43"/>
      <c r="O33" s="43"/>
      <c r="P33" s="43"/>
      <c r="Q33" s="43"/>
      <c r="R33" s="45">
        <f>(E33*E$2+F33*F$2+G33*G$2+H33*H$2+I33*I$2+K33*K$2+J33*J$2+L33*L$2+M33*M$2)</f>
        <v>0</v>
      </c>
    </row>
    <row r="34" spans="1:18" ht="22.5" customHeight="1">
      <c r="A34" s="34">
        <v>46017</v>
      </c>
      <c r="B34" s="15" t="s">
        <v>5905</v>
      </c>
      <c r="C34" s="15" t="s">
        <v>5904</v>
      </c>
      <c r="D34" s="35">
        <v>919</v>
      </c>
      <c r="E34" s="36">
        <v>36</v>
      </c>
      <c r="F34" s="32">
        <v>15</v>
      </c>
      <c r="G34" s="32">
        <v>45</v>
      </c>
      <c r="H34" s="32">
        <v>50</v>
      </c>
      <c r="I34" s="32">
        <v>82</v>
      </c>
      <c r="J34" s="37"/>
      <c r="K34" s="36">
        <v>94</v>
      </c>
      <c r="L34" s="32">
        <v>48</v>
      </c>
      <c r="M34" s="37">
        <v>72</v>
      </c>
      <c r="N34" s="32"/>
      <c r="O34" s="32"/>
      <c r="P34" s="32"/>
      <c r="Q34" s="32"/>
      <c r="R34" s="38">
        <f>(E34*E$2+F34*F$2+G34*G$2+H34*H$2+I34*I$2+K34*K$2+J34*J$2+L34*L$2+M34*M$2)</f>
        <v>0</v>
      </c>
    </row>
    <row r="35" spans="1:18" ht="22.5" customHeight="1">
      <c r="A35" s="34">
        <v>46017</v>
      </c>
      <c r="B35" s="15" t="s">
        <v>7598</v>
      </c>
      <c r="C35" s="15" t="s">
        <v>7599</v>
      </c>
      <c r="D35" s="35">
        <v>86</v>
      </c>
      <c r="E35" s="36"/>
      <c r="F35" s="32"/>
      <c r="G35" s="32"/>
      <c r="H35" s="32"/>
      <c r="I35" s="32"/>
      <c r="J35" s="37"/>
      <c r="K35" s="36">
        <v>44</v>
      </c>
      <c r="L35" s="32">
        <v>59</v>
      </c>
      <c r="M35" s="37">
        <v>25</v>
      </c>
      <c r="N35" s="32"/>
      <c r="O35" s="32"/>
      <c r="P35" s="32"/>
      <c r="Q35" s="32"/>
      <c r="R35" s="38">
        <f>(E35*E$2+F35*F$2+G35*G$2+H35*H$2+I35*I$2+K35*K$2+J35*J$2+L35*L$2+M35*M$2)</f>
        <v>0</v>
      </c>
    </row>
    <row r="36" spans="1:18" ht="22.5" customHeight="1">
      <c r="A36" s="34">
        <v>46017</v>
      </c>
      <c r="B36" s="15" t="s">
        <v>5842</v>
      </c>
      <c r="C36" s="15" t="s">
        <v>5841</v>
      </c>
      <c r="D36" s="35">
        <v>11197</v>
      </c>
      <c r="E36" s="36">
        <v>27</v>
      </c>
      <c r="F36" s="32">
        <v>34</v>
      </c>
      <c r="G36" s="32">
        <v>28</v>
      </c>
      <c r="H36" s="32">
        <v>55</v>
      </c>
      <c r="I36" s="32">
        <v>38</v>
      </c>
      <c r="J36" s="37"/>
      <c r="K36" s="36">
        <v>60</v>
      </c>
      <c r="L36" s="32">
        <v>34</v>
      </c>
      <c r="M36" s="37">
        <v>61</v>
      </c>
      <c r="N36" s="32"/>
      <c r="O36" s="32"/>
      <c r="P36" s="32"/>
      <c r="Q36" s="32"/>
      <c r="R36" s="38">
        <f>(E36*E$2+F36*F$2+G36*G$2+H36*H$2+I36*I$2+K36*K$2+J36*J$2+L36*L$2+M36*M$2)</f>
        <v>0</v>
      </c>
    </row>
    <row r="37" spans="1:18" ht="22.5" customHeight="1">
      <c r="A37" s="34">
        <v>46017</v>
      </c>
      <c r="B37" s="15" t="s">
        <v>28</v>
      </c>
      <c r="C37" s="15" t="s">
        <v>29</v>
      </c>
      <c r="D37" s="35">
        <v>5408</v>
      </c>
      <c r="E37" s="36">
        <v>84</v>
      </c>
      <c r="F37" s="32">
        <v>67</v>
      </c>
      <c r="G37" s="32">
        <v>78</v>
      </c>
      <c r="H37" s="32">
        <v>75</v>
      </c>
      <c r="I37" s="32">
        <v>64</v>
      </c>
      <c r="J37" s="37"/>
      <c r="K37" s="36">
        <v>96</v>
      </c>
      <c r="L37" s="32">
        <v>63</v>
      </c>
      <c r="M37" s="37">
        <v>32</v>
      </c>
      <c r="N37" s="32"/>
      <c r="O37" s="32"/>
      <c r="P37" s="32"/>
      <c r="Q37" s="32"/>
      <c r="R37" s="38">
        <f>(E37*E$2+F37*F$2+G37*G$2+H37*H$2+I37*I$2+K37*K$2+J37*J$2+L37*L$2+M37*M$2)</f>
        <v>0</v>
      </c>
    </row>
    <row r="38" spans="1:18" ht="22.5" customHeight="1">
      <c r="A38" s="34">
        <v>46017</v>
      </c>
      <c r="B38" s="15" t="s">
        <v>30</v>
      </c>
      <c r="C38" s="15" t="s">
        <v>31</v>
      </c>
      <c r="D38" s="35">
        <v>4672</v>
      </c>
      <c r="E38" s="36">
        <v>70</v>
      </c>
      <c r="F38" s="32">
        <v>93</v>
      </c>
      <c r="G38" s="32">
        <v>57</v>
      </c>
      <c r="H38" s="32">
        <v>97</v>
      </c>
      <c r="I38" s="32">
        <v>95</v>
      </c>
      <c r="J38" s="37"/>
      <c r="K38" s="36">
        <v>86</v>
      </c>
      <c r="L38" s="32">
        <v>50</v>
      </c>
      <c r="M38" s="37">
        <v>63</v>
      </c>
      <c r="N38" s="32"/>
      <c r="O38" s="32">
        <v>1</v>
      </c>
      <c r="P38" s="32"/>
      <c r="Q38" s="32">
        <v>1</v>
      </c>
      <c r="R38" s="38">
        <f>(E38*E$2+F38*F$2+G38*G$2+H38*H$2+I38*I$2+K38*K$2+J38*J$2+L38*L$2+M38*M$2)</f>
        <v>0</v>
      </c>
    </row>
    <row r="39" spans="1:18" ht="22.5" customHeight="1">
      <c r="A39" s="34">
        <v>46017</v>
      </c>
      <c r="B39" s="15" t="s">
        <v>6022</v>
      </c>
      <c r="C39" s="15" t="s">
        <v>6023</v>
      </c>
      <c r="D39" s="35">
        <v>259</v>
      </c>
      <c r="E39" s="36"/>
      <c r="F39" s="32">
        <v>26</v>
      </c>
      <c r="G39" s="32"/>
      <c r="H39" s="32">
        <v>61</v>
      </c>
      <c r="I39" s="32"/>
      <c r="J39" s="37"/>
      <c r="K39" s="36">
        <v>38</v>
      </c>
      <c r="L39" s="32">
        <v>55</v>
      </c>
      <c r="M39" s="37">
        <v>21</v>
      </c>
      <c r="N39" s="32"/>
      <c r="O39" s="32"/>
      <c r="P39" s="32"/>
      <c r="Q39" s="32"/>
      <c r="R39" s="38">
        <f>(E39*E$2+F39*F$2+G39*G$2+H39*H$2+I39*I$2+K39*K$2+J39*J$2+L39*L$2+M39*M$2)</f>
        <v>0</v>
      </c>
    </row>
    <row r="40" spans="1:18" ht="22.5" customHeight="1">
      <c r="A40" s="34">
        <v>46017</v>
      </c>
      <c r="B40" s="15" t="s">
        <v>32</v>
      </c>
      <c r="C40" s="15" t="s">
        <v>33</v>
      </c>
      <c r="D40" s="35">
        <v>336</v>
      </c>
      <c r="E40" s="36">
        <v>66</v>
      </c>
      <c r="F40" s="32">
        <v>77</v>
      </c>
      <c r="G40" s="32">
        <v>38</v>
      </c>
      <c r="H40" s="32">
        <v>89</v>
      </c>
      <c r="I40" s="32">
        <v>10</v>
      </c>
      <c r="J40" s="37"/>
      <c r="K40" s="36">
        <v>32</v>
      </c>
      <c r="L40" s="32">
        <v>55</v>
      </c>
      <c r="M40" s="37">
        <v>49</v>
      </c>
      <c r="N40" s="32"/>
      <c r="O40" s="32"/>
      <c r="P40" s="32"/>
      <c r="Q40" s="32"/>
      <c r="R40" s="38">
        <f>(E40*E$2+F40*F$2+G40*G$2+H40*H$2+I40*I$2+K40*K$2+J40*J$2+L40*L$2+M40*M$2)</f>
        <v>0</v>
      </c>
    </row>
    <row r="41" spans="1:18" ht="22.5" customHeight="1">
      <c r="A41" s="34">
        <v>46017</v>
      </c>
      <c r="B41" s="15" t="s">
        <v>34</v>
      </c>
      <c r="C41" s="15" t="s">
        <v>35</v>
      </c>
      <c r="D41" s="35">
        <v>678</v>
      </c>
      <c r="E41" s="36">
        <v>27</v>
      </c>
      <c r="F41" s="32">
        <v>71</v>
      </c>
      <c r="G41" s="32">
        <v>19</v>
      </c>
      <c r="H41" s="32">
        <v>19</v>
      </c>
      <c r="I41" s="32">
        <v>68</v>
      </c>
      <c r="J41" s="37"/>
      <c r="K41" s="36">
        <v>19</v>
      </c>
      <c r="L41" s="32">
        <v>66</v>
      </c>
      <c r="M41" s="37">
        <v>18</v>
      </c>
      <c r="N41" s="32"/>
      <c r="O41" s="32"/>
      <c r="P41" s="32"/>
      <c r="Q41" s="32"/>
      <c r="R41" s="38">
        <f>(E41*E$2+F41*F$2+G41*G$2+H41*H$2+I41*I$2+K41*K$2+J41*J$2+L41*L$2+M41*M$2)</f>
        <v>0</v>
      </c>
    </row>
    <row r="42" spans="1:18" ht="22.5" customHeight="1">
      <c r="A42" s="34">
        <v>46017</v>
      </c>
      <c r="B42" s="15" t="s">
        <v>36</v>
      </c>
      <c r="C42" s="15" t="s">
        <v>37</v>
      </c>
      <c r="D42" s="35">
        <v>973</v>
      </c>
      <c r="E42" s="36">
        <v>26</v>
      </c>
      <c r="F42" s="32">
        <v>26</v>
      </c>
      <c r="G42" s="32">
        <v>36</v>
      </c>
      <c r="H42" s="32">
        <v>55</v>
      </c>
      <c r="I42" s="32">
        <v>23</v>
      </c>
      <c r="J42" s="37"/>
      <c r="K42" s="36">
        <v>86</v>
      </c>
      <c r="L42" s="32">
        <v>50</v>
      </c>
      <c r="M42" s="37">
        <v>47</v>
      </c>
      <c r="N42" s="32"/>
      <c r="O42" s="32"/>
      <c r="P42" s="32"/>
      <c r="Q42" s="32"/>
      <c r="R42" s="38">
        <f>(E42*E$2+F42*F$2+G42*G$2+H42*H$2+I42*I$2+K42*K$2+J42*J$2+L42*L$2+M42*M$2)</f>
        <v>0</v>
      </c>
    </row>
    <row r="43" spans="1:18" ht="22.5" customHeight="1">
      <c r="A43" s="34">
        <v>46017</v>
      </c>
      <c r="B43" s="15" t="s">
        <v>38</v>
      </c>
      <c r="C43" s="15" t="s">
        <v>39</v>
      </c>
      <c r="D43" s="35">
        <v>34764</v>
      </c>
      <c r="E43" s="36">
        <v>78</v>
      </c>
      <c r="F43" s="32">
        <v>95</v>
      </c>
      <c r="G43" s="32">
        <v>83</v>
      </c>
      <c r="H43" s="32">
        <v>31</v>
      </c>
      <c r="I43" s="32">
        <v>11</v>
      </c>
      <c r="J43" s="37"/>
      <c r="K43" s="36">
        <v>82</v>
      </c>
      <c r="L43" s="32">
        <v>26</v>
      </c>
      <c r="M43" s="37">
        <v>87</v>
      </c>
      <c r="N43" s="32"/>
      <c r="O43" s="32"/>
      <c r="P43" s="32"/>
      <c r="Q43" s="32"/>
      <c r="R43" s="38">
        <f>(E43*E$2+F43*F$2+G43*G$2+H43*H$2+I43*I$2+K43*K$2+J43*J$2+L43*L$2+M43*M$2)</f>
        <v>0</v>
      </c>
    </row>
    <row r="44" spans="1:18" ht="22.5" customHeight="1">
      <c r="A44" s="34">
        <v>46017</v>
      </c>
      <c r="B44" s="15" t="s">
        <v>40</v>
      </c>
      <c r="C44" s="15" t="s">
        <v>41</v>
      </c>
      <c r="D44" s="35">
        <v>1355</v>
      </c>
      <c r="E44" s="36">
        <v>61</v>
      </c>
      <c r="F44" s="32">
        <v>94</v>
      </c>
      <c r="G44" s="32">
        <v>39</v>
      </c>
      <c r="H44" s="32">
        <v>90</v>
      </c>
      <c r="I44" s="32">
        <v>62</v>
      </c>
      <c r="J44" s="37"/>
      <c r="K44" s="36">
        <v>13</v>
      </c>
      <c r="L44" s="32">
        <v>8</v>
      </c>
      <c r="M44" s="37">
        <v>51</v>
      </c>
      <c r="N44" s="32"/>
      <c r="O44" s="32"/>
      <c r="P44" s="32"/>
      <c r="Q44" s="32"/>
      <c r="R44" s="38">
        <f>(E44*E$2+F44*F$2+G44*G$2+H44*H$2+I44*I$2+K44*K$2+J44*J$2+L44*L$2+M44*M$2)</f>
        <v>0</v>
      </c>
    </row>
    <row r="45" spans="1:18" ht="22.5" customHeight="1">
      <c r="A45" s="34">
        <v>46017</v>
      </c>
      <c r="B45" s="15" t="s">
        <v>4458</v>
      </c>
      <c r="C45" s="15" t="s">
        <v>4457</v>
      </c>
      <c r="D45" s="35">
        <v>6103</v>
      </c>
      <c r="E45" s="36">
        <v>21</v>
      </c>
      <c r="F45" s="32"/>
      <c r="G45" s="32">
        <v>25</v>
      </c>
      <c r="H45" s="32">
        <v>9</v>
      </c>
      <c r="I45" s="32">
        <v>59</v>
      </c>
      <c r="J45" s="37"/>
      <c r="K45" s="36">
        <v>8</v>
      </c>
      <c r="L45" s="32">
        <v>85</v>
      </c>
      <c r="M45" s="37">
        <v>5</v>
      </c>
      <c r="N45" s="32"/>
      <c r="O45" s="32"/>
      <c r="P45" s="32"/>
      <c r="Q45" s="32"/>
      <c r="R45" s="38">
        <f>(E45*E$2+F45*F$2+G45*G$2+H45*H$2+I45*I$2+K45*K$2+J45*J$2+L45*L$2+M45*M$2)</f>
        <v>0</v>
      </c>
    </row>
    <row r="46" spans="1:18" ht="22.5" customHeight="1">
      <c r="A46" s="34">
        <v>46017</v>
      </c>
      <c r="B46" s="15" t="s">
        <v>7047</v>
      </c>
      <c r="C46" s="15" t="s">
        <v>7048</v>
      </c>
      <c r="D46" s="35">
        <v>238</v>
      </c>
      <c r="E46" s="36">
        <v>14</v>
      </c>
      <c r="F46" s="32"/>
      <c r="G46" s="32">
        <v>0</v>
      </c>
      <c r="H46" s="32">
        <v>15</v>
      </c>
      <c r="I46" s="32">
        <v>14</v>
      </c>
      <c r="J46" s="37"/>
      <c r="K46" s="36">
        <v>42</v>
      </c>
      <c r="L46" s="32">
        <v>50</v>
      </c>
      <c r="M46" s="37">
        <v>38</v>
      </c>
      <c r="N46" s="32"/>
      <c r="O46" s="32"/>
      <c r="P46" s="32"/>
      <c r="Q46" s="32"/>
      <c r="R46" s="38">
        <f>(E46*E$2+F46*F$2+G46*G$2+H46*H$2+I46*I$2+K46*K$2+J46*J$2+L46*L$2+M46*M$2)</f>
        <v>0</v>
      </c>
    </row>
    <row r="47" spans="1:18" ht="22.5" customHeight="1">
      <c r="A47" s="34">
        <v>46017</v>
      </c>
      <c r="B47" s="15" t="s">
        <v>42</v>
      </c>
      <c r="C47" s="15" t="s">
        <v>43</v>
      </c>
      <c r="D47" s="35">
        <v>9563</v>
      </c>
      <c r="E47" s="36">
        <v>40</v>
      </c>
      <c r="F47" s="32">
        <v>18</v>
      </c>
      <c r="G47" s="32">
        <v>59</v>
      </c>
      <c r="H47" s="32">
        <v>50</v>
      </c>
      <c r="I47" s="32">
        <v>16</v>
      </c>
      <c r="J47" s="37">
        <v>19</v>
      </c>
      <c r="K47" s="36">
        <v>99</v>
      </c>
      <c r="L47" s="32">
        <v>7</v>
      </c>
      <c r="M47" s="37">
        <v>81</v>
      </c>
      <c r="N47" s="32"/>
      <c r="O47" s="32"/>
      <c r="P47" s="32"/>
      <c r="Q47" s="32"/>
      <c r="R47" s="38">
        <f>(E47*E$2+F47*F$2+G47*G$2+H47*H$2+I47*I$2+K47*K$2+J47*J$2+L47*L$2+M47*M$2)</f>
        <v>0</v>
      </c>
    </row>
    <row r="48" spans="1:18" ht="22.5" customHeight="1">
      <c r="A48" s="34">
        <v>46017</v>
      </c>
      <c r="B48" s="15" t="s">
        <v>5778</v>
      </c>
      <c r="C48" s="15" t="s">
        <v>5777</v>
      </c>
      <c r="D48" s="35">
        <v>611</v>
      </c>
      <c r="E48" s="36"/>
      <c r="F48" s="32">
        <v>51</v>
      </c>
      <c r="G48" s="32"/>
      <c r="H48" s="32">
        <v>61</v>
      </c>
      <c r="I48" s="32"/>
      <c r="J48" s="37"/>
      <c r="K48" s="36">
        <v>80</v>
      </c>
      <c r="L48" s="32">
        <v>25</v>
      </c>
      <c r="M48" s="37">
        <v>64</v>
      </c>
      <c r="N48" s="32"/>
      <c r="O48" s="32"/>
      <c r="P48" s="32"/>
      <c r="Q48" s="32"/>
      <c r="R48" s="38">
        <f>(E48*E$2+F48*F$2+G48*G$2+H48*H$2+I48*I$2+K48*K$2+J48*J$2+L48*L$2+M48*M$2)</f>
        <v>0</v>
      </c>
    </row>
    <row r="49" spans="1:18" ht="22.5" customHeight="1">
      <c r="A49" s="34">
        <v>46017</v>
      </c>
      <c r="B49" s="15" t="s">
        <v>7075</v>
      </c>
      <c r="C49" s="15" t="s">
        <v>7076</v>
      </c>
      <c r="D49" s="35">
        <v>309</v>
      </c>
      <c r="E49" s="36">
        <v>16</v>
      </c>
      <c r="F49" s="32"/>
      <c r="G49" s="32">
        <v>38</v>
      </c>
      <c r="H49" s="32">
        <v>12</v>
      </c>
      <c r="I49" s="32">
        <v>17</v>
      </c>
      <c r="J49" s="37"/>
      <c r="K49" s="36">
        <v>95</v>
      </c>
      <c r="L49" s="32">
        <v>28</v>
      </c>
      <c r="M49" s="37">
        <v>25</v>
      </c>
      <c r="N49" s="32"/>
      <c r="O49" s="32"/>
      <c r="P49" s="32"/>
      <c r="Q49" s="32"/>
      <c r="R49" s="38">
        <f>(E49*E$2+F49*F$2+G49*G$2+H49*H$2+I49*I$2+K49*K$2+J49*J$2+L49*L$2+M49*M$2)</f>
        <v>0</v>
      </c>
    </row>
    <row r="50" spans="1:18" ht="22.5" customHeight="1">
      <c r="A50" s="34">
        <v>46017</v>
      </c>
      <c r="B50" s="15" t="s">
        <v>44</v>
      </c>
      <c r="C50" s="15" t="s">
        <v>45</v>
      </c>
      <c r="D50" s="35">
        <v>5023</v>
      </c>
      <c r="E50" s="36">
        <v>68</v>
      </c>
      <c r="F50" s="32">
        <v>63</v>
      </c>
      <c r="G50" s="32">
        <v>73</v>
      </c>
      <c r="H50" s="32">
        <v>64</v>
      </c>
      <c r="I50" s="32">
        <v>48</v>
      </c>
      <c r="J50" s="37"/>
      <c r="K50" s="36">
        <v>97</v>
      </c>
      <c r="L50" s="32">
        <v>58</v>
      </c>
      <c r="M50" s="37">
        <v>59</v>
      </c>
      <c r="N50" s="32"/>
      <c r="O50" s="32"/>
      <c r="P50" s="32"/>
      <c r="Q50" s="32"/>
      <c r="R50" s="38">
        <f>(E50*E$2+F50*F$2+G50*G$2+H50*H$2+I50*I$2+K50*K$2+J50*J$2+L50*L$2+M50*M$2)</f>
        <v>0</v>
      </c>
    </row>
    <row r="51" spans="1:18" ht="22.5" customHeight="1">
      <c r="A51" s="34">
        <v>46017</v>
      </c>
      <c r="B51" s="15" t="s">
        <v>46</v>
      </c>
      <c r="C51" s="15" t="s">
        <v>47</v>
      </c>
      <c r="D51" s="35">
        <v>2560</v>
      </c>
      <c r="E51" s="36">
        <v>75</v>
      </c>
      <c r="F51" s="32">
        <v>94</v>
      </c>
      <c r="G51" s="32">
        <v>60</v>
      </c>
      <c r="H51" s="32">
        <v>84</v>
      </c>
      <c r="I51" s="32">
        <v>79</v>
      </c>
      <c r="J51" s="37"/>
      <c r="K51" s="36">
        <v>14</v>
      </c>
      <c r="L51" s="32">
        <v>82</v>
      </c>
      <c r="M51" s="37">
        <v>9</v>
      </c>
      <c r="N51" s="32"/>
      <c r="O51" s="32"/>
      <c r="P51" s="32"/>
      <c r="Q51" s="32"/>
      <c r="R51" s="38">
        <f>(E51*E$2+F51*F$2+G51*G$2+H51*H$2+I51*I$2+K51*K$2+J51*J$2+L51*L$2+M51*M$2)</f>
        <v>0</v>
      </c>
    </row>
    <row r="52" spans="1:18" ht="22.5" customHeight="1">
      <c r="A52" s="34">
        <v>46017</v>
      </c>
      <c r="B52" s="15" t="s">
        <v>4460</v>
      </c>
      <c r="C52" s="15" t="s">
        <v>4459</v>
      </c>
      <c r="D52" s="35">
        <v>3799</v>
      </c>
      <c r="E52" s="36">
        <v>8</v>
      </c>
      <c r="F52" s="32">
        <v>32</v>
      </c>
      <c r="G52" s="32">
        <v>7</v>
      </c>
      <c r="H52" s="32">
        <v>51</v>
      </c>
      <c r="I52" s="32">
        <v>33</v>
      </c>
      <c r="J52" s="37"/>
      <c r="K52" s="36">
        <v>31</v>
      </c>
      <c r="L52" s="32">
        <v>67</v>
      </c>
      <c r="M52" s="37">
        <v>50</v>
      </c>
      <c r="N52" s="32"/>
      <c r="O52" s="32"/>
      <c r="P52" s="32"/>
      <c r="Q52" s="32"/>
      <c r="R52" s="38">
        <f>(E52*E$2+F52*F$2+G52*G$2+H52*H$2+I52*I$2+K52*K$2+J52*J$2+L52*L$2+M52*M$2)</f>
        <v>0</v>
      </c>
    </row>
    <row r="53" spans="1:18" ht="22.5" customHeight="1">
      <c r="A53" s="34">
        <v>46017</v>
      </c>
      <c r="B53" s="15" t="s">
        <v>48</v>
      </c>
      <c r="C53" s="15" t="s">
        <v>49</v>
      </c>
      <c r="D53" s="35">
        <v>12840</v>
      </c>
      <c r="E53" s="36">
        <v>58</v>
      </c>
      <c r="F53" s="32">
        <v>40</v>
      </c>
      <c r="G53" s="32">
        <v>59</v>
      </c>
      <c r="H53" s="32">
        <v>91</v>
      </c>
      <c r="I53" s="32">
        <v>33</v>
      </c>
      <c r="J53" s="37">
        <v>28</v>
      </c>
      <c r="K53" s="36">
        <v>46</v>
      </c>
      <c r="L53" s="32">
        <v>50</v>
      </c>
      <c r="M53" s="37">
        <v>52</v>
      </c>
      <c r="N53" s="32"/>
      <c r="O53" s="32"/>
      <c r="P53" s="32"/>
      <c r="Q53" s="32"/>
      <c r="R53" s="38">
        <f>(E53*E$2+F53*F$2+G53*G$2+H53*H$2+I53*I$2+K53*K$2+J53*J$2+L53*L$2+M53*M$2)</f>
        <v>0</v>
      </c>
    </row>
    <row r="54" spans="1:18" ht="22.5" customHeight="1">
      <c r="A54" s="34">
        <v>46017</v>
      </c>
      <c r="B54" s="15" t="s">
        <v>50</v>
      </c>
      <c r="C54" s="15" t="s">
        <v>51</v>
      </c>
      <c r="D54" s="35">
        <v>2635</v>
      </c>
      <c r="E54" s="36">
        <v>35</v>
      </c>
      <c r="F54" s="32">
        <v>15</v>
      </c>
      <c r="G54" s="32">
        <v>49</v>
      </c>
      <c r="H54" s="32">
        <v>70</v>
      </c>
      <c r="I54" s="32">
        <v>69</v>
      </c>
      <c r="J54" s="37"/>
      <c r="K54" s="36">
        <v>16</v>
      </c>
      <c r="L54" s="32">
        <v>89</v>
      </c>
      <c r="M54" s="37">
        <v>13</v>
      </c>
      <c r="N54" s="32"/>
      <c r="O54" s="32"/>
      <c r="P54" s="32"/>
      <c r="Q54" s="32"/>
      <c r="R54" s="38">
        <f>(E54*E$2+F54*F$2+G54*G$2+H54*H$2+I54*I$2+K54*K$2+J54*J$2+L54*L$2+M54*M$2)</f>
        <v>0</v>
      </c>
    </row>
    <row r="55" spans="1:18" ht="22.5" customHeight="1">
      <c r="A55" s="34">
        <v>46017</v>
      </c>
      <c r="B55" s="15" t="s">
        <v>52</v>
      </c>
      <c r="C55" s="15" t="s">
        <v>53</v>
      </c>
      <c r="D55" s="35">
        <v>166803</v>
      </c>
      <c r="E55" s="36">
        <v>92</v>
      </c>
      <c r="F55" s="32">
        <v>96</v>
      </c>
      <c r="G55" s="32">
        <v>75</v>
      </c>
      <c r="H55" s="32">
        <v>77</v>
      </c>
      <c r="I55" s="32"/>
      <c r="J55" s="37">
        <v>75</v>
      </c>
      <c r="K55" s="36">
        <v>90</v>
      </c>
      <c r="L55" s="32">
        <v>18</v>
      </c>
      <c r="M55" s="37">
        <v>61</v>
      </c>
      <c r="N55" s="32"/>
      <c r="O55" s="32"/>
      <c r="P55" s="32"/>
      <c r="Q55" s="32"/>
      <c r="R55" s="38">
        <f>(E55*E$2+F55*F$2+G55*G$2+H55*H$2+I55*I$2+K55*K$2+J55*J$2+L55*L$2+M55*M$2)</f>
        <v>0</v>
      </c>
    </row>
    <row r="56" spans="1:18" ht="22.5" customHeight="1">
      <c r="A56" s="34">
        <v>46017</v>
      </c>
      <c r="B56" s="15" t="s">
        <v>54</v>
      </c>
      <c r="C56" s="15" t="s">
        <v>55</v>
      </c>
      <c r="D56" s="35">
        <v>513</v>
      </c>
      <c r="E56" s="36">
        <v>49</v>
      </c>
      <c r="F56" s="32">
        <v>34</v>
      </c>
      <c r="G56" s="32">
        <v>59</v>
      </c>
      <c r="H56" s="32">
        <v>56</v>
      </c>
      <c r="I56" s="32">
        <v>97</v>
      </c>
      <c r="J56" s="37"/>
      <c r="K56" s="36">
        <v>47</v>
      </c>
      <c r="L56" s="32">
        <v>69</v>
      </c>
      <c r="M56" s="37">
        <v>64</v>
      </c>
      <c r="N56" s="32"/>
      <c r="O56" s="32"/>
      <c r="P56" s="32"/>
      <c r="Q56" s="32"/>
      <c r="R56" s="38">
        <f>(E56*E$2+F56*F$2+G56*G$2+H56*H$2+I56*I$2+K56*K$2+J56*J$2+L56*L$2+M56*M$2)</f>
        <v>0</v>
      </c>
    </row>
    <row r="57" spans="1:18" ht="22.5" customHeight="1">
      <c r="A57" s="34">
        <v>46017</v>
      </c>
      <c r="B57" s="15" t="s">
        <v>7746</v>
      </c>
      <c r="C57" s="15" t="s">
        <v>7747</v>
      </c>
      <c r="D57" s="35">
        <v>149</v>
      </c>
      <c r="E57" s="36"/>
      <c r="F57" s="32">
        <v>84</v>
      </c>
      <c r="G57" s="32"/>
      <c r="H57" s="32">
        <v>25</v>
      </c>
      <c r="I57" s="32"/>
      <c r="J57" s="37"/>
      <c r="K57" s="36">
        <v>86</v>
      </c>
      <c r="L57" s="32">
        <v>31</v>
      </c>
      <c r="M57" s="37">
        <v>61</v>
      </c>
      <c r="N57" s="32"/>
      <c r="O57" s="32"/>
      <c r="P57" s="32"/>
      <c r="Q57" s="32"/>
      <c r="R57" s="38">
        <f>(E57*E$2+F57*F$2+G57*G$2+H57*H$2+I57*I$2+K57*K$2+J57*J$2+L57*L$2+M57*M$2)</f>
        <v>0</v>
      </c>
    </row>
    <row r="58" spans="1:18" ht="22.5" customHeight="1">
      <c r="A58" s="34">
        <v>46017</v>
      </c>
      <c r="B58" s="15" t="s">
        <v>6981</v>
      </c>
      <c r="C58" s="15" t="s">
        <v>6982</v>
      </c>
      <c r="D58" s="35">
        <v>136</v>
      </c>
      <c r="E58" s="36"/>
      <c r="F58" s="32">
        <v>15</v>
      </c>
      <c r="G58" s="32"/>
      <c r="H58" s="32">
        <v>38</v>
      </c>
      <c r="I58" s="32"/>
      <c r="J58" s="37"/>
      <c r="K58" s="36">
        <v>6</v>
      </c>
      <c r="L58" s="32">
        <v>58</v>
      </c>
      <c r="M58" s="37">
        <v>42</v>
      </c>
      <c r="N58" s="32"/>
      <c r="O58" s="32"/>
      <c r="P58" s="32"/>
      <c r="Q58" s="32"/>
      <c r="R58" s="38">
        <f>(E58*E$2+F58*F$2+G58*G$2+H58*H$2+I58*I$2+K58*K$2+J58*J$2+L58*L$2+M58*M$2)</f>
        <v>0</v>
      </c>
    </row>
    <row r="59" spans="1:18" ht="22.5" customHeight="1">
      <c r="A59" s="34">
        <v>46017</v>
      </c>
      <c r="B59" s="15" t="s">
        <v>6407</v>
      </c>
      <c r="C59" s="15" t="s">
        <v>6408</v>
      </c>
      <c r="D59" s="35">
        <v>157</v>
      </c>
      <c r="E59" s="36">
        <v>29</v>
      </c>
      <c r="F59" s="32"/>
      <c r="G59" s="32">
        <v>24</v>
      </c>
      <c r="H59" s="32">
        <v>31</v>
      </c>
      <c r="I59" s="32">
        <v>59</v>
      </c>
      <c r="J59" s="37"/>
      <c r="K59" s="36">
        <v>91</v>
      </c>
      <c r="L59" s="32">
        <v>27</v>
      </c>
      <c r="M59" s="37">
        <v>83</v>
      </c>
      <c r="N59" s="32"/>
      <c r="O59" s="32"/>
      <c r="P59" s="32"/>
      <c r="Q59" s="32"/>
      <c r="R59" s="38">
        <f>(E59*E$2+F59*F$2+G59*G$2+H59*H$2+I59*I$2+K59*K$2+J59*J$2+L59*L$2+M59*M$2)</f>
        <v>0</v>
      </c>
    </row>
    <row r="60" spans="1:18" ht="22.5" customHeight="1">
      <c r="A60" s="34">
        <v>46017</v>
      </c>
      <c r="B60" s="15" t="s">
        <v>4462</v>
      </c>
      <c r="C60" s="15" t="s">
        <v>4461</v>
      </c>
      <c r="D60" s="35">
        <v>277</v>
      </c>
      <c r="E60" s="36">
        <v>32</v>
      </c>
      <c r="F60" s="32"/>
      <c r="G60" s="32">
        <v>14</v>
      </c>
      <c r="H60" s="32">
        <v>21</v>
      </c>
      <c r="I60" s="32">
        <v>19</v>
      </c>
      <c r="J60" s="37"/>
      <c r="K60" s="36">
        <v>57</v>
      </c>
      <c r="L60" s="32">
        <v>37</v>
      </c>
      <c r="M60" s="37">
        <v>52</v>
      </c>
      <c r="N60" s="32"/>
      <c r="O60" s="32"/>
      <c r="P60" s="32"/>
      <c r="Q60" s="32"/>
      <c r="R60" s="38">
        <f>(E60*E$2+F60*F$2+G60*G$2+H60*H$2+I60*I$2+K60*K$2+J60*J$2+L60*L$2+M60*M$2)</f>
        <v>0</v>
      </c>
    </row>
    <row r="61" spans="1:18" ht="22.5" customHeight="1">
      <c r="A61" s="34">
        <v>46017</v>
      </c>
      <c r="B61" s="15" t="s">
        <v>7494</v>
      </c>
      <c r="C61" s="15" t="s">
        <v>7495</v>
      </c>
      <c r="D61" s="35">
        <v>328</v>
      </c>
      <c r="E61" s="36">
        <v>31</v>
      </c>
      <c r="F61" s="32">
        <v>30</v>
      </c>
      <c r="G61" s="32">
        <v>35</v>
      </c>
      <c r="H61" s="32">
        <v>20</v>
      </c>
      <c r="I61" s="32">
        <v>59</v>
      </c>
      <c r="J61" s="37"/>
      <c r="K61" s="36">
        <v>48</v>
      </c>
      <c r="L61" s="32">
        <v>47</v>
      </c>
      <c r="M61" s="37">
        <v>33</v>
      </c>
      <c r="N61" s="32"/>
      <c r="O61" s="32"/>
      <c r="P61" s="32"/>
      <c r="Q61" s="32"/>
      <c r="R61" s="38">
        <f>(E61*E$2+F61*F$2+G61*G$2+H61*H$2+I61*I$2+K61*K$2+J61*J$2+L61*L$2+M61*M$2)</f>
        <v>0</v>
      </c>
    </row>
    <row r="62" spans="1:18" ht="22.5" customHeight="1">
      <c r="A62" s="34">
        <v>46017</v>
      </c>
      <c r="B62" s="15" t="s">
        <v>4464</v>
      </c>
      <c r="C62" s="15" t="s">
        <v>4463</v>
      </c>
      <c r="D62" s="35">
        <v>5788</v>
      </c>
      <c r="E62" s="36">
        <v>54</v>
      </c>
      <c r="F62" s="32"/>
      <c r="G62" s="32">
        <v>71</v>
      </c>
      <c r="H62" s="32">
        <v>50</v>
      </c>
      <c r="I62" s="32">
        <v>28</v>
      </c>
      <c r="J62" s="37">
        <v>52</v>
      </c>
      <c r="K62" s="36">
        <v>66</v>
      </c>
      <c r="L62" s="32">
        <v>37</v>
      </c>
      <c r="M62" s="37">
        <v>86</v>
      </c>
      <c r="N62" s="32"/>
      <c r="O62" s="32"/>
      <c r="P62" s="32"/>
      <c r="Q62" s="32"/>
      <c r="R62" s="38">
        <f>(E62*E$2+F62*F$2+G62*G$2+H62*H$2+I62*I$2+K62*K$2+J62*J$2+L62*L$2+M62*M$2)</f>
        <v>0</v>
      </c>
    </row>
    <row r="63" spans="1:18" ht="22.5" customHeight="1">
      <c r="A63" s="34">
        <v>46017</v>
      </c>
      <c r="B63" s="15" t="s">
        <v>4466</v>
      </c>
      <c r="C63" s="15" t="s">
        <v>4465</v>
      </c>
      <c r="D63" s="35">
        <v>359</v>
      </c>
      <c r="E63" s="36"/>
      <c r="F63" s="32"/>
      <c r="G63" s="32"/>
      <c r="H63" s="32">
        <v>45</v>
      </c>
      <c r="I63" s="32"/>
      <c r="J63" s="37"/>
      <c r="K63" s="36">
        <v>28</v>
      </c>
      <c r="L63" s="32">
        <v>27</v>
      </c>
      <c r="M63" s="37">
        <v>46</v>
      </c>
      <c r="N63" s="32"/>
      <c r="O63" s="32"/>
      <c r="P63" s="32"/>
      <c r="Q63" s="32"/>
      <c r="R63" s="38">
        <f>(E63*E$2+F63*F$2+G63*G$2+H63*H$2+I63*I$2+K63*K$2+J63*J$2+L63*L$2+M63*M$2)</f>
        <v>0</v>
      </c>
    </row>
    <row r="64" spans="1:18" ht="22.5" customHeight="1">
      <c r="A64" s="34">
        <v>46017</v>
      </c>
      <c r="B64" s="15" t="s">
        <v>6453</v>
      </c>
      <c r="C64" s="15" t="s">
        <v>6438</v>
      </c>
      <c r="D64" s="35">
        <v>150</v>
      </c>
      <c r="E64" s="36">
        <v>23</v>
      </c>
      <c r="F64" s="32"/>
      <c r="G64" s="32">
        <v>30</v>
      </c>
      <c r="H64" s="32">
        <v>11</v>
      </c>
      <c r="I64" s="32">
        <v>2</v>
      </c>
      <c r="J64" s="37"/>
      <c r="K64" s="36">
        <v>9</v>
      </c>
      <c r="L64" s="32">
        <v>48</v>
      </c>
      <c r="M64" s="37">
        <v>68</v>
      </c>
      <c r="N64" s="32"/>
      <c r="O64" s="32"/>
      <c r="P64" s="32"/>
      <c r="Q64" s="32"/>
      <c r="R64" s="38">
        <f>(E64*E$2+F64*F$2+G64*G$2+H64*H$2+I64*I$2+K64*K$2+J64*J$2+L64*L$2+M64*M$2)</f>
        <v>0</v>
      </c>
    </row>
    <row r="65" spans="1:18" ht="22.5" customHeight="1">
      <c r="A65" s="34">
        <v>46017</v>
      </c>
      <c r="B65" s="15" t="s">
        <v>5858</v>
      </c>
      <c r="C65" s="15" t="s">
        <v>5857</v>
      </c>
      <c r="D65" s="35">
        <v>154</v>
      </c>
      <c r="E65" s="36"/>
      <c r="F65" s="32">
        <v>62</v>
      </c>
      <c r="G65" s="32"/>
      <c r="H65" s="32">
        <v>76</v>
      </c>
      <c r="I65" s="32"/>
      <c r="J65" s="37"/>
      <c r="K65" s="36">
        <v>57</v>
      </c>
      <c r="L65" s="32">
        <v>52</v>
      </c>
      <c r="M65" s="37">
        <v>65</v>
      </c>
      <c r="N65" s="32"/>
      <c r="O65" s="32"/>
      <c r="P65" s="32"/>
      <c r="Q65" s="32"/>
      <c r="R65" s="38">
        <f>(E65*E$2+F65*F$2+G65*G$2+H65*H$2+I65*I$2+K65*K$2+J65*J$2+L65*L$2+M65*M$2)</f>
        <v>0</v>
      </c>
    </row>
    <row r="66" spans="1:18" ht="22.5" customHeight="1">
      <c r="A66" s="34">
        <v>46017</v>
      </c>
      <c r="B66" s="15" t="s">
        <v>56</v>
      </c>
      <c r="C66" s="15" t="s">
        <v>57</v>
      </c>
      <c r="D66" s="35">
        <v>1422</v>
      </c>
      <c r="E66" s="36">
        <v>15</v>
      </c>
      <c r="F66" s="32">
        <v>3</v>
      </c>
      <c r="G66" s="32">
        <v>39</v>
      </c>
      <c r="H66" s="32">
        <v>12</v>
      </c>
      <c r="I66" s="32">
        <v>3</v>
      </c>
      <c r="J66" s="37"/>
      <c r="K66" s="36">
        <v>14</v>
      </c>
      <c r="L66" s="32">
        <v>79</v>
      </c>
      <c r="M66" s="37">
        <v>29</v>
      </c>
      <c r="N66" s="32"/>
      <c r="O66" s="32"/>
      <c r="P66" s="32"/>
      <c r="Q66" s="32"/>
      <c r="R66" s="38">
        <f>(E66*E$2+F66*F$2+G66*G$2+H66*H$2+I66*I$2+K66*K$2+J66*J$2+L66*L$2+M66*M$2)</f>
        <v>0</v>
      </c>
    </row>
    <row r="67" spans="1:18" ht="22.5" customHeight="1">
      <c r="A67" s="34">
        <v>46017</v>
      </c>
      <c r="B67" s="15" t="s">
        <v>7373</v>
      </c>
      <c r="C67" s="15" t="s">
        <v>7374</v>
      </c>
      <c r="D67" s="35">
        <v>4626</v>
      </c>
      <c r="E67" s="36">
        <v>19</v>
      </c>
      <c r="F67" s="32">
        <v>66</v>
      </c>
      <c r="G67" s="32">
        <v>0</v>
      </c>
      <c r="H67" s="32">
        <v>27</v>
      </c>
      <c r="I67" s="32">
        <v>42</v>
      </c>
      <c r="J67" s="37"/>
      <c r="K67" s="36"/>
      <c r="L67" s="32">
        <v>20</v>
      </c>
      <c r="M67" s="37">
        <v>56</v>
      </c>
      <c r="N67" s="32"/>
      <c r="O67" s="32"/>
      <c r="P67" s="32"/>
      <c r="Q67" s="32"/>
      <c r="R67" s="38">
        <f>(E67*E$2+F67*F$2+G67*G$2+H67*H$2+I67*I$2+K67*K$2+J67*J$2+L67*L$2+M67*M$2)</f>
        <v>0</v>
      </c>
    </row>
    <row r="68" spans="1:18" ht="22.5" customHeight="1">
      <c r="A68" s="34">
        <v>46017</v>
      </c>
      <c r="B68" s="15" t="s">
        <v>7496</v>
      </c>
      <c r="C68" s="15" t="s">
        <v>7497</v>
      </c>
      <c r="D68" s="35">
        <v>658</v>
      </c>
      <c r="E68" s="36">
        <v>51</v>
      </c>
      <c r="F68" s="32"/>
      <c r="G68" s="32">
        <v>25</v>
      </c>
      <c r="H68" s="32">
        <v>38</v>
      </c>
      <c r="I68" s="32">
        <v>35</v>
      </c>
      <c r="J68" s="37">
        <v>55</v>
      </c>
      <c r="K68" s="36">
        <v>93</v>
      </c>
      <c r="L68" s="32">
        <v>41</v>
      </c>
      <c r="M68" s="37">
        <v>62</v>
      </c>
      <c r="N68" s="32"/>
      <c r="O68" s="32"/>
      <c r="P68" s="32"/>
      <c r="Q68" s="32"/>
      <c r="R68" s="38">
        <f>(E68*E$2+F68*F$2+G68*G$2+H68*H$2+I68*I$2+K68*K$2+J68*J$2+L68*L$2+M68*M$2)</f>
        <v>0</v>
      </c>
    </row>
    <row r="69" spans="1:18" ht="22.5" customHeight="1">
      <c r="A69" s="34">
        <v>46017</v>
      </c>
      <c r="B69" s="15" t="s">
        <v>58</v>
      </c>
      <c r="C69" s="15" t="s">
        <v>59</v>
      </c>
      <c r="D69" s="35">
        <v>148596</v>
      </c>
      <c r="E69" s="36">
        <v>97</v>
      </c>
      <c r="F69" s="32">
        <v>89</v>
      </c>
      <c r="G69" s="32">
        <v>92</v>
      </c>
      <c r="H69" s="32">
        <v>64</v>
      </c>
      <c r="I69" s="32">
        <v>62</v>
      </c>
      <c r="J69" s="37"/>
      <c r="K69" s="36">
        <v>90</v>
      </c>
      <c r="L69" s="32">
        <v>52</v>
      </c>
      <c r="M69" s="37">
        <v>47</v>
      </c>
      <c r="N69" s="32">
        <v>1</v>
      </c>
      <c r="O69" s="32"/>
      <c r="P69" s="32"/>
      <c r="Q69" s="32"/>
      <c r="R69" s="38">
        <f>(E69*E$2+F69*F$2+G69*G$2+H69*H$2+I69*I$2+K69*K$2+J69*J$2+L69*L$2+M69*M$2)</f>
        <v>0</v>
      </c>
    </row>
    <row r="70" spans="1:18" ht="22.5" customHeight="1">
      <c r="A70" s="34">
        <v>46017</v>
      </c>
      <c r="B70" s="15" t="s">
        <v>4468</v>
      </c>
      <c r="C70" s="15" t="s">
        <v>4467</v>
      </c>
      <c r="D70" s="35">
        <v>8321</v>
      </c>
      <c r="E70" s="36">
        <v>53</v>
      </c>
      <c r="F70" s="32"/>
      <c r="G70" s="32">
        <v>62</v>
      </c>
      <c r="H70" s="32"/>
      <c r="I70" s="32">
        <v>77</v>
      </c>
      <c r="J70" s="37">
        <v>52</v>
      </c>
      <c r="K70" s="36">
        <v>32</v>
      </c>
      <c r="L70" s="32">
        <v>3</v>
      </c>
      <c r="M70" s="37">
        <v>99</v>
      </c>
      <c r="N70" s="32"/>
      <c r="O70" s="32"/>
      <c r="P70" s="32"/>
      <c r="Q70" s="32"/>
      <c r="R70" s="38">
        <f>(E70*E$2+F70*F$2+G70*G$2+H70*H$2+I70*I$2+K70*K$2+J70*J$2+L70*L$2+M70*M$2)</f>
        <v>0</v>
      </c>
    </row>
    <row r="71" spans="1:18" ht="22.5" customHeight="1">
      <c r="A71" s="34">
        <v>46017</v>
      </c>
      <c r="B71" s="15" t="s">
        <v>7017</v>
      </c>
      <c r="C71" s="15" t="s">
        <v>7018</v>
      </c>
      <c r="D71" s="35">
        <v>434</v>
      </c>
      <c r="E71" s="36"/>
      <c r="F71" s="32">
        <v>17</v>
      </c>
      <c r="G71" s="32"/>
      <c r="H71" s="32">
        <v>23</v>
      </c>
      <c r="I71" s="32"/>
      <c r="J71" s="37"/>
      <c r="K71" s="36">
        <v>52</v>
      </c>
      <c r="L71" s="32">
        <v>74</v>
      </c>
      <c r="M71" s="37">
        <v>37</v>
      </c>
      <c r="N71" s="32"/>
      <c r="O71" s="32"/>
      <c r="P71" s="32"/>
      <c r="Q71" s="32"/>
      <c r="R71" s="38">
        <f>(E71*E$2+F71*F$2+G71*G$2+H71*H$2+I71*I$2+K71*K$2+J71*J$2+L71*L$2+M71*M$2)</f>
        <v>0</v>
      </c>
    </row>
    <row r="72" spans="1:18" ht="22.5" customHeight="1">
      <c r="A72" s="34">
        <v>46017</v>
      </c>
      <c r="B72" s="15" t="s">
        <v>60</v>
      </c>
      <c r="C72" s="15" t="s">
        <v>61</v>
      </c>
      <c r="D72" s="35">
        <v>1855</v>
      </c>
      <c r="E72" s="36">
        <v>49</v>
      </c>
      <c r="F72" s="32">
        <v>49</v>
      </c>
      <c r="G72" s="32">
        <v>45</v>
      </c>
      <c r="H72" s="32">
        <v>48</v>
      </c>
      <c r="I72" s="32">
        <v>22</v>
      </c>
      <c r="J72" s="37">
        <v>39</v>
      </c>
      <c r="K72" s="36">
        <v>49</v>
      </c>
      <c r="L72" s="32">
        <v>64</v>
      </c>
      <c r="M72" s="37">
        <v>21</v>
      </c>
      <c r="N72" s="32"/>
      <c r="O72" s="32"/>
      <c r="P72" s="32"/>
      <c r="Q72" s="32"/>
      <c r="R72" s="38">
        <f>(E72*E$2+F72*F$2+G72*G$2+H72*H$2+I72*I$2+K72*K$2+J72*J$2+L72*L$2+M72*M$2)</f>
        <v>0</v>
      </c>
    </row>
    <row r="73" spans="1:18" ht="22.5" customHeight="1">
      <c r="A73" s="34">
        <v>46017</v>
      </c>
      <c r="B73" s="15" t="s">
        <v>62</v>
      </c>
      <c r="C73" s="15" t="s">
        <v>63</v>
      </c>
      <c r="D73" s="35">
        <v>135555</v>
      </c>
      <c r="E73" s="36">
        <v>56</v>
      </c>
      <c r="F73" s="32">
        <v>29</v>
      </c>
      <c r="G73" s="32">
        <v>65</v>
      </c>
      <c r="H73" s="32">
        <v>62</v>
      </c>
      <c r="I73" s="32">
        <v>92</v>
      </c>
      <c r="J73" s="37">
        <v>29</v>
      </c>
      <c r="K73" s="36">
        <v>78</v>
      </c>
      <c r="L73" s="32">
        <v>90</v>
      </c>
      <c r="M73" s="37">
        <v>19</v>
      </c>
      <c r="N73" s="32"/>
      <c r="O73" s="32"/>
      <c r="P73" s="32"/>
      <c r="Q73" s="32"/>
      <c r="R73" s="38">
        <f>(E73*E$2+F73*F$2+G73*G$2+H73*H$2+I73*I$2+K73*K$2+J73*J$2+L73*L$2+M73*M$2)</f>
        <v>0</v>
      </c>
    </row>
    <row r="74" spans="1:18" ht="22.5" customHeight="1">
      <c r="A74" s="34">
        <v>46017</v>
      </c>
      <c r="B74" s="15" t="s">
        <v>64</v>
      </c>
      <c r="C74" s="15" t="s">
        <v>65</v>
      </c>
      <c r="D74" s="35">
        <v>27829</v>
      </c>
      <c r="E74" s="36">
        <v>69</v>
      </c>
      <c r="F74" s="32">
        <v>85</v>
      </c>
      <c r="G74" s="32">
        <v>56</v>
      </c>
      <c r="H74" s="32">
        <v>78</v>
      </c>
      <c r="I74" s="32">
        <v>21</v>
      </c>
      <c r="J74" s="37">
        <v>91</v>
      </c>
      <c r="K74" s="36">
        <v>47</v>
      </c>
      <c r="L74" s="32">
        <v>22</v>
      </c>
      <c r="M74" s="37">
        <v>91</v>
      </c>
      <c r="N74" s="32"/>
      <c r="O74" s="32"/>
      <c r="P74" s="32">
        <v>1</v>
      </c>
      <c r="Q74" s="32"/>
      <c r="R74" s="38">
        <f>(E74*E$2+F74*F$2+G74*G$2+H74*H$2+I74*I$2+K74*K$2+J74*J$2+L74*L$2+M74*M$2)</f>
        <v>0</v>
      </c>
    </row>
    <row r="75" spans="1:18" ht="22.5" customHeight="1">
      <c r="A75" s="34">
        <v>46017</v>
      </c>
      <c r="B75" s="15" t="s">
        <v>66</v>
      </c>
      <c r="C75" s="15" t="s">
        <v>67</v>
      </c>
      <c r="D75" s="35">
        <v>4588</v>
      </c>
      <c r="E75" s="36">
        <v>75</v>
      </c>
      <c r="F75" s="32">
        <v>48</v>
      </c>
      <c r="G75" s="32">
        <v>71</v>
      </c>
      <c r="H75" s="32">
        <v>92</v>
      </c>
      <c r="I75" s="32">
        <v>98</v>
      </c>
      <c r="J75" s="37"/>
      <c r="K75" s="36">
        <v>46</v>
      </c>
      <c r="L75" s="32">
        <v>80</v>
      </c>
      <c r="M75" s="37">
        <v>38</v>
      </c>
      <c r="N75" s="32"/>
      <c r="O75" s="32"/>
      <c r="P75" s="32"/>
      <c r="Q75" s="32">
        <v>1</v>
      </c>
      <c r="R75" s="38">
        <f>(E75*E$2+F75*F$2+G75*G$2+H75*H$2+I75*I$2+K75*K$2+J75*J$2+L75*L$2+M75*M$2)</f>
        <v>0</v>
      </c>
    </row>
    <row r="76" spans="1:18" ht="22.5" customHeight="1">
      <c r="A76" s="34">
        <v>46017</v>
      </c>
      <c r="B76" s="15" t="s">
        <v>68</v>
      </c>
      <c r="C76" s="15" t="s">
        <v>69</v>
      </c>
      <c r="D76" s="35">
        <v>1545</v>
      </c>
      <c r="E76" s="36">
        <v>41</v>
      </c>
      <c r="F76" s="32">
        <v>42</v>
      </c>
      <c r="G76" s="32">
        <v>26</v>
      </c>
      <c r="H76" s="32">
        <v>85</v>
      </c>
      <c r="I76" s="32">
        <v>37</v>
      </c>
      <c r="J76" s="37"/>
      <c r="K76" s="36">
        <v>29</v>
      </c>
      <c r="L76" s="32">
        <v>58</v>
      </c>
      <c r="M76" s="37">
        <v>32</v>
      </c>
      <c r="N76" s="32"/>
      <c r="O76" s="32"/>
      <c r="P76" s="32"/>
      <c r="Q76" s="32"/>
      <c r="R76" s="38">
        <f>(E76*E$2+F76*F$2+G76*G$2+H76*H$2+I76*I$2+K76*K$2+J76*J$2+L76*L$2+M76*M$2)</f>
        <v>0</v>
      </c>
    </row>
    <row r="77" spans="1:18" ht="22.5" customHeight="1">
      <c r="A77" s="34">
        <v>46017</v>
      </c>
      <c r="B77" s="15" t="s">
        <v>70</v>
      </c>
      <c r="C77" s="15" t="s">
        <v>71</v>
      </c>
      <c r="D77" s="35">
        <v>104687</v>
      </c>
      <c r="E77" s="36">
        <v>72</v>
      </c>
      <c r="F77" s="32">
        <v>73</v>
      </c>
      <c r="G77" s="32">
        <v>69</v>
      </c>
      <c r="H77" s="32">
        <v>46</v>
      </c>
      <c r="I77" s="32">
        <v>90</v>
      </c>
      <c r="J77" s="37">
        <v>68</v>
      </c>
      <c r="K77" s="36">
        <v>95</v>
      </c>
      <c r="L77" s="32">
        <v>32</v>
      </c>
      <c r="M77" s="37">
        <v>77</v>
      </c>
      <c r="N77" s="32"/>
      <c r="O77" s="32"/>
      <c r="P77" s="32"/>
      <c r="Q77" s="32"/>
      <c r="R77" s="38">
        <f>(E77*E$2+F77*F$2+G77*G$2+H77*H$2+I77*I$2+K77*K$2+J77*J$2+L77*L$2+M77*M$2)</f>
        <v>0</v>
      </c>
    </row>
    <row r="78" spans="1:18" ht="22.5" customHeight="1">
      <c r="A78" s="34">
        <v>46017</v>
      </c>
      <c r="B78" s="15" t="s">
        <v>72</v>
      </c>
      <c r="C78" s="15" t="s">
        <v>73</v>
      </c>
      <c r="D78" s="35">
        <v>2549</v>
      </c>
      <c r="E78" s="36">
        <v>36</v>
      </c>
      <c r="F78" s="32">
        <v>63</v>
      </c>
      <c r="G78" s="32">
        <v>51</v>
      </c>
      <c r="H78" s="32">
        <v>20</v>
      </c>
      <c r="I78" s="32">
        <v>94</v>
      </c>
      <c r="J78" s="37"/>
      <c r="K78" s="36">
        <v>74</v>
      </c>
      <c r="L78" s="32">
        <v>85</v>
      </c>
      <c r="M78" s="37">
        <v>36</v>
      </c>
      <c r="N78" s="32"/>
      <c r="O78" s="32"/>
      <c r="P78" s="32"/>
      <c r="Q78" s="32">
        <v>1</v>
      </c>
      <c r="R78" s="38">
        <f>(E78*E$2+F78*F$2+G78*G$2+H78*H$2+I78*I$2+K78*K$2+J78*J$2+L78*L$2+M78*M$2)</f>
        <v>0</v>
      </c>
    </row>
    <row r="79" spans="1:18" ht="22.5" customHeight="1">
      <c r="A79" s="34">
        <v>46017</v>
      </c>
      <c r="B79" s="15" t="s">
        <v>5658</v>
      </c>
      <c r="C79" s="15" t="s">
        <v>74</v>
      </c>
      <c r="D79" s="35">
        <v>752</v>
      </c>
      <c r="E79" s="36"/>
      <c r="F79" s="32"/>
      <c r="G79" s="32"/>
      <c r="H79" s="32">
        <v>2</v>
      </c>
      <c r="I79" s="32"/>
      <c r="J79" s="37"/>
      <c r="K79" s="36">
        <v>92</v>
      </c>
      <c r="L79" s="32">
        <v>6</v>
      </c>
      <c r="M79" s="37">
        <v>62</v>
      </c>
      <c r="N79" s="32"/>
      <c r="O79" s="32"/>
      <c r="P79" s="32"/>
      <c r="Q79" s="32"/>
      <c r="R79" s="38">
        <f>(E79*E$2+F79*F$2+G79*G$2+H79*H$2+I79*I$2+K79*K$2+J79*J$2+L79*L$2+M79*M$2)</f>
        <v>0</v>
      </c>
    </row>
    <row r="80" spans="1:18" ht="22.5" customHeight="1">
      <c r="A80" s="34">
        <v>46017</v>
      </c>
      <c r="B80" s="15" t="s">
        <v>75</v>
      </c>
      <c r="C80" s="15" t="s">
        <v>76</v>
      </c>
      <c r="D80" s="35">
        <v>63750</v>
      </c>
      <c r="E80" s="36">
        <v>87</v>
      </c>
      <c r="F80" s="32">
        <v>71</v>
      </c>
      <c r="G80" s="32">
        <v>92</v>
      </c>
      <c r="H80" s="32">
        <v>45</v>
      </c>
      <c r="I80" s="32">
        <v>87</v>
      </c>
      <c r="J80" s="37"/>
      <c r="K80" s="36">
        <v>89</v>
      </c>
      <c r="L80" s="32">
        <v>48</v>
      </c>
      <c r="M80" s="37">
        <v>43</v>
      </c>
      <c r="N80" s="32"/>
      <c r="O80" s="32"/>
      <c r="P80" s="32"/>
      <c r="Q80" s="32"/>
      <c r="R80" s="38">
        <f>(E80*E$2+F80*F$2+G80*G$2+H80*H$2+I80*I$2+K80*K$2+J80*J$2+L80*L$2+M80*M$2)</f>
        <v>0</v>
      </c>
    </row>
    <row r="81" spans="1:18" ht="22.5" customHeight="1">
      <c r="A81" s="34">
        <v>46017</v>
      </c>
      <c r="B81" s="15" t="s">
        <v>77</v>
      </c>
      <c r="C81" s="15" t="s">
        <v>78</v>
      </c>
      <c r="D81" s="35">
        <v>6672</v>
      </c>
      <c r="E81" s="36">
        <v>85</v>
      </c>
      <c r="F81" s="32">
        <v>84</v>
      </c>
      <c r="G81" s="32">
        <v>61</v>
      </c>
      <c r="H81" s="32">
        <v>96</v>
      </c>
      <c r="I81" s="32">
        <v>77</v>
      </c>
      <c r="J81" s="37">
        <v>89</v>
      </c>
      <c r="K81" s="36">
        <v>98</v>
      </c>
      <c r="L81" s="32">
        <v>43</v>
      </c>
      <c r="M81" s="37">
        <v>58</v>
      </c>
      <c r="N81" s="32"/>
      <c r="O81" s="32">
        <v>1</v>
      </c>
      <c r="P81" s="32">
        <v>1</v>
      </c>
      <c r="Q81" s="32"/>
      <c r="R81" s="38">
        <f>(E81*E$2+F81*F$2+G81*G$2+H81*H$2+I81*I$2+K81*K$2+J81*J$2+L81*L$2+M81*M$2)</f>
        <v>0</v>
      </c>
    </row>
    <row r="82" spans="1:18" ht="22.5" customHeight="1">
      <c r="A82" s="34">
        <v>46017</v>
      </c>
      <c r="B82" s="15" t="s">
        <v>79</v>
      </c>
      <c r="C82" s="15" t="s">
        <v>80</v>
      </c>
      <c r="D82" s="35">
        <v>701</v>
      </c>
      <c r="E82" s="36">
        <v>43</v>
      </c>
      <c r="F82" s="32">
        <v>27</v>
      </c>
      <c r="G82" s="32">
        <v>25</v>
      </c>
      <c r="H82" s="32">
        <v>50</v>
      </c>
      <c r="I82" s="32">
        <v>35</v>
      </c>
      <c r="J82" s="37"/>
      <c r="K82" s="36">
        <v>57</v>
      </c>
      <c r="L82" s="32">
        <v>82</v>
      </c>
      <c r="M82" s="37">
        <v>22</v>
      </c>
      <c r="N82" s="32"/>
      <c r="O82" s="32"/>
      <c r="P82" s="32"/>
      <c r="Q82" s="32"/>
      <c r="R82" s="38">
        <f>(E82*E$2+F82*F$2+G82*G$2+H82*H$2+I82*I$2+K82*K$2+J82*J$2+L82*L$2+M82*M$2)</f>
        <v>0</v>
      </c>
    </row>
    <row r="83" spans="1:18" ht="22.5" customHeight="1">
      <c r="A83" s="34">
        <v>46017</v>
      </c>
      <c r="B83" s="15" t="s">
        <v>6612</v>
      </c>
      <c r="C83" s="15" t="s">
        <v>6613</v>
      </c>
      <c r="D83" s="35">
        <v>353</v>
      </c>
      <c r="E83" s="36"/>
      <c r="F83" s="32">
        <v>2</v>
      </c>
      <c r="G83" s="32"/>
      <c r="H83" s="32">
        <v>26</v>
      </c>
      <c r="I83" s="32"/>
      <c r="J83" s="37"/>
      <c r="K83" s="36">
        <v>14</v>
      </c>
      <c r="L83" s="32">
        <v>35</v>
      </c>
      <c r="M83" s="37">
        <v>48</v>
      </c>
      <c r="N83" s="32"/>
      <c r="O83" s="32"/>
      <c r="P83" s="32"/>
      <c r="Q83" s="32"/>
      <c r="R83" s="38">
        <f>(E83*E$2+F83*F$2+G83*G$2+H83*H$2+I83*I$2+K83*K$2+J83*J$2+L83*L$2+M83*M$2)</f>
        <v>0</v>
      </c>
    </row>
    <row r="84" spans="1:18" ht="22.5" customHeight="1">
      <c r="A84" s="34">
        <v>46017</v>
      </c>
      <c r="B84" s="15" t="s">
        <v>81</v>
      </c>
      <c r="C84" s="15" t="s">
        <v>82</v>
      </c>
      <c r="D84" s="35">
        <v>2036</v>
      </c>
      <c r="E84" s="36">
        <v>86</v>
      </c>
      <c r="F84" s="32">
        <v>89</v>
      </c>
      <c r="G84" s="32">
        <v>67</v>
      </c>
      <c r="H84" s="32">
        <v>65</v>
      </c>
      <c r="I84" s="32">
        <v>70</v>
      </c>
      <c r="J84" s="37"/>
      <c r="K84" s="36">
        <v>41</v>
      </c>
      <c r="L84" s="32">
        <v>30</v>
      </c>
      <c r="M84" s="37">
        <v>66</v>
      </c>
      <c r="N84" s="32"/>
      <c r="O84" s="32"/>
      <c r="P84" s="32"/>
      <c r="Q84" s="32"/>
      <c r="R84" s="38">
        <f>(E84*E$2+F84*F$2+G84*G$2+H84*H$2+I84*I$2+K84*K$2+J84*J$2+L84*L$2+M84*M$2)</f>
        <v>0</v>
      </c>
    </row>
    <row r="85" spans="1:18" ht="22.5" customHeight="1">
      <c r="A85" s="34">
        <v>46017</v>
      </c>
      <c r="B85" s="15" t="s">
        <v>7200</v>
      </c>
      <c r="C85" s="15" t="s">
        <v>7201</v>
      </c>
      <c r="D85" s="35">
        <v>995</v>
      </c>
      <c r="E85" s="36">
        <v>24</v>
      </c>
      <c r="F85" s="32">
        <v>14</v>
      </c>
      <c r="G85" s="32">
        <v>38</v>
      </c>
      <c r="H85" s="32">
        <v>39</v>
      </c>
      <c r="I85" s="32">
        <v>1</v>
      </c>
      <c r="J85" s="37"/>
      <c r="K85" s="36">
        <v>19</v>
      </c>
      <c r="L85" s="32">
        <v>74</v>
      </c>
      <c r="M85" s="37">
        <v>29</v>
      </c>
      <c r="N85" s="32"/>
      <c r="O85" s="32"/>
      <c r="P85" s="32"/>
      <c r="Q85" s="32"/>
      <c r="R85" s="38">
        <f>(E85*E$2+F85*F$2+G85*G$2+H85*H$2+I85*I$2+K85*K$2+J85*J$2+L85*L$2+M85*M$2)</f>
        <v>0</v>
      </c>
    </row>
    <row r="86" spans="1:18" ht="22.5" customHeight="1">
      <c r="A86" s="34">
        <v>46017</v>
      </c>
      <c r="B86" s="15" t="s">
        <v>4470</v>
      </c>
      <c r="C86" s="15" t="s">
        <v>4469</v>
      </c>
      <c r="D86" s="35">
        <v>26998</v>
      </c>
      <c r="E86" s="36">
        <v>45</v>
      </c>
      <c r="F86" s="32"/>
      <c r="G86" s="32">
        <v>56</v>
      </c>
      <c r="H86" s="32">
        <v>32</v>
      </c>
      <c r="I86" s="32">
        <v>84</v>
      </c>
      <c r="J86" s="37">
        <v>53</v>
      </c>
      <c r="K86" s="36"/>
      <c r="L86" s="32">
        <v>15</v>
      </c>
      <c r="M86" s="37">
        <v>96</v>
      </c>
      <c r="N86" s="32"/>
      <c r="O86" s="32"/>
      <c r="P86" s="32"/>
      <c r="Q86" s="32"/>
      <c r="R86" s="38">
        <f>(E86*E$2+F86*F$2+G86*G$2+H86*H$2+I86*I$2+K86*K$2+J86*J$2+L86*L$2+M86*M$2)</f>
        <v>0</v>
      </c>
    </row>
    <row r="87" spans="1:18" ht="22.5" customHeight="1">
      <c r="A87" s="34">
        <v>46017</v>
      </c>
      <c r="B87" s="15" t="s">
        <v>5829</v>
      </c>
      <c r="C87" s="15" t="s">
        <v>4471</v>
      </c>
      <c r="D87" s="35">
        <v>12150</v>
      </c>
      <c r="E87" s="36"/>
      <c r="F87" s="32">
        <v>28</v>
      </c>
      <c r="G87" s="32"/>
      <c r="H87" s="32">
        <v>74</v>
      </c>
      <c r="I87" s="32"/>
      <c r="J87" s="37">
        <v>0</v>
      </c>
      <c r="K87" s="36">
        <v>14</v>
      </c>
      <c r="L87" s="32">
        <v>51</v>
      </c>
      <c r="M87" s="37">
        <v>62</v>
      </c>
      <c r="N87" s="32"/>
      <c r="O87" s="32"/>
      <c r="P87" s="32"/>
      <c r="Q87" s="32"/>
      <c r="R87" s="38">
        <f>(E87*E$2+F87*F$2+G87*G$2+H87*H$2+I87*I$2+K87*K$2+J87*J$2+L87*L$2+M87*M$2)</f>
        <v>0</v>
      </c>
    </row>
    <row r="88" spans="1:18" ht="22.5" customHeight="1">
      <c r="A88" s="34">
        <v>46017</v>
      </c>
      <c r="B88" s="15" t="s">
        <v>83</v>
      </c>
      <c r="C88" s="15" t="s">
        <v>84</v>
      </c>
      <c r="D88" s="35">
        <v>643</v>
      </c>
      <c r="E88" s="36">
        <v>1</v>
      </c>
      <c r="F88" s="32">
        <v>25</v>
      </c>
      <c r="G88" s="32">
        <v>16</v>
      </c>
      <c r="H88" s="32">
        <v>11</v>
      </c>
      <c r="I88" s="32">
        <v>56</v>
      </c>
      <c r="J88" s="37"/>
      <c r="K88" s="36">
        <v>20</v>
      </c>
      <c r="L88" s="32">
        <v>95</v>
      </c>
      <c r="M88" s="37">
        <v>7</v>
      </c>
      <c r="N88" s="32"/>
      <c r="O88" s="32"/>
      <c r="P88" s="32"/>
      <c r="Q88" s="32"/>
      <c r="R88" s="38">
        <f>(E88*E$2+F88*F$2+G88*G$2+H88*H$2+I88*I$2+K88*K$2+J88*J$2+L88*L$2+M88*M$2)</f>
        <v>0</v>
      </c>
    </row>
    <row r="89" spans="1:18" ht="22.5" customHeight="1">
      <c r="A89" s="34">
        <v>46017</v>
      </c>
      <c r="B89" s="15" t="s">
        <v>7868</v>
      </c>
      <c r="C89" s="15" t="s">
        <v>7869</v>
      </c>
      <c r="D89" s="35">
        <v>99</v>
      </c>
      <c r="E89" s="36"/>
      <c r="F89" s="32"/>
      <c r="G89" s="32"/>
      <c r="H89" s="32"/>
      <c r="I89" s="32"/>
      <c r="J89" s="37"/>
      <c r="K89" s="36">
        <v>6</v>
      </c>
      <c r="L89" s="32">
        <v>51</v>
      </c>
      <c r="M89" s="37">
        <v>36</v>
      </c>
      <c r="N89" s="32"/>
      <c r="O89" s="32"/>
      <c r="P89" s="32"/>
      <c r="Q89" s="32"/>
      <c r="R89" s="38">
        <f>(E89*E$2+F89*F$2+G89*G$2+H89*H$2+I89*I$2+K89*K$2+J89*J$2+L89*L$2+M89*M$2)</f>
        <v>0</v>
      </c>
    </row>
    <row r="90" spans="1:18" ht="22.5" customHeight="1">
      <c r="A90" s="34">
        <v>46017</v>
      </c>
      <c r="B90" s="15" t="s">
        <v>85</v>
      </c>
      <c r="C90" s="15" t="s">
        <v>86</v>
      </c>
      <c r="D90" s="35">
        <v>8223</v>
      </c>
      <c r="E90" s="36">
        <v>62</v>
      </c>
      <c r="F90" s="32">
        <v>39</v>
      </c>
      <c r="G90" s="32">
        <v>73</v>
      </c>
      <c r="H90" s="32">
        <v>65</v>
      </c>
      <c r="I90" s="32">
        <v>53</v>
      </c>
      <c r="J90" s="37"/>
      <c r="K90" s="36">
        <v>46</v>
      </c>
      <c r="L90" s="32">
        <v>91</v>
      </c>
      <c r="M90" s="37">
        <v>11</v>
      </c>
      <c r="N90" s="32"/>
      <c r="O90" s="32"/>
      <c r="P90" s="32"/>
      <c r="Q90" s="32"/>
      <c r="R90" s="38">
        <f>(E90*E$2+F90*F$2+G90*G$2+H90*H$2+I90*I$2+K90*K$2+J90*J$2+L90*L$2+M90*M$2)</f>
        <v>0</v>
      </c>
    </row>
    <row r="91" spans="1:18" ht="22.5" customHeight="1">
      <c r="A91" s="34">
        <v>46017</v>
      </c>
      <c r="B91" s="15" t="s">
        <v>87</v>
      </c>
      <c r="C91" s="15" t="s">
        <v>88</v>
      </c>
      <c r="D91" s="35">
        <v>90897</v>
      </c>
      <c r="E91" s="36">
        <v>97</v>
      </c>
      <c r="F91" s="32">
        <v>64</v>
      </c>
      <c r="G91" s="32">
        <v>92</v>
      </c>
      <c r="H91" s="32">
        <v>82</v>
      </c>
      <c r="I91" s="32"/>
      <c r="J91" s="37"/>
      <c r="K91" s="36">
        <v>57</v>
      </c>
      <c r="L91" s="32">
        <v>32</v>
      </c>
      <c r="M91" s="37">
        <v>62</v>
      </c>
      <c r="N91" s="32">
        <v>1</v>
      </c>
      <c r="O91" s="32"/>
      <c r="P91" s="32"/>
      <c r="Q91" s="32"/>
      <c r="R91" s="38">
        <f>(E91*E$2+F91*F$2+G91*G$2+H91*H$2+I91*I$2+K91*K$2+J91*J$2+L91*L$2+M91*M$2)</f>
        <v>0</v>
      </c>
    </row>
    <row r="92" spans="1:18" ht="22.5" customHeight="1">
      <c r="A92" s="34">
        <v>46017</v>
      </c>
      <c r="B92" s="15" t="s">
        <v>6495</v>
      </c>
      <c r="C92" s="15" t="s">
        <v>6496</v>
      </c>
      <c r="D92" s="35">
        <v>393</v>
      </c>
      <c r="E92" s="36">
        <v>48</v>
      </c>
      <c r="F92" s="32">
        <v>88</v>
      </c>
      <c r="G92" s="32">
        <v>44</v>
      </c>
      <c r="H92" s="32">
        <v>29</v>
      </c>
      <c r="I92" s="32">
        <v>46</v>
      </c>
      <c r="J92" s="37"/>
      <c r="K92" s="36">
        <v>39</v>
      </c>
      <c r="L92" s="32">
        <v>52</v>
      </c>
      <c r="M92" s="37">
        <v>29</v>
      </c>
      <c r="N92" s="32"/>
      <c r="O92" s="32"/>
      <c r="P92" s="32"/>
      <c r="Q92" s="32"/>
      <c r="R92" s="38">
        <f>(E92*E$2+F92*F$2+G92*G$2+H92*H$2+I92*I$2+K92*K$2+J92*J$2+L92*L$2+M92*M$2)</f>
        <v>0</v>
      </c>
    </row>
    <row r="93" spans="1:18" ht="22.5" customHeight="1">
      <c r="A93" s="34">
        <v>46017</v>
      </c>
      <c r="B93" s="15" t="s">
        <v>89</v>
      </c>
      <c r="C93" s="15" t="s">
        <v>90</v>
      </c>
      <c r="D93" s="35">
        <v>4468</v>
      </c>
      <c r="E93" s="36">
        <v>55</v>
      </c>
      <c r="F93" s="32">
        <v>20</v>
      </c>
      <c r="G93" s="32">
        <v>58</v>
      </c>
      <c r="H93" s="32">
        <v>93</v>
      </c>
      <c r="I93" s="32">
        <v>75</v>
      </c>
      <c r="J93" s="37">
        <v>10</v>
      </c>
      <c r="K93" s="36">
        <v>92</v>
      </c>
      <c r="L93" s="32">
        <v>71</v>
      </c>
      <c r="M93" s="37">
        <v>37</v>
      </c>
      <c r="N93" s="32"/>
      <c r="O93" s="32"/>
      <c r="P93" s="32"/>
      <c r="Q93" s="32"/>
      <c r="R93" s="38">
        <f>(E93*E$2+F93*F$2+G93*G$2+H93*H$2+I93*I$2+K93*K$2+J93*J$2+L93*L$2+M93*M$2)</f>
        <v>0</v>
      </c>
    </row>
    <row r="94" spans="1:18" ht="22.5" customHeight="1">
      <c r="A94" s="34">
        <v>46017</v>
      </c>
      <c r="B94" s="15" t="s">
        <v>4473</v>
      </c>
      <c r="C94" s="15" t="s">
        <v>4472</v>
      </c>
      <c r="D94" s="35">
        <v>61778</v>
      </c>
      <c r="E94" s="36">
        <v>58</v>
      </c>
      <c r="F94" s="32"/>
      <c r="G94" s="32">
        <v>79</v>
      </c>
      <c r="H94" s="32"/>
      <c r="I94" s="32">
        <v>83</v>
      </c>
      <c r="J94" s="37">
        <v>49</v>
      </c>
      <c r="K94" s="36">
        <v>54</v>
      </c>
      <c r="L94" s="32">
        <v>5</v>
      </c>
      <c r="M94" s="37">
        <v>98</v>
      </c>
      <c r="N94" s="32"/>
      <c r="O94" s="32"/>
      <c r="P94" s="32"/>
      <c r="Q94" s="32"/>
      <c r="R94" s="38">
        <f>(E94*E$2+F94*F$2+G94*G$2+H94*H$2+I94*I$2+K94*K$2+J94*J$2+L94*L$2+M94*M$2)</f>
        <v>0</v>
      </c>
    </row>
    <row r="95" spans="1:18" ht="22.5" customHeight="1">
      <c r="A95" s="34">
        <v>46017</v>
      </c>
      <c r="B95" s="15" t="s">
        <v>91</v>
      </c>
      <c r="C95" s="15" t="s">
        <v>92</v>
      </c>
      <c r="D95" s="35">
        <v>25563</v>
      </c>
      <c r="E95" s="36">
        <v>50</v>
      </c>
      <c r="F95" s="32">
        <v>14</v>
      </c>
      <c r="G95" s="32">
        <v>73</v>
      </c>
      <c r="H95" s="32">
        <v>90</v>
      </c>
      <c r="I95" s="32">
        <v>99</v>
      </c>
      <c r="J95" s="37"/>
      <c r="K95" s="36">
        <v>96</v>
      </c>
      <c r="L95" s="32">
        <v>50</v>
      </c>
      <c r="M95" s="37">
        <v>49</v>
      </c>
      <c r="N95" s="32"/>
      <c r="O95" s="32"/>
      <c r="P95" s="32"/>
      <c r="Q95" s="32"/>
      <c r="R95" s="38">
        <f>(E95*E$2+F95*F$2+G95*G$2+H95*H$2+I95*I$2+K95*K$2+J95*J$2+L95*L$2+M95*M$2)</f>
        <v>0</v>
      </c>
    </row>
    <row r="96" spans="1:18" ht="22.5" customHeight="1">
      <c r="A96" s="34">
        <v>46017</v>
      </c>
      <c r="B96" s="15" t="s">
        <v>7748</v>
      </c>
      <c r="C96" s="15" t="s">
        <v>7749</v>
      </c>
      <c r="D96" s="35">
        <v>3342</v>
      </c>
      <c r="E96" s="36"/>
      <c r="F96" s="32">
        <v>13</v>
      </c>
      <c r="G96" s="32"/>
      <c r="H96" s="32">
        <v>73</v>
      </c>
      <c r="I96" s="32"/>
      <c r="J96" s="37"/>
      <c r="K96" s="36">
        <v>2</v>
      </c>
      <c r="L96" s="32">
        <v>46</v>
      </c>
      <c r="M96" s="37">
        <v>54</v>
      </c>
      <c r="N96" s="32"/>
      <c r="O96" s="32"/>
      <c r="P96" s="32"/>
      <c r="Q96" s="32"/>
      <c r="R96" s="38">
        <f>(E96*E$2+F96*F$2+G96*G$2+H96*H$2+I96*I$2+K96*K$2+J96*J$2+L96*L$2+M96*M$2)</f>
        <v>0</v>
      </c>
    </row>
    <row r="97" spans="1:18" ht="22.5" customHeight="1">
      <c r="A97" s="34">
        <v>46017</v>
      </c>
      <c r="B97" s="15" t="s">
        <v>4475</v>
      </c>
      <c r="C97" s="15" t="s">
        <v>4474</v>
      </c>
      <c r="D97" s="35">
        <v>10019</v>
      </c>
      <c r="E97" s="36">
        <v>60</v>
      </c>
      <c r="F97" s="32"/>
      <c r="G97" s="32">
        <v>38</v>
      </c>
      <c r="H97" s="32">
        <v>99</v>
      </c>
      <c r="I97" s="32">
        <v>91</v>
      </c>
      <c r="J97" s="37"/>
      <c r="K97" s="36">
        <v>78</v>
      </c>
      <c r="L97" s="32">
        <v>36</v>
      </c>
      <c r="M97" s="37">
        <v>46</v>
      </c>
      <c r="N97" s="32"/>
      <c r="O97" s="32"/>
      <c r="P97" s="32"/>
      <c r="Q97" s="32"/>
      <c r="R97" s="38">
        <f>(E97*E$2+F97*F$2+G97*G$2+H97*H$2+I97*I$2+K97*K$2+J97*J$2+L97*L$2+M97*M$2)</f>
        <v>0</v>
      </c>
    </row>
    <row r="98" spans="1:18" ht="22.5" customHeight="1">
      <c r="A98" s="34">
        <v>46017</v>
      </c>
      <c r="B98" s="15" t="s">
        <v>5612</v>
      </c>
      <c r="C98" s="15" t="s">
        <v>5608</v>
      </c>
      <c r="D98" s="35">
        <v>1167</v>
      </c>
      <c r="E98" s="36">
        <v>0</v>
      </c>
      <c r="F98" s="32">
        <v>27</v>
      </c>
      <c r="G98" s="32">
        <v>11</v>
      </c>
      <c r="H98" s="32">
        <v>30</v>
      </c>
      <c r="I98" s="32">
        <v>2</v>
      </c>
      <c r="J98" s="37">
        <v>40</v>
      </c>
      <c r="K98" s="36">
        <v>13</v>
      </c>
      <c r="L98" s="32">
        <v>52</v>
      </c>
      <c r="M98" s="37">
        <v>32</v>
      </c>
      <c r="N98" s="32"/>
      <c r="O98" s="32"/>
      <c r="P98" s="32"/>
      <c r="Q98" s="32"/>
      <c r="R98" s="38">
        <f>(E98*E$2+F98*F$2+G98*G$2+H98*H$2+I98*I$2+K98*K$2+J98*J$2+L98*L$2+M98*M$2)</f>
        <v>0</v>
      </c>
    </row>
    <row r="99" spans="1:18" ht="22.5" customHeight="1">
      <c r="A99" s="34">
        <v>46017</v>
      </c>
      <c r="B99" s="15" t="s">
        <v>6098</v>
      </c>
      <c r="C99" s="15" t="s">
        <v>6099</v>
      </c>
      <c r="D99" s="35">
        <v>794</v>
      </c>
      <c r="E99" s="36">
        <v>9</v>
      </c>
      <c r="F99" s="32">
        <v>3</v>
      </c>
      <c r="G99" s="32">
        <v>32</v>
      </c>
      <c r="H99" s="32">
        <v>23</v>
      </c>
      <c r="I99" s="32">
        <v>92</v>
      </c>
      <c r="J99" s="37"/>
      <c r="K99" s="36">
        <v>36</v>
      </c>
      <c r="L99" s="32">
        <v>96</v>
      </c>
      <c r="M99" s="37">
        <v>7</v>
      </c>
      <c r="N99" s="32"/>
      <c r="O99" s="32"/>
      <c r="P99" s="32"/>
      <c r="Q99" s="32"/>
      <c r="R99" s="38">
        <f>(E99*E$2+F99*F$2+G99*G$2+H99*H$2+I99*I$2+K99*K$2+J99*J$2+L99*L$2+M99*M$2)</f>
        <v>0</v>
      </c>
    </row>
    <row r="100" spans="1:18" ht="22.5" customHeight="1">
      <c r="A100" s="34">
        <v>46017</v>
      </c>
      <c r="B100" s="15" t="s">
        <v>7600</v>
      </c>
      <c r="C100" s="15" t="s">
        <v>7601</v>
      </c>
      <c r="D100" s="35">
        <v>395</v>
      </c>
      <c r="E100" s="36"/>
      <c r="F100" s="32"/>
      <c r="G100" s="32"/>
      <c r="H100" s="32"/>
      <c r="I100" s="32"/>
      <c r="J100" s="37"/>
      <c r="K100" s="36"/>
      <c r="L100" s="32">
        <v>50</v>
      </c>
      <c r="M100" s="37">
        <v>51</v>
      </c>
      <c r="N100" s="32"/>
      <c r="O100" s="32"/>
      <c r="P100" s="32"/>
      <c r="Q100" s="32"/>
      <c r="R100" s="38">
        <f>(E100*E$2+F100*F$2+G100*G$2+H100*H$2+I100*I$2+K100*K$2+J100*J$2+L100*L$2+M100*M$2)</f>
        <v>0</v>
      </c>
    </row>
    <row r="101" spans="1:18" ht="22.5" customHeight="1">
      <c r="A101" s="34">
        <v>46017</v>
      </c>
      <c r="B101" s="15" t="s">
        <v>6100</v>
      </c>
      <c r="C101" s="15" t="s">
        <v>6101</v>
      </c>
      <c r="D101" s="35">
        <v>132</v>
      </c>
      <c r="E101" s="36">
        <v>46</v>
      </c>
      <c r="F101" s="32">
        <v>27</v>
      </c>
      <c r="G101" s="32">
        <v>46</v>
      </c>
      <c r="H101" s="32">
        <v>45</v>
      </c>
      <c r="I101" s="32">
        <v>57</v>
      </c>
      <c r="J101" s="37"/>
      <c r="K101" s="36">
        <v>18</v>
      </c>
      <c r="L101" s="32">
        <v>87</v>
      </c>
      <c r="M101" s="37">
        <v>6</v>
      </c>
      <c r="N101" s="32"/>
      <c r="O101" s="32"/>
      <c r="P101" s="32"/>
      <c r="Q101" s="32"/>
      <c r="R101" s="38">
        <f>(E101*E$2+F101*F$2+G101*G$2+H101*H$2+I101*I$2+K101*K$2+J101*J$2+L101*L$2+M101*M$2)</f>
        <v>0</v>
      </c>
    </row>
    <row r="102" spans="1:18" ht="22.5" customHeight="1">
      <c r="A102" s="34">
        <v>46017</v>
      </c>
      <c r="B102" s="15" t="s">
        <v>7821</v>
      </c>
      <c r="C102" s="15" t="s">
        <v>7822</v>
      </c>
      <c r="D102" s="35">
        <v>130</v>
      </c>
      <c r="E102" s="36"/>
      <c r="F102" s="32">
        <v>49</v>
      </c>
      <c r="G102" s="32"/>
      <c r="H102" s="32">
        <v>4</v>
      </c>
      <c r="I102" s="32"/>
      <c r="J102" s="37"/>
      <c r="K102" s="36">
        <v>98</v>
      </c>
      <c r="L102" s="32">
        <v>22</v>
      </c>
      <c r="M102" s="37">
        <v>76</v>
      </c>
      <c r="N102" s="32"/>
      <c r="O102" s="32"/>
      <c r="P102" s="32"/>
      <c r="Q102" s="32"/>
      <c r="R102" s="38">
        <f>(E102*E$2+F102*F$2+G102*G$2+H102*H$2+I102*I$2+K102*K$2+J102*J$2+L102*L$2+M102*M$2)</f>
        <v>0</v>
      </c>
    </row>
    <row r="103" spans="1:18" ht="22.5" customHeight="1">
      <c r="A103" s="34">
        <v>46017</v>
      </c>
      <c r="B103" s="15" t="s">
        <v>93</v>
      </c>
      <c r="C103" s="15" t="s">
        <v>94</v>
      </c>
      <c r="D103" s="35">
        <v>11523</v>
      </c>
      <c r="E103" s="36">
        <v>60</v>
      </c>
      <c r="F103" s="32">
        <v>67</v>
      </c>
      <c r="G103" s="32">
        <v>53</v>
      </c>
      <c r="H103" s="32">
        <v>64</v>
      </c>
      <c r="I103" s="32">
        <v>61</v>
      </c>
      <c r="J103" s="37">
        <v>71</v>
      </c>
      <c r="K103" s="36">
        <v>18</v>
      </c>
      <c r="L103" s="32">
        <v>38</v>
      </c>
      <c r="M103" s="37">
        <v>91</v>
      </c>
      <c r="N103" s="32"/>
      <c r="O103" s="32"/>
      <c r="P103" s="32"/>
      <c r="Q103" s="32"/>
      <c r="R103" s="38">
        <f>(E103*E$2+F103*F$2+G103*G$2+H103*H$2+I103*I$2+K103*K$2+J103*J$2+L103*L$2+M103*M$2)</f>
        <v>0</v>
      </c>
    </row>
    <row r="104" spans="1:18" ht="22.5" customHeight="1">
      <c r="A104" s="34">
        <v>46017</v>
      </c>
      <c r="B104" s="15" t="s">
        <v>7924</v>
      </c>
      <c r="C104" s="15" t="s">
        <v>7925</v>
      </c>
      <c r="D104" s="35">
        <v>269</v>
      </c>
      <c r="E104" s="36"/>
      <c r="F104" s="32"/>
      <c r="G104" s="32"/>
      <c r="H104" s="32"/>
      <c r="I104" s="32"/>
      <c r="J104" s="37"/>
      <c r="K104" s="36"/>
      <c r="L104" s="32">
        <v>41</v>
      </c>
      <c r="M104" s="37">
        <v>36</v>
      </c>
      <c r="N104" s="32"/>
      <c r="O104" s="32"/>
      <c r="P104" s="32"/>
      <c r="Q104" s="32"/>
      <c r="R104" s="38">
        <f>(E104*E$2+F104*F$2+G104*G$2+H104*H$2+I104*I$2+K104*K$2+J104*J$2+L104*L$2+M104*M$2)</f>
        <v>0</v>
      </c>
    </row>
    <row r="105" spans="1:18" ht="22.5" customHeight="1">
      <c r="A105" s="34">
        <v>46017</v>
      </c>
      <c r="B105" s="15" t="s">
        <v>95</v>
      </c>
      <c r="C105" s="15" t="s">
        <v>96</v>
      </c>
      <c r="D105" s="35">
        <v>57600</v>
      </c>
      <c r="E105" s="36">
        <v>76</v>
      </c>
      <c r="F105" s="32">
        <v>69</v>
      </c>
      <c r="G105" s="32">
        <v>85</v>
      </c>
      <c r="H105" s="32">
        <v>71</v>
      </c>
      <c r="I105" s="32">
        <v>69</v>
      </c>
      <c r="J105" s="37">
        <v>72</v>
      </c>
      <c r="K105" s="36">
        <v>78</v>
      </c>
      <c r="L105" s="32">
        <v>26</v>
      </c>
      <c r="M105" s="37">
        <v>85</v>
      </c>
      <c r="N105" s="32"/>
      <c r="O105" s="32"/>
      <c r="P105" s="32"/>
      <c r="Q105" s="32"/>
      <c r="R105" s="38">
        <f>(E105*E$2+F105*F$2+G105*G$2+H105*H$2+I105*I$2+K105*K$2+J105*J$2+L105*L$2+M105*M$2)</f>
        <v>0</v>
      </c>
    </row>
    <row r="106" spans="1:18" ht="22.5" customHeight="1">
      <c r="A106" s="34">
        <v>46017</v>
      </c>
      <c r="B106" s="15" t="s">
        <v>97</v>
      </c>
      <c r="C106" s="15" t="s">
        <v>98</v>
      </c>
      <c r="D106" s="35">
        <v>285</v>
      </c>
      <c r="E106" s="36"/>
      <c r="F106" s="32"/>
      <c r="G106" s="32"/>
      <c r="H106" s="32">
        <v>6</v>
      </c>
      <c r="I106" s="32"/>
      <c r="J106" s="37"/>
      <c r="K106" s="36">
        <v>95</v>
      </c>
      <c r="L106" s="32">
        <v>60</v>
      </c>
      <c r="M106" s="37">
        <v>73</v>
      </c>
      <c r="N106" s="32"/>
      <c r="O106" s="32"/>
      <c r="P106" s="32"/>
      <c r="Q106" s="32"/>
      <c r="R106" s="38">
        <f>(E106*E$2+F106*F$2+G106*G$2+H106*H$2+I106*I$2+K106*K$2+J106*J$2+L106*L$2+M106*M$2)</f>
        <v>0</v>
      </c>
    </row>
    <row r="107" spans="1:18" ht="22.5" customHeight="1">
      <c r="A107" s="34">
        <v>46017</v>
      </c>
      <c r="B107" s="15" t="s">
        <v>99</v>
      </c>
      <c r="C107" s="15" t="s">
        <v>100</v>
      </c>
      <c r="D107" s="35">
        <v>25023</v>
      </c>
      <c r="E107" s="36">
        <v>65</v>
      </c>
      <c r="F107" s="32"/>
      <c r="G107" s="32">
        <v>57</v>
      </c>
      <c r="H107" s="32">
        <v>57</v>
      </c>
      <c r="I107" s="32">
        <v>87</v>
      </c>
      <c r="J107" s="37"/>
      <c r="K107" s="36">
        <v>84</v>
      </c>
      <c r="L107" s="32">
        <v>99</v>
      </c>
      <c r="M107" s="37">
        <v>3</v>
      </c>
      <c r="N107" s="32"/>
      <c r="O107" s="32"/>
      <c r="P107" s="32"/>
      <c r="Q107" s="32"/>
      <c r="R107" s="38">
        <f>(E107*E$2+F107*F$2+G107*G$2+H107*H$2+I107*I$2+K107*K$2+J107*J$2+L107*L$2+M107*M$2)</f>
        <v>0</v>
      </c>
    </row>
    <row r="108" spans="1:18" ht="22.5" customHeight="1">
      <c r="A108" s="34">
        <v>46017</v>
      </c>
      <c r="B108" s="15" t="s">
        <v>5744</v>
      </c>
      <c r="C108" s="15" t="s">
        <v>101</v>
      </c>
      <c r="D108" s="35">
        <v>746</v>
      </c>
      <c r="E108" s="36">
        <v>86</v>
      </c>
      <c r="F108" s="32">
        <v>83</v>
      </c>
      <c r="G108" s="32">
        <v>70</v>
      </c>
      <c r="H108" s="32">
        <v>91</v>
      </c>
      <c r="I108" s="32">
        <v>29</v>
      </c>
      <c r="J108" s="37"/>
      <c r="K108" s="36">
        <v>61</v>
      </c>
      <c r="L108" s="32">
        <v>43</v>
      </c>
      <c r="M108" s="37">
        <v>64</v>
      </c>
      <c r="N108" s="32"/>
      <c r="O108" s="32"/>
      <c r="P108" s="32"/>
      <c r="Q108" s="32"/>
      <c r="R108" s="38">
        <f>(E108*E$2+F108*F$2+G108*G$2+H108*H$2+I108*I$2+K108*K$2+J108*J$2+L108*L$2+M108*M$2)</f>
        <v>0</v>
      </c>
    </row>
    <row r="109" spans="1:18" ht="22.5" customHeight="1">
      <c r="A109" s="34">
        <v>46017</v>
      </c>
      <c r="B109" s="15" t="s">
        <v>102</v>
      </c>
      <c r="C109" s="15" t="s">
        <v>103</v>
      </c>
      <c r="D109" s="35">
        <v>8449</v>
      </c>
      <c r="E109" s="36">
        <v>94</v>
      </c>
      <c r="F109" s="32">
        <v>94</v>
      </c>
      <c r="G109" s="32">
        <v>50</v>
      </c>
      <c r="H109" s="32">
        <v>71</v>
      </c>
      <c r="I109" s="32">
        <v>82</v>
      </c>
      <c r="J109" s="37"/>
      <c r="K109" s="36">
        <v>61</v>
      </c>
      <c r="L109" s="32">
        <v>44</v>
      </c>
      <c r="M109" s="37">
        <v>24</v>
      </c>
      <c r="N109" s="32"/>
      <c r="O109" s="32"/>
      <c r="P109" s="32"/>
      <c r="Q109" s="32"/>
      <c r="R109" s="38">
        <f>(E109*E$2+F109*F$2+G109*G$2+H109*H$2+I109*I$2+K109*K$2+J109*J$2+L109*L$2+M109*M$2)</f>
        <v>0</v>
      </c>
    </row>
    <row r="110" spans="1:18" ht="22.5" customHeight="1">
      <c r="A110" s="34">
        <v>46017</v>
      </c>
      <c r="B110" s="15" t="s">
        <v>7785</v>
      </c>
      <c r="C110" s="15" t="s">
        <v>7720</v>
      </c>
      <c r="D110" s="35">
        <v>193</v>
      </c>
      <c r="E110" s="36"/>
      <c r="F110" s="32">
        <v>14</v>
      </c>
      <c r="G110" s="32"/>
      <c r="H110" s="32">
        <v>5</v>
      </c>
      <c r="I110" s="32"/>
      <c r="J110" s="37"/>
      <c r="K110" s="36">
        <v>50</v>
      </c>
      <c r="L110" s="32">
        <v>62</v>
      </c>
      <c r="M110" s="37">
        <v>49</v>
      </c>
      <c r="N110" s="32"/>
      <c r="O110" s="32"/>
      <c r="P110" s="32"/>
      <c r="Q110" s="32"/>
      <c r="R110" s="38">
        <f>(E110*E$2+F110*F$2+G110*G$2+H110*H$2+I110*I$2+K110*K$2+J110*J$2+L110*L$2+M110*M$2)</f>
        <v>0</v>
      </c>
    </row>
    <row r="111" spans="1:18" ht="22.5" customHeight="1">
      <c r="A111" s="34">
        <v>46017</v>
      </c>
      <c r="B111" s="15" t="s">
        <v>104</v>
      </c>
      <c r="C111" s="15" t="s">
        <v>105</v>
      </c>
      <c r="D111" s="35">
        <v>7869</v>
      </c>
      <c r="E111" s="36">
        <v>58</v>
      </c>
      <c r="F111" s="32">
        <v>39</v>
      </c>
      <c r="G111" s="32">
        <v>70</v>
      </c>
      <c r="H111" s="32">
        <v>73</v>
      </c>
      <c r="I111" s="32">
        <v>37</v>
      </c>
      <c r="J111" s="37">
        <v>26</v>
      </c>
      <c r="K111" s="36">
        <v>31</v>
      </c>
      <c r="L111" s="32">
        <v>47</v>
      </c>
      <c r="M111" s="37">
        <v>58</v>
      </c>
      <c r="N111" s="32"/>
      <c r="O111" s="32"/>
      <c r="P111" s="32"/>
      <c r="Q111" s="32"/>
      <c r="R111" s="38">
        <f>(E111*E$2+F111*F$2+G111*G$2+H111*H$2+I111*I$2+K111*K$2+J111*J$2+L111*L$2+M111*M$2)</f>
        <v>0</v>
      </c>
    </row>
    <row r="112" spans="1:18" ht="22.5" customHeight="1">
      <c r="A112" s="34">
        <v>46017</v>
      </c>
      <c r="B112" s="15" t="s">
        <v>7077</v>
      </c>
      <c r="C112" s="15" t="s">
        <v>7078</v>
      </c>
      <c r="D112" s="35">
        <v>112</v>
      </c>
      <c r="E112" s="36">
        <v>52</v>
      </c>
      <c r="F112" s="32">
        <v>17</v>
      </c>
      <c r="G112" s="32">
        <v>47</v>
      </c>
      <c r="H112" s="32">
        <v>59</v>
      </c>
      <c r="I112" s="32">
        <v>55</v>
      </c>
      <c r="J112" s="37"/>
      <c r="K112" s="36">
        <v>14</v>
      </c>
      <c r="L112" s="32">
        <v>53</v>
      </c>
      <c r="M112" s="37">
        <v>37</v>
      </c>
      <c r="N112" s="32"/>
      <c r="O112" s="32"/>
      <c r="P112" s="32"/>
      <c r="Q112" s="32"/>
      <c r="R112" s="38">
        <f>(E112*E$2+F112*F$2+G112*G$2+H112*H$2+I112*I$2+K112*K$2+J112*J$2+L112*L$2+M112*M$2)</f>
        <v>0</v>
      </c>
    </row>
    <row r="113" spans="1:18" ht="22.5" customHeight="1">
      <c r="A113" s="34">
        <v>46017</v>
      </c>
      <c r="B113" s="15" t="s">
        <v>106</v>
      </c>
      <c r="C113" s="15" t="s">
        <v>107</v>
      </c>
      <c r="D113" s="35">
        <v>16922</v>
      </c>
      <c r="E113" s="36">
        <v>63</v>
      </c>
      <c r="F113" s="32">
        <v>17</v>
      </c>
      <c r="G113" s="32">
        <v>72</v>
      </c>
      <c r="H113" s="32">
        <v>61</v>
      </c>
      <c r="I113" s="32"/>
      <c r="J113" s="37"/>
      <c r="K113" s="36">
        <v>61</v>
      </c>
      <c r="L113" s="32">
        <v>31</v>
      </c>
      <c r="M113" s="37">
        <v>61</v>
      </c>
      <c r="N113" s="32"/>
      <c r="O113" s="32"/>
      <c r="P113" s="32"/>
      <c r="Q113" s="32"/>
      <c r="R113" s="38">
        <f>(E113*E$2+F113*F$2+G113*G$2+H113*H$2+I113*I$2+K113*K$2+J113*J$2+L113*L$2+M113*M$2)</f>
        <v>0</v>
      </c>
    </row>
    <row r="114" spans="1:18" ht="22.5" customHeight="1">
      <c r="A114" s="34">
        <v>46017</v>
      </c>
      <c r="B114" s="15" t="s">
        <v>108</v>
      </c>
      <c r="C114" s="15" t="s">
        <v>109</v>
      </c>
      <c r="D114" s="35">
        <v>1633</v>
      </c>
      <c r="E114" s="36">
        <v>9</v>
      </c>
      <c r="F114" s="32">
        <v>29</v>
      </c>
      <c r="G114" s="32">
        <v>16</v>
      </c>
      <c r="H114" s="32">
        <v>41</v>
      </c>
      <c r="I114" s="32">
        <v>63</v>
      </c>
      <c r="J114" s="37"/>
      <c r="K114" s="36">
        <v>72</v>
      </c>
      <c r="L114" s="32">
        <v>59</v>
      </c>
      <c r="M114" s="37">
        <v>50</v>
      </c>
      <c r="N114" s="32"/>
      <c r="O114" s="32"/>
      <c r="P114" s="32"/>
      <c r="Q114" s="32"/>
      <c r="R114" s="38">
        <f>(E114*E$2+F114*F$2+G114*G$2+H114*H$2+I114*I$2+K114*K$2+J114*J$2+L114*L$2+M114*M$2)</f>
        <v>0</v>
      </c>
    </row>
    <row r="115" spans="1:18" ht="22.5" customHeight="1">
      <c r="A115" s="34">
        <v>46017</v>
      </c>
      <c r="B115" s="15" t="s">
        <v>4477</v>
      </c>
      <c r="C115" s="15" t="s">
        <v>4476</v>
      </c>
      <c r="D115" s="35">
        <v>1890</v>
      </c>
      <c r="E115" s="36">
        <v>45</v>
      </c>
      <c r="F115" s="32"/>
      <c r="G115" s="32">
        <v>57</v>
      </c>
      <c r="H115" s="32">
        <v>12</v>
      </c>
      <c r="I115" s="32">
        <v>31</v>
      </c>
      <c r="J115" s="37">
        <v>59</v>
      </c>
      <c r="K115" s="36">
        <v>13</v>
      </c>
      <c r="L115" s="32">
        <v>50</v>
      </c>
      <c r="M115" s="37">
        <v>60</v>
      </c>
      <c r="N115" s="32"/>
      <c r="O115" s="32"/>
      <c r="P115" s="32"/>
      <c r="Q115" s="32"/>
      <c r="R115" s="38">
        <f>(E115*E$2+F115*F$2+G115*G$2+H115*H$2+I115*I$2+K115*K$2+J115*J$2+L115*L$2+M115*M$2)</f>
        <v>0</v>
      </c>
    </row>
    <row r="116" spans="1:18" ht="22.5" customHeight="1">
      <c r="A116" s="34">
        <v>46017</v>
      </c>
      <c r="B116" s="15" t="s">
        <v>4479</v>
      </c>
      <c r="C116" s="15" t="s">
        <v>4478</v>
      </c>
      <c r="D116" s="35">
        <v>11639</v>
      </c>
      <c r="E116" s="36">
        <v>44</v>
      </c>
      <c r="F116" s="32"/>
      <c r="G116" s="32">
        <v>50</v>
      </c>
      <c r="H116" s="32">
        <v>63</v>
      </c>
      <c r="I116" s="32">
        <v>27</v>
      </c>
      <c r="J116" s="37">
        <v>50</v>
      </c>
      <c r="K116" s="36">
        <v>88</v>
      </c>
      <c r="L116" s="32">
        <v>24</v>
      </c>
      <c r="M116" s="37">
        <v>69</v>
      </c>
      <c r="N116" s="32"/>
      <c r="O116" s="32"/>
      <c r="P116" s="32"/>
      <c r="Q116" s="32"/>
      <c r="R116" s="38">
        <f>(E116*E$2+F116*F$2+G116*G$2+H116*H$2+I116*I$2+K116*K$2+J116*J$2+L116*L$2+M116*M$2)</f>
        <v>0</v>
      </c>
    </row>
    <row r="117" spans="1:18" ht="22.5" customHeight="1">
      <c r="A117" s="34">
        <v>46017</v>
      </c>
      <c r="B117" s="15" t="s">
        <v>110</v>
      </c>
      <c r="C117" s="15" t="s">
        <v>111</v>
      </c>
      <c r="D117" s="35">
        <v>4179</v>
      </c>
      <c r="E117" s="36">
        <v>56</v>
      </c>
      <c r="F117" s="32">
        <v>69</v>
      </c>
      <c r="G117" s="32">
        <v>75</v>
      </c>
      <c r="H117" s="32">
        <v>31</v>
      </c>
      <c r="I117" s="32">
        <v>37</v>
      </c>
      <c r="J117" s="37">
        <v>67</v>
      </c>
      <c r="K117" s="36">
        <v>61</v>
      </c>
      <c r="L117" s="32">
        <v>25</v>
      </c>
      <c r="M117" s="37">
        <v>66</v>
      </c>
      <c r="N117" s="32"/>
      <c r="O117" s="32"/>
      <c r="P117" s="32"/>
      <c r="Q117" s="32"/>
      <c r="R117" s="38">
        <f>(E117*E$2+F117*F$2+G117*G$2+H117*H$2+I117*I$2+K117*K$2+J117*J$2+L117*L$2+M117*M$2)</f>
        <v>0</v>
      </c>
    </row>
    <row r="118" spans="1:18" ht="22.5" customHeight="1">
      <c r="A118" s="34">
        <v>46017</v>
      </c>
      <c r="B118" s="15" t="s">
        <v>112</v>
      </c>
      <c r="C118" s="15" t="s">
        <v>113</v>
      </c>
      <c r="D118" s="35">
        <v>1130</v>
      </c>
      <c r="E118" s="36">
        <v>17</v>
      </c>
      <c r="F118" s="32">
        <v>12</v>
      </c>
      <c r="G118" s="32">
        <v>34</v>
      </c>
      <c r="H118" s="32">
        <v>44</v>
      </c>
      <c r="I118" s="32">
        <v>31</v>
      </c>
      <c r="J118" s="37"/>
      <c r="K118" s="36">
        <v>95</v>
      </c>
      <c r="L118" s="32">
        <v>45</v>
      </c>
      <c r="M118" s="37">
        <v>82</v>
      </c>
      <c r="N118" s="32"/>
      <c r="O118" s="32"/>
      <c r="P118" s="32"/>
      <c r="Q118" s="32"/>
      <c r="R118" s="38">
        <f>(E118*E$2+F118*F$2+G118*G$2+H118*H$2+I118*I$2+K118*K$2+J118*J$2+L118*L$2+M118*M$2)</f>
        <v>0</v>
      </c>
    </row>
    <row r="119" spans="1:18" ht="22.5" customHeight="1">
      <c r="A119" s="34">
        <v>46017</v>
      </c>
      <c r="B119" s="15" t="s">
        <v>114</v>
      </c>
      <c r="C119" s="15" t="s">
        <v>115</v>
      </c>
      <c r="D119" s="35">
        <v>4510</v>
      </c>
      <c r="E119" s="36">
        <v>57</v>
      </c>
      <c r="F119" s="32">
        <v>58</v>
      </c>
      <c r="G119" s="32">
        <v>81</v>
      </c>
      <c r="H119" s="32">
        <v>38</v>
      </c>
      <c r="I119" s="32">
        <v>47</v>
      </c>
      <c r="J119" s="37"/>
      <c r="K119" s="36">
        <v>41</v>
      </c>
      <c r="L119" s="32">
        <v>96</v>
      </c>
      <c r="M119" s="37">
        <v>23</v>
      </c>
      <c r="N119" s="32"/>
      <c r="O119" s="32"/>
      <c r="P119" s="32"/>
      <c r="Q119" s="32"/>
      <c r="R119" s="38">
        <f>(E119*E$2+F119*F$2+G119*G$2+H119*H$2+I119*I$2+K119*K$2+J119*J$2+L119*L$2+M119*M$2)</f>
        <v>0</v>
      </c>
    </row>
    <row r="120" spans="1:18" ht="22.5" customHeight="1">
      <c r="A120" s="34">
        <v>46017</v>
      </c>
      <c r="B120" s="15" t="s">
        <v>116</v>
      </c>
      <c r="C120" s="15" t="s">
        <v>117</v>
      </c>
      <c r="D120" s="35">
        <v>3406</v>
      </c>
      <c r="E120" s="36">
        <v>85</v>
      </c>
      <c r="F120" s="32">
        <v>90</v>
      </c>
      <c r="G120" s="32">
        <v>80</v>
      </c>
      <c r="H120" s="32">
        <v>36</v>
      </c>
      <c r="I120" s="32">
        <v>36</v>
      </c>
      <c r="J120" s="37"/>
      <c r="K120" s="36">
        <v>39</v>
      </c>
      <c r="L120" s="32">
        <v>62</v>
      </c>
      <c r="M120" s="37">
        <v>34</v>
      </c>
      <c r="N120" s="32"/>
      <c r="O120" s="32"/>
      <c r="P120" s="32"/>
      <c r="Q120" s="32"/>
      <c r="R120" s="38">
        <f>(E120*E$2+F120*F$2+G120*G$2+H120*H$2+I120*I$2+K120*K$2+J120*J$2+L120*L$2+M120*M$2)</f>
        <v>0</v>
      </c>
    </row>
    <row r="121" spans="1:18" ht="22.5" customHeight="1">
      <c r="A121" s="34">
        <v>46017</v>
      </c>
      <c r="B121" s="15" t="s">
        <v>118</v>
      </c>
      <c r="C121" s="15" t="s">
        <v>119</v>
      </c>
      <c r="D121" s="35">
        <v>1388</v>
      </c>
      <c r="E121" s="36">
        <v>42</v>
      </c>
      <c r="F121" s="32">
        <v>45</v>
      </c>
      <c r="G121" s="32">
        <v>43</v>
      </c>
      <c r="H121" s="32">
        <v>35</v>
      </c>
      <c r="I121" s="32">
        <v>71</v>
      </c>
      <c r="J121" s="37"/>
      <c r="K121" s="36">
        <v>26</v>
      </c>
      <c r="L121" s="32">
        <v>56</v>
      </c>
      <c r="M121" s="37">
        <v>69</v>
      </c>
      <c r="N121" s="32"/>
      <c r="O121" s="32"/>
      <c r="P121" s="32"/>
      <c r="Q121" s="32"/>
      <c r="R121" s="38">
        <f>(E121*E$2+F121*F$2+G121*G$2+H121*H$2+I121*I$2+K121*K$2+J121*J$2+L121*L$2+M121*M$2)</f>
        <v>0</v>
      </c>
    </row>
    <row r="122" spans="1:18" ht="22.5" customHeight="1">
      <c r="A122" s="34">
        <v>46017</v>
      </c>
      <c r="B122" s="15" t="s">
        <v>4481</v>
      </c>
      <c r="C122" s="15" t="s">
        <v>4480</v>
      </c>
      <c r="D122" s="35">
        <v>529</v>
      </c>
      <c r="E122" s="36">
        <v>17</v>
      </c>
      <c r="F122" s="32"/>
      <c r="G122" s="32">
        <v>0</v>
      </c>
      <c r="H122" s="32"/>
      <c r="I122" s="32">
        <v>14</v>
      </c>
      <c r="J122" s="37">
        <v>44</v>
      </c>
      <c r="K122" s="36">
        <v>29</v>
      </c>
      <c r="L122" s="32">
        <v>27</v>
      </c>
      <c r="M122" s="37">
        <v>62</v>
      </c>
      <c r="N122" s="32"/>
      <c r="O122" s="32"/>
      <c r="P122" s="32"/>
      <c r="Q122" s="32"/>
      <c r="R122" s="38">
        <f>(E122*E$2+F122*F$2+G122*G$2+H122*H$2+I122*I$2+K122*K$2+J122*J$2+L122*L$2+M122*M$2)</f>
        <v>0</v>
      </c>
    </row>
    <row r="123" spans="1:18" ht="22.5" customHeight="1">
      <c r="A123" s="34">
        <v>46017</v>
      </c>
      <c r="B123" s="15" t="s">
        <v>6983</v>
      </c>
      <c r="C123" s="15" t="s">
        <v>6984</v>
      </c>
      <c r="D123" s="35">
        <v>3401</v>
      </c>
      <c r="E123" s="36">
        <v>63</v>
      </c>
      <c r="F123" s="32">
        <v>90</v>
      </c>
      <c r="G123" s="32">
        <v>48</v>
      </c>
      <c r="H123" s="32">
        <v>66</v>
      </c>
      <c r="I123" s="32">
        <v>4</v>
      </c>
      <c r="J123" s="37"/>
      <c r="K123" s="36">
        <v>27</v>
      </c>
      <c r="L123" s="32">
        <v>42</v>
      </c>
      <c r="M123" s="37">
        <v>59</v>
      </c>
      <c r="N123" s="32"/>
      <c r="O123" s="32"/>
      <c r="P123" s="32"/>
      <c r="Q123" s="32"/>
      <c r="R123" s="38">
        <f>(E123*E$2+F123*F$2+G123*G$2+H123*H$2+I123*I$2+K123*K$2+J123*J$2+L123*L$2+M123*M$2)</f>
        <v>0</v>
      </c>
    </row>
    <row r="124" spans="1:18" ht="22.5" customHeight="1">
      <c r="A124" s="34">
        <v>46017</v>
      </c>
      <c r="B124" s="15" t="s">
        <v>7694</v>
      </c>
      <c r="C124" s="15" t="s">
        <v>7695</v>
      </c>
      <c r="D124" s="35">
        <v>217</v>
      </c>
      <c r="E124" s="36"/>
      <c r="F124" s="32">
        <v>35</v>
      </c>
      <c r="G124" s="32"/>
      <c r="H124" s="32">
        <v>15</v>
      </c>
      <c r="I124" s="32"/>
      <c r="J124" s="37"/>
      <c r="K124" s="36">
        <v>25</v>
      </c>
      <c r="L124" s="32">
        <v>50</v>
      </c>
      <c r="M124" s="37">
        <v>44</v>
      </c>
      <c r="N124" s="32"/>
      <c r="O124" s="32"/>
      <c r="P124" s="32"/>
      <c r="Q124" s="32"/>
      <c r="R124" s="38">
        <f>(E124*E$2+F124*F$2+G124*G$2+H124*H$2+I124*I$2+K124*K$2+J124*J$2+L124*L$2+M124*M$2)</f>
        <v>0</v>
      </c>
    </row>
    <row r="125" spans="1:18" ht="22.5" customHeight="1">
      <c r="A125" s="34">
        <v>46017</v>
      </c>
      <c r="B125" s="15" t="s">
        <v>6024</v>
      </c>
      <c r="C125" s="15" t="s">
        <v>6025</v>
      </c>
      <c r="D125" s="35">
        <v>8895</v>
      </c>
      <c r="E125" s="36">
        <v>58</v>
      </c>
      <c r="F125" s="32"/>
      <c r="G125" s="32">
        <v>74</v>
      </c>
      <c r="H125" s="32"/>
      <c r="I125" s="32">
        <v>84</v>
      </c>
      <c r="J125" s="37">
        <v>40</v>
      </c>
      <c r="K125" s="36">
        <v>67</v>
      </c>
      <c r="L125" s="32">
        <v>40</v>
      </c>
      <c r="M125" s="37">
        <v>87</v>
      </c>
      <c r="N125" s="32"/>
      <c r="O125" s="32"/>
      <c r="P125" s="32"/>
      <c r="Q125" s="32"/>
      <c r="R125" s="38">
        <f>(E125*E$2+F125*F$2+G125*G$2+H125*H$2+I125*I$2+K125*K$2+J125*J$2+L125*L$2+M125*M$2)</f>
        <v>0</v>
      </c>
    </row>
    <row r="126" spans="1:18" ht="22.5" customHeight="1">
      <c r="A126" s="34">
        <v>46017</v>
      </c>
      <c r="B126" s="15" t="s">
        <v>120</v>
      </c>
      <c r="C126" s="15" t="s">
        <v>121</v>
      </c>
      <c r="D126" s="35">
        <v>1969</v>
      </c>
      <c r="E126" s="36">
        <v>26</v>
      </c>
      <c r="F126" s="32">
        <v>21</v>
      </c>
      <c r="G126" s="32">
        <v>37</v>
      </c>
      <c r="H126" s="32">
        <v>74</v>
      </c>
      <c r="I126" s="32">
        <v>37</v>
      </c>
      <c r="J126" s="37"/>
      <c r="K126" s="36">
        <v>30</v>
      </c>
      <c r="L126" s="32">
        <v>73</v>
      </c>
      <c r="M126" s="37">
        <v>11</v>
      </c>
      <c r="N126" s="32"/>
      <c r="O126" s="32"/>
      <c r="P126" s="32"/>
      <c r="Q126" s="32"/>
      <c r="R126" s="38">
        <f>(E126*E$2+F126*F$2+G126*G$2+H126*H$2+I126*I$2+K126*K$2+J126*J$2+L126*L$2+M126*M$2)</f>
        <v>0</v>
      </c>
    </row>
    <row r="127" spans="1:18" ht="22.5" customHeight="1">
      <c r="A127" s="34">
        <v>46017</v>
      </c>
      <c r="B127" s="15" t="s">
        <v>122</v>
      </c>
      <c r="C127" s="15" t="s">
        <v>123</v>
      </c>
      <c r="D127" s="35">
        <v>46662</v>
      </c>
      <c r="E127" s="36">
        <v>81</v>
      </c>
      <c r="F127" s="32">
        <v>90</v>
      </c>
      <c r="G127" s="32">
        <v>57</v>
      </c>
      <c r="H127" s="32">
        <v>76</v>
      </c>
      <c r="I127" s="32">
        <v>22</v>
      </c>
      <c r="J127" s="37">
        <v>93</v>
      </c>
      <c r="K127" s="36">
        <v>71</v>
      </c>
      <c r="L127" s="32">
        <v>37</v>
      </c>
      <c r="M127" s="37">
        <v>77</v>
      </c>
      <c r="N127" s="32"/>
      <c r="O127" s="32"/>
      <c r="P127" s="32"/>
      <c r="Q127" s="32"/>
      <c r="R127" s="38">
        <f>(E127*E$2+F127*F$2+G127*G$2+H127*H$2+I127*I$2+K127*K$2+J127*J$2+L127*L$2+M127*M$2)</f>
        <v>0</v>
      </c>
    </row>
    <row r="128" spans="1:18" ht="22.5" customHeight="1">
      <c r="A128" s="34">
        <v>46017</v>
      </c>
      <c r="B128" s="15" t="s">
        <v>7019</v>
      </c>
      <c r="C128" s="15" t="s">
        <v>6985</v>
      </c>
      <c r="D128" s="35">
        <v>402</v>
      </c>
      <c r="E128" s="36">
        <v>57</v>
      </c>
      <c r="F128" s="32">
        <v>61</v>
      </c>
      <c r="G128" s="32">
        <v>42</v>
      </c>
      <c r="H128" s="32">
        <v>99</v>
      </c>
      <c r="I128" s="32">
        <v>22</v>
      </c>
      <c r="J128" s="37"/>
      <c r="K128" s="36">
        <v>21</v>
      </c>
      <c r="L128" s="32">
        <v>45</v>
      </c>
      <c r="M128" s="37">
        <v>55</v>
      </c>
      <c r="N128" s="32"/>
      <c r="O128" s="32"/>
      <c r="P128" s="32"/>
      <c r="Q128" s="32"/>
      <c r="R128" s="38">
        <f>(E128*E$2+F128*F$2+G128*G$2+H128*H$2+I128*I$2+K128*K$2+J128*J$2+L128*L$2+M128*M$2)</f>
        <v>0</v>
      </c>
    </row>
    <row r="129" spans="1:18" ht="22.5" customHeight="1">
      <c r="A129" s="34">
        <v>46017</v>
      </c>
      <c r="B129" s="15" t="s">
        <v>8002</v>
      </c>
      <c r="C129" s="15" t="s">
        <v>8003</v>
      </c>
      <c r="D129" s="35">
        <v>146</v>
      </c>
      <c r="E129" s="36"/>
      <c r="F129" s="32"/>
      <c r="G129" s="32"/>
      <c r="H129" s="32"/>
      <c r="I129" s="32"/>
      <c r="J129" s="37"/>
      <c r="K129" s="36"/>
      <c r="L129" s="32">
        <v>49</v>
      </c>
      <c r="M129" s="37">
        <v>49</v>
      </c>
      <c r="N129" s="32"/>
      <c r="O129" s="32"/>
      <c r="P129" s="32"/>
      <c r="Q129" s="32"/>
      <c r="R129" s="38">
        <f>(E129*E$2+F129*F$2+G129*G$2+H129*H$2+I129*I$2+K129*K$2+J129*J$2+L129*L$2+M129*M$2)</f>
        <v>0</v>
      </c>
    </row>
    <row r="130" spans="1:18" ht="22.5" customHeight="1">
      <c r="A130" s="34">
        <v>46017</v>
      </c>
      <c r="B130" s="15" t="s">
        <v>124</v>
      </c>
      <c r="C130" s="15" t="s">
        <v>125</v>
      </c>
      <c r="D130" s="35">
        <v>1480</v>
      </c>
      <c r="E130" s="36">
        <v>55</v>
      </c>
      <c r="F130" s="32">
        <v>83</v>
      </c>
      <c r="G130" s="32">
        <v>32</v>
      </c>
      <c r="H130" s="32">
        <v>61</v>
      </c>
      <c r="I130" s="32">
        <v>27</v>
      </c>
      <c r="J130" s="37">
        <v>72</v>
      </c>
      <c r="K130" s="36">
        <v>10</v>
      </c>
      <c r="L130" s="32">
        <v>53</v>
      </c>
      <c r="M130" s="37">
        <v>36</v>
      </c>
      <c r="N130" s="32"/>
      <c r="O130" s="32"/>
      <c r="P130" s="32"/>
      <c r="Q130" s="32"/>
      <c r="R130" s="38">
        <f>(E130*E$2+F130*F$2+G130*G$2+H130*H$2+I130*I$2+K130*K$2+J130*J$2+L130*L$2+M130*M$2)</f>
        <v>0</v>
      </c>
    </row>
    <row r="131" spans="1:18" ht="22.5" customHeight="1">
      <c r="A131" s="34">
        <v>46017</v>
      </c>
      <c r="B131" s="15" t="s">
        <v>5998</v>
      </c>
      <c r="C131" s="15" t="s">
        <v>6303</v>
      </c>
      <c r="D131" s="35">
        <v>726</v>
      </c>
      <c r="E131" s="36">
        <v>36</v>
      </c>
      <c r="F131" s="32">
        <v>18</v>
      </c>
      <c r="G131" s="32">
        <v>21</v>
      </c>
      <c r="H131" s="32">
        <v>38</v>
      </c>
      <c r="I131" s="32">
        <v>5</v>
      </c>
      <c r="J131" s="37"/>
      <c r="K131" s="36">
        <v>53</v>
      </c>
      <c r="L131" s="32">
        <v>90</v>
      </c>
      <c r="M131" s="37">
        <v>7</v>
      </c>
      <c r="N131" s="32"/>
      <c r="O131" s="32"/>
      <c r="P131" s="32"/>
      <c r="Q131" s="32"/>
      <c r="R131" s="38">
        <f>(E131*E$2+F131*F$2+G131*G$2+H131*H$2+I131*I$2+K131*K$2+J131*J$2+L131*L$2+M131*M$2)</f>
        <v>0</v>
      </c>
    </row>
    <row r="132" spans="1:18" ht="22.5" customHeight="1">
      <c r="A132" s="34">
        <v>46017</v>
      </c>
      <c r="B132" s="15" t="s">
        <v>126</v>
      </c>
      <c r="C132" s="15" t="s">
        <v>127</v>
      </c>
      <c r="D132" s="35">
        <v>695</v>
      </c>
      <c r="E132" s="36">
        <v>45</v>
      </c>
      <c r="F132" s="32">
        <v>74</v>
      </c>
      <c r="G132" s="32">
        <v>28</v>
      </c>
      <c r="H132" s="32">
        <v>26</v>
      </c>
      <c r="I132" s="32">
        <v>63</v>
      </c>
      <c r="J132" s="37"/>
      <c r="K132" s="36">
        <v>51</v>
      </c>
      <c r="L132" s="32">
        <v>96</v>
      </c>
      <c r="M132" s="37">
        <v>5</v>
      </c>
      <c r="N132" s="32"/>
      <c r="O132" s="32"/>
      <c r="P132" s="32"/>
      <c r="Q132" s="32"/>
      <c r="R132" s="38">
        <f>(E132*E$2+F132*F$2+G132*G$2+H132*H$2+I132*I$2+K132*K$2+J132*J$2+L132*L$2+M132*M$2)</f>
        <v>0</v>
      </c>
    </row>
    <row r="133" spans="1:18" ht="22.5" customHeight="1">
      <c r="A133" s="34">
        <v>46017</v>
      </c>
      <c r="B133" s="15" t="s">
        <v>128</v>
      </c>
      <c r="C133" s="15" t="s">
        <v>129</v>
      </c>
      <c r="D133" s="35">
        <v>3365</v>
      </c>
      <c r="E133" s="36">
        <v>44</v>
      </c>
      <c r="F133" s="32">
        <v>21</v>
      </c>
      <c r="G133" s="32">
        <v>47</v>
      </c>
      <c r="H133" s="32">
        <v>73</v>
      </c>
      <c r="I133" s="32">
        <v>44</v>
      </c>
      <c r="J133" s="37"/>
      <c r="K133" s="36">
        <v>52</v>
      </c>
      <c r="L133" s="32">
        <v>56</v>
      </c>
      <c r="M133" s="37">
        <v>37</v>
      </c>
      <c r="N133" s="32"/>
      <c r="O133" s="32"/>
      <c r="P133" s="32"/>
      <c r="Q133" s="32"/>
      <c r="R133" s="38">
        <f>(E133*E$2+F133*F$2+G133*G$2+H133*H$2+I133*I$2+K133*K$2+J133*J$2+L133*L$2+M133*M$2)</f>
        <v>0</v>
      </c>
    </row>
    <row r="134" spans="1:18" ht="22.5" customHeight="1">
      <c r="A134" s="34">
        <v>46017</v>
      </c>
      <c r="B134" s="15" t="s">
        <v>6614</v>
      </c>
      <c r="C134" s="15" t="s">
        <v>6102</v>
      </c>
      <c r="D134" s="35">
        <v>233</v>
      </c>
      <c r="E134" s="36">
        <v>31</v>
      </c>
      <c r="F134" s="32"/>
      <c r="G134" s="32">
        <v>30</v>
      </c>
      <c r="H134" s="32">
        <v>27</v>
      </c>
      <c r="I134" s="32">
        <v>48</v>
      </c>
      <c r="J134" s="37"/>
      <c r="K134" s="36">
        <v>69</v>
      </c>
      <c r="L134" s="32">
        <v>14</v>
      </c>
      <c r="M134" s="37">
        <v>39</v>
      </c>
      <c r="N134" s="32"/>
      <c r="O134" s="32"/>
      <c r="P134" s="32"/>
      <c r="Q134" s="32"/>
      <c r="R134" s="38">
        <f>(E134*E$2+F134*F$2+G134*G$2+H134*H$2+I134*I$2+K134*K$2+J134*J$2+L134*L$2+M134*M$2)</f>
        <v>0</v>
      </c>
    </row>
    <row r="135" spans="1:18" ht="22.5" customHeight="1">
      <c r="A135" s="34">
        <v>46017</v>
      </c>
      <c r="B135" s="15" t="s">
        <v>7202</v>
      </c>
      <c r="C135" s="15" t="s">
        <v>7141</v>
      </c>
      <c r="D135" s="35">
        <v>273</v>
      </c>
      <c r="E135" s="36">
        <v>13</v>
      </c>
      <c r="F135" s="32">
        <v>23</v>
      </c>
      <c r="G135" s="32">
        <v>27</v>
      </c>
      <c r="H135" s="32">
        <v>29</v>
      </c>
      <c r="I135" s="32">
        <v>3</v>
      </c>
      <c r="J135" s="37"/>
      <c r="K135" s="36">
        <v>2</v>
      </c>
      <c r="L135" s="32">
        <v>49</v>
      </c>
      <c r="M135" s="37">
        <v>31</v>
      </c>
      <c r="N135" s="32"/>
      <c r="O135" s="32"/>
      <c r="P135" s="32"/>
      <c r="Q135" s="32"/>
      <c r="R135" s="38">
        <f>(E135*E$2+F135*F$2+G135*G$2+H135*H$2+I135*I$2+K135*K$2+J135*J$2+L135*L$2+M135*M$2)</f>
        <v>0</v>
      </c>
    </row>
    <row r="136" spans="1:18" ht="22.5" customHeight="1">
      <c r="A136" s="34">
        <v>46017</v>
      </c>
      <c r="B136" s="15" t="s">
        <v>130</v>
      </c>
      <c r="C136" s="15" t="s">
        <v>131</v>
      </c>
      <c r="D136" s="35">
        <v>126</v>
      </c>
      <c r="E136" s="36">
        <v>37</v>
      </c>
      <c r="F136" s="32">
        <v>53</v>
      </c>
      <c r="G136" s="32">
        <v>28</v>
      </c>
      <c r="H136" s="32">
        <v>37</v>
      </c>
      <c r="I136" s="32">
        <v>23</v>
      </c>
      <c r="J136" s="37"/>
      <c r="K136" s="36">
        <v>12</v>
      </c>
      <c r="L136" s="32">
        <v>83</v>
      </c>
      <c r="M136" s="37">
        <v>10</v>
      </c>
      <c r="N136" s="32"/>
      <c r="O136" s="32"/>
      <c r="P136" s="32"/>
      <c r="Q136" s="32"/>
      <c r="R136" s="38">
        <f>(E136*E$2+F136*F$2+G136*G$2+H136*H$2+I136*I$2+K136*K$2+J136*J$2+L136*L$2+M136*M$2)</f>
        <v>0</v>
      </c>
    </row>
    <row r="137" spans="1:18" ht="22.5" customHeight="1">
      <c r="A137" s="34">
        <v>46017</v>
      </c>
      <c r="B137" s="15" t="s">
        <v>6703</v>
      </c>
      <c r="C137" s="15" t="s">
        <v>6704</v>
      </c>
      <c r="D137" s="35">
        <v>96</v>
      </c>
      <c r="E137" s="36">
        <v>45</v>
      </c>
      <c r="F137" s="32">
        <v>71</v>
      </c>
      <c r="G137" s="32">
        <v>36</v>
      </c>
      <c r="H137" s="32">
        <v>14</v>
      </c>
      <c r="I137" s="32">
        <v>43</v>
      </c>
      <c r="J137" s="37"/>
      <c r="K137" s="36">
        <v>5</v>
      </c>
      <c r="L137" s="32">
        <v>77</v>
      </c>
      <c r="M137" s="37">
        <v>13</v>
      </c>
      <c r="N137" s="32"/>
      <c r="O137" s="32"/>
      <c r="P137" s="32"/>
      <c r="Q137" s="32"/>
      <c r="R137" s="38">
        <f>(E137*E$2+F137*F$2+G137*G$2+H137*H$2+I137*I$2+K137*K$2+J137*J$2+L137*L$2+M137*M$2)</f>
        <v>0</v>
      </c>
    </row>
    <row r="138" spans="1:18" ht="22.5" customHeight="1">
      <c r="A138" s="34">
        <v>46017</v>
      </c>
      <c r="B138" s="15" t="s">
        <v>132</v>
      </c>
      <c r="C138" s="15" t="s">
        <v>133</v>
      </c>
      <c r="D138" s="35">
        <v>9986</v>
      </c>
      <c r="E138" s="36">
        <v>75</v>
      </c>
      <c r="F138" s="32">
        <v>60</v>
      </c>
      <c r="G138" s="32">
        <v>100</v>
      </c>
      <c r="H138" s="32">
        <v>43</v>
      </c>
      <c r="I138" s="32">
        <v>32</v>
      </c>
      <c r="J138" s="37"/>
      <c r="K138" s="36">
        <v>80</v>
      </c>
      <c r="L138" s="32">
        <v>68</v>
      </c>
      <c r="M138" s="37">
        <v>40</v>
      </c>
      <c r="N138" s="32"/>
      <c r="O138" s="32"/>
      <c r="P138" s="32"/>
      <c r="Q138" s="32"/>
      <c r="R138" s="38">
        <f>(E138*E$2+F138*F$2+G138*G$2+H138*H$2+I138*I$2+K138*K$2+J138*J$2+L138*L$2+M138*M$2)</f>
        <v>0</v>
      </c>
    </row>
    <row r="139" spans="1:18" ht="22.5" customHeight="1">
      <c r="A139" s="34">
        <v>46017</v>
      </c>
      <c r="B139" s="15" t="s">
        <v>4483</v>
      </c>
      <c r="C139" s="15" t="s">
        <v>4482</v>
      </c>
      <c r="D139" s="35">
        <v>864</v>
      </c>
      <c r="E139" s="36"/>
      <c r="F139" s="32"/>
      <c r="G139" s="32"/>
      <c r="H139" s="32"/>
      <c r="I139" s="32"/>
      <c r="J139" s="37"/>
      <c r="K139" s="36">
        <v>9</v>
      </c>
      <c r="L139" s="32">
        <v>22</v>
      </c>
      <c r="M139" s="37">
        <v>79</v>
      </c>
      <c r="N139" s="32"/>
      <c r="O139" s="32"/>
      <c r="P139" s="32"/>
      <c r="Q139" s="32"/>
      <c r="R139" s="38">
        <f>(E139*E$2+F139*F$2+G139*G$2+H139*H$2+I139*I$2+K139*K$2+J139*J$2+L139*L$2+M139*M$2)</f>
        <v>0</v>
      </c>
    </row>
    <row r="140" spans="1:18" ht="22.5" customHeight="1">
      <c r="A140" s="34">
        <v>46017</v>
      </c>
      <c r="B140" s="15" t="s">
        <v>134</v>
      </c>
      <c r="C140" s="15" t="s">
        <v>135</v>
      </c>
      <c r="D140" s="35">
        <v>12025</v>
      </c>
      <c r="E140" s="36">
        <v>71</v>
      </c>
      <c r="F140" s="32">
        <v>72</v>
      </c>
      <c r="G140" s="32">
        <v>85</v>
      </c>
      <c r="H140" s="32">
        <v>34</v>
      </c>
      <c r="I140" s="32">
        <v>11</v>
      </c>
      <c r="J140" s="37">
        <v>68</v>
      </c>
      <c r="K140" s="36">
        <v>21</v>
      </c>
      <c r="L140" s="32">
        <v>36</v>
      </c>
      <c r="M140" s="37">
        <v>83</v>
      </c>
      <c r="N140" s="32"/>
      <c r="O140" s="32"/>
      <c r="P140" s="32"/>
      <c r="Q140" s="32"/>
      <c r="R140" s="38">
        <f>(E140*E$2+F140*F$2+G140*G$2+H140*H$2+I140*I$2+K140*K$2+J140*J$2+L140*L$2+M140*M$2)</f>
        <v>0</v>
      </c>
    </row>
    <row r="141" spans="1:18" ht="22.5" customHeight="1">
      <c r="A141" s="34">
        <v>46017</v>
      </c>
      <c r="B141" s="15" t="s">
        <v>4485</v>
      </c>
      <c r="C141" s="15" t="s">
        <v>4484</v>
      </c>
      <c r="D141" s="35">
        <v>67148</v>
      </c>
      <c r="E141" s="36">
        <v>63</v>
      </c>
      <c r="F141" s="32"/>
      <c r="G141" s="32">
        <v>49</v>
      </c>
      <c r="H141" s="32">
        <v>81</v>
      </c>
      <c r="I141" s="32">
        <v>77</v>
      </c>
      <c r="J141" s="37">
        <v>46</v>
      </c>
      <c r="K141" s="36">
        <v>49</v>
      </c>
      <c r="L141" s="32">
        <v>9</v>
      </c>
      <c r="M141" s="37">
        <v>92</v>
      </c>
      <c r="N141" s="32"/>
      <c r="O141" s="32"/>
      <c r="P141" s="32"/>
      <c r="Q141" s="32"/>
      <c r="R141" s="38">
        <f>(E141*E$2+F141*F$2+G141*G$2+H141*H$2+I141*I$2+K141*K$2+J141*J$2+L141*L$2+M141*M$2)</f>
        <v>0</v>
      </c>
    </row>
    <row r="142" spans="1:18" ht="22.5" customHeight="1">
      <c r="A142" s="34">
        <v>46017</v>
      </c>
      <c r="B142" s="15" t="s">
        <v>6026</v>
      </c>
      <c r="C142" s="15" t="s">
        <v>6027</v>
      </c>
      <c r="D142" s="35">
        <v>122</v>
      </c>
      <c r="E142" s="36">
        <v>31</v>
      </c>
      <c r="F142" s="32">
        <v>86</v>
      </c>
      <c r="G142" s="32">
        <v>24</v>
      </c>
      <c r="H142" s="32">
        <v>24</v>
      </c>
      <c r="I142" s="32">
        <v>12</v>
      </c>
      <c r="J142" s="37"/>
      <c r="K142" s="36">
        <v>18</v>
      </c>
      <c r="L142" s="32">
        <v>71</v>
      </c>
      <c r="M142" s="37">
        <v>40</v>
      </c>
      <c r="N142" s="32"/>
      <c r="O142" s="32"/>
      <c r="P142" s="32"/>
      <c r="Q142" s="32"/>
      <c r="R142" s="38">
        <f>(E142*E$2+F142*F$2+G142*G$2+H142*H$2+I142*I$2+K142*K$2+J142*J$2+L142*L$2+M142*M$2)</f>
        <v>0</v>
      </c>
    </row>
    <row r="143" spans="1:18" ht="22.5" customHeight="1">
      <c r="A143" s="34">
        <v>46017</v>
      </c>
      <c r="B143" s="15" t="s">
        <v>136</v>
      </c>
      <c r="C143" s="15" t="s">
        <v>137</v>
      </c>
      <c r="D143" s="35">
        <v>12720</v>
      </c>
      <c r="E143" s="36">
        <v>57</v>
      </c>
      <c r="F143" s="32">
        <v>36</v>
      </c>
      <c r="G143" s="32">
        <v>66</v>
      </c>
      <c r="H143" s="32">
        <v>80</v>
      </c>
      <c r="I143" s="32"/>
      <c r="J143" s="37"/>
      <c r="K143" s="36">
        <v>85</v>
      </c>
      <c r="L143" s="32">
        <v>50</v>
      </c>
      <c r="M143" s="37">
        <v>53</v>
      </c>
      <c r="N143" s="32"/>
      <c r="O143" s="32"/>
      <c r="P143" s="32"/>
      <c r="Q143" s="32"/>
      <c r="R143" s="38">
        <f>(E143*E$2+F143*F$2+G143*G$2+H143*H$2+I143*I$2+K143*K$2+J143*J$2+L143*L$2+M143*M$2)</f>
        <v>0</v>
      </c>
    </row>
    <row r="144" spans="1:18" ht="22.5" customHeight="1">
      <c r="A144" s="34">
        <v>46017</v>
      </c>
      <c r="B144" s="15" t="s">
        <v>138</v>
      </c>
      <c r="C144" s="15" t="s">
        <v>139</v>
      </c>
      <c r="D144" s="35">
        <v>4118</v>
      </c>
      <c r="E144" s="36">
        <v>46</v>
      </c>
      <c r="F144" s="32">
        <v>66</v>
      </c>
      <c r="G144" s="32">
        <v>60</v>
      </c>
      <c r="H144" s="32">
        <v>20</v>
      </c>
      <c r="I144" s="32">
        <v>56</v>
      </c>
      <c r="J144" s="37"/>
      <c r="K144" s="36">
        <v>72</v>
      </c>
      <c r="L144" s="32">
        <v>11</v>
      </c>
      <c r="M144" s="37">
        <v>85</v>
      </c>
      <c r="N144" s="32"/>
      <c r="O144" s="32"/>
      <c r="P144" s="32"/>
      <c r="Q144" s="32"/>
      <c r="R144" s="38">
        <f>(E144*E$2+F144*F$2+G144*G$2+H144*H$2+I144*I$2+K144*K$2+J144*J$2+L144*L$2+M144*M$2)</f>
        <v>0</v>
      </c>
    </row>
    <row r="145" spans="1:18" ht="22.5" customHeight="1">
      <c r="A145" s="34">
        <v>46017</v>
      </c>
      <c r="B145" s="15" t="s">
        <v>4487</v>
      </c>
      <c r="C145" s="15" t="s">
        <v>4486</v>
      </c>
      <c r="D145" s="35">
        <v>2754</v>
      </c>
      <c r="E145" s="36">
        <v>50</v>
      </c>
      <c r="F145" s="32"/>
      <c r="G145" s="32">
        <v>46</v>
      </c>
      <c r="H145" s="32"/>
      <c r="I145" s="32">
        <v>32</v>
      </c>
      <c r="J145" s="37">
        <v>42</v>
      </c>
      <c r="K145" s="36">
        <v>73</v>
      </c>
      <c r="L145" s="32">
        <v>36</v>
      </c>
      <c r="M145" s="37">
        <v>69</v>
      </c>
      <c r="N145" s="32"/>
      <c r="O145" s="32"/>
      <c r="P145" s="32"/>
      <c r="Q145" s="32"/>
      <c r="R145" s="38">
        <f>(E145*E$2+F145*F$2+G145*G$2+H145*H$2+I145*I$2+K145*K$2+J145*J$2+L145*L$2+M145*M$2)</f>
        <v>0</v>
      </c>
    </row>
    <row r="146" spans="1:18" ht="22.5" customHeight="1">
      <c r="A146" s="34">
        <v>46017</v>
      </c>
      <c r="B146" s="15" t="s">
        <v>4489</v>
      </c>
      <c r="C146" s="15" t="s">
        <v>4488</v>
      </c>
      <c r="D146" s="35"/>
      <c r="E146" s="36">
        <v>25</v>
      </c>
      <c r="F146" s="32"/>
      <c r="G146" s="32">
        <v>32</v>
      </c>
      <c r="H146" s="32">
        <v>7</v>
      </c>
      <c r="I146" s="32">
        <v>6</v>
      </c>
      <c r="J146" s="37"/>
      <c r="K146" s="36">
        <v>1</v>
      </c>
      <c r="L146" s="32">
        <v>54</v>
      </c>
      <c r="M146" s="37">
        <v>50</v>
      </c>
      <c r="N146" s="32"/>
      <c r="O146" s="32"/>
      <c r="P146" s="32"/>
      <c r="Q146" s="32"/>
      <c r="R146" s="38">
        <f>(E146*E$2+F146*F$2+G146*G$2+H146*H$2+I146*I$2+K146*K$2+J146*J$2+L146*L$2+M146*M$2)</f>
        <v>0</v>
      </c>
    </row>
    <row r="147" spans="1:18" ht="22.5" customHeight="1">
      <c r="A147" s="34">
        <v>46017</v>
      </c>
      <c r="B147" s="15" t="s">
        <v>140</v>
      </c>
      <c r="C147" s="15" t="s">
        <v>141</v>
      </c>
      <c r="D147" s="35">
        <v>7176</v>
      </c>
      <c r="E147" s="36">
        <v>76</v>
      </c>
      <c r="F147" s="32">
        <v>81</v>
      </c>
      <c r="G147" s="32">
        <v>73</v>
      </c>
      <c r="H147" s="32">
        <v>78</v>
      </c>
      <c r="I147" s="32">
        <v>89</v>
      </c>
      <c r="J147" s="37">
        <v>90</v>
      </c>
      <c r="K147" s="36">
        <v>38</v>
      </c>
      <c r="L147" s="32">
        <v>63</v>
      </c>
      <c r="M147" s="37">
        <v>40</v>
      </c>
      <c r="N147" s="32"/>
      <c r="O147" s="32"/>
      <c r="P147" s="32"/>
      <c r="Q147" s="32"/>
      <c r="R147" s="38">
        <f>(E147*E$2+F147*F$2+G147*G$2+H147*H$2+I147*I$2+K147*K$2+J147*J$2+L147*L$2+M147*M$2)</f>
        <v>0</v>
      </c>
    </row>
    <row r="148" spans="1:18" ht="22.5" customHeight="1">
      <c r="A148" s="34">
        <v>46017</v>
      </c>
      <c r="B148" s="15" t="s">
        <v>6121</v>
      </c>
      <c r="C148" s="15" t="s">
        <v>6103</v>
      </c>
      <c r="D148" s="35">
        <v>28250</v>
      </c>
      <c r="E148" s="36">
        <v>53</v>
      </c>
      <c r="F148" s="32">
        <v>39</v>
      </c>
      <c r="G148" s="32">
        <v>59</v>
      </c>
      <c r="H148" s="32">
        <v>44</v>
      </c>
      <c r="I148" s="32">
        <v>50</v>
      </c>
      <c r="J148" s="37"/>
      <c r="K148" s="36">
        <v>21</v>
      </c>
      <c r="L148" s="32">
        <v>88</v>
      </c>
      <c r="M148" s="37">
        <v>4</v>
      </c>
      <c r="N148" s="32"/>
      <c r="O148" s="32"/>
      <c r="P148" s="32"/>
      <c r="Q148" s="32"/>
      <c r="R148" s="38">
        <f>(E148*E$2+F148*F$2+G148*G$2+H148*H$2+I148*I$2+K148*K$2+J148*J$2+L148*L$2+M148*M$2)</f>
        <v>0</v>
      </c>
    </row>
    <row r="149" spans="1:18" ht="22.5" customHeight="1">
      <c r="A149" s="34">
        <v>46017</v>
      </c>
      <c r="B149" s="15" t="s">
        <v>142</v>
      </c>
      <c r="C149" s="15" t="s">
        <v>143</v>
      </c>
      <c r="D149" s="35">
        <v>17655</v>
      </c>
      <c r="E149" s="36">
        <v>53</v>
      </c>
      <c r="F149" s="32">
        <v>47</v>
      </c>
      <c r="G149" s="32">
        <v>67</v>
      </c>
      <c r="H149" s="32">
        <v>15</v>
      </c>
      <c r="I149" s="32">
        <v>33</v>
      </c>
      <c r="J149" s="37">
        <v>43</v>
      </c>
      <c r="K149" s="36">
        <v>70</v>
      </c>
      <c r="L149" s="32">
        <v>74</v>
      </c>
      <c r="M149" s="37">
        <v>43</v>
      </c>
      <c r="N149" s="32"/>
      <c r="O149" s="32"/>
      <c r="P149" s="32"/>
      <c r="Q149" s="32"/>
      <c r="R149" s="38">
        <f>(E149*E$2+F149*F$2+G149*G$2+H149*H$2+I149*I$2+K149*K$2+J149*J$2+L149*L$2+M149*M$2)</f>
        <v>0</v>
      </c>
    </row>
    <row r="150" spans="1:18" ht="22.5" customHeight="1">
      <c r="A150" s="34">
        <v>46017</v>
      </c>
      <c r="B150" s="15" t="s">
        <v>144</v>
      </c>
      <c r="C150" s="15" t="s">
        <v>145</v>
      </c>
      <c r="D150" s="35">
        <v>39482</v>
      </c>
      <c r="E150" s="36">
        <v>52</v>
      </c>
      <c r="F150" s="32">
        <v>48</v>
      </c>
      <c r="G150" s="32">
        <v>54</v>
      </c>
      <c r="H150" s="32">
        <v>51</v>
      </c>
      <c r="I150" s="32">
        <v>77</v>
      </c>
      <c r="J150" s="37"/>
      <c r="K150" s="36">
        <v>94</v>
      </c>
      <c r="L150" s="32">
        <v>34</v>
      </c>
      <c r="M150" s="37">
        <v>72</v>
      </c>
      <c r="N150" s="32"/>
      <c r="O150" s="32"/>
      <c r="P150" s="32"/>
      <c r="Q150" s="32"/>
      <c r="R150" s="38">
        <f>(E150*E$2+F150*F$2+G150*G$2+H150*H$2+I150*I$2+K150*K$2+J150*J$2+L150*L$2+M150*M$2)</f>
        <v>0</v>
      </c>
    </row>
    <row r="151" spans="1:18" ht="22.5" customHeight="1">
      <c r="A151" s="34">
        <v>46017</v>
      </c>
      <c r="B151" s="15" t="s">
        <v>146</v>
      </c>
      <c r="C151" s="15" t="s">
        <v>147</v>
      </c>
      <c r="D151" s="35">
        <v>280</v>
      </c>
      <c r="E151" s="36"/>
      <c r="F151" s="32">
        <v>31</v>
      </c>
      <c r="G151" s="32"/>
      <c r="H151" s="32">
        <v>23</v>
      </c>
      <c r="I151" s="32"/>
      <c r="J151" s="37"/>
      <c r="K151" s="36">
        <v>44</v>
      </c>
      <c r="L151" s="32">
        <v>38</v>
      </c>
      <c r="M151" s="37">
        <v>70</v>
      </c>
      <c r="N151" s="32"/>
      <c r="O151" s="32"/>
      <c r="P151" s="32"/>
      <c r="Q151" s="32"/>
      <c r="R151" s="38">
        <f>(E151*E$2+F151*F$2+G151*G$2+H151*H$2+I151*I$2+K151*K$2+J151*J$2+L151*L$2+M151*M$2)</f>
        <v>0</v>
      </c>
    </row>
    <row r="152" spans="1:18" ht="22.5" customHeight="1">
      <c r="A152" s="34">
        <v>46017</v>
      </c>
      <c r="B152" s="15" t="s">
        <v>6685</v>
      </c>
      <c r="C152" s="15" t="s">
        <v>6686</v>
      </c>
      <c r="D152" s="35">
        <v>248</v>
      </c>
      <c r="E152" s="36"/>
      <c r="F152" s="32"/>
      <c r="G152" s="32"/>
      <c r="H152" s="32"/>
      <c r="I152" s="32"/>
      <c r="J152" s="37"/>
      <c r="K152" s="36"/>
      <c r="L152" s="32">
        <v>17</v>
      </c>
      <c r="M152" s="37">
        <v>80</v>
      </c>
      <c r="N152" s="32"/>
      <c r="O152" s="32"/>
      <c r="P152" s="32"/>
      <c r="Q152" s="32"/>
      <c r="R152" s="38">
        <f>(E152*E$2+F152*F$2+G152*G$2+H152*H$2+I152*I$2+K152*K$2+J152*J$2+L152*L$2+M152*M$2)</f>
        <v>0</v>
      </c>
    </row>
    <row r="153" spans="1:18" ht="22.5" customHeight="1">
      <c r="A153" s="34">
        <v>46017</v>
      </c>
      <c r="B153" s="15" t="s">
        <v>4491</v>
      </c>
      <c r="C153" s="15" t="s">
        <v>4490</v>
      </c>
      <c r="D153" s="35">
        <v>319</v>
      </c>
      <c r="E153" s="36">
        <v>42</v>
      </c>
      <c r="F153" s="32"/>
      <c r="G153" s="32">
        <v>31</v>
      </c>
      <c r="H153" s="32">
        <v>52</v>
      </c>
      <c r="I153" s="32">
        <v>12</v>
      </c>
      <c r="J153" s="37"/>
      <c r="K153" s="36">
        <v>43</v>
      </c>
      <c r="L153" s="32">
        <v>55</v>
      </c>
      <c r="M153" s="37">
        <v>44</v>
      </c>
      <c r="N153" s="32"/>
      <c r="O153" s="32"/>
      <c r="P153" s="32"/>
      <c r="Q153" s="32"/>
      <c r="R153" s="38">
        <f>(E153*E$2+F153*F$2+G153*G$2+H153*H$2+I153*I$2+K153*K$2+J153*J$2+L153*L$2+M153*M$2)</f>
        <v>0</v>
      </c>
    </row>
    <row r="154" spans="1:18" ht="22.5" customHeight="1">
      <c r="A154" s="34">
        <v>46017</v>
      </c>
      <c r="B154" s="15" t="s">
        <v>4493</v>
      </c>
      <c r="C154" s="15" t="s">
        <v>4492</v>
      </c>
      <c r="D154" s="35">
        <v>3944</v>
      </c>
      <c r="E154" s="36">
        <v>19</v>
      </c>
      <c r="F154" s="32"/>
      <c r="G154" s="32">
        <v>0</v>
      </c>
      <c r="H154" s="32"/>
      <c r="I154" s="32">
        <v>7</v>
      </c>
      <c r="J154" s="37">
        <v>31</v>
      </c>
      <c r="K154" s="36">
        <v>5</v>
      </c>
      <c r="L154" s="32">
        <v>8</v>
      </c>
      <c r="M154" s="37">
        <v>88</v>
      </c>
      <c r="N154" s="32"/>
      <c r="O154" s="32"/>
      <c r="P154" s="32"/>
      <c r="Q154" s="32"/>
      <c r="R154" s="38">
        <f>(E154*E$2+F154*F$2+G154*G$2+H154*H$2+I154*I$2+K154*K$2+J154*J$2+L154*L$2+M154*M$2)</f>
        <v>0</v>
      </c>
    </row>
    <row r="155" spans="1:18" ht="22.5" customHeight="1">
      <c r="A155" s="34">
        <v>46017</v>
      </c>
      <c r="B155" s="15" t="s">
        <v>4495</v>
      </c>
      <c r="C155" s="15" t="s">
        <v>4494</v>
      </c>
      <c r="D155" s="35">
        <v>1500</v>
      </c>
      <c r="E155" s="36">
        <v>40</v>
      </c>
      <c r="F155" s="32"/>
      <c r="G155" s="32">
        <v>45</v>
      </c>
      <c r="H155" s="32"/>
      <c r="I155" s="32">
        <v>92</v>
      </c>
      <c r="J155" s="37">
        <v>42</v>
      </c>
      <c r="K155" s="36">
        <v>30</v>
      </c>
      <c r="L155" s="32">
        <v>18</v>
      </c>
      <c r="M155" s="37">
        <v>73</v>
      </c>
      <c r="N155" s="32"/>
      <c r="O155" s="32"/>
      <c r="P155" s="32"/>
      <c r="Q155" s="32"/>
      <c r="R155" s="38">
        <f>(E155*E$2+F155*F$2+G155*G$2+H155*H$2+I155*I$2+K155*K$2+J155*J$2+L155*L$2+M155*M$2)</f>
        <v>0</v>
      </c>
    </row>
    <row r="156" spans="1:18" ht="22.5" customHeight="1">
      <c r="A156" s="34">
        <v>46017</v>
      </c>
      <c r="B156" s="15" t="s">
        <v>6409</v>
      </c>
      <c r="C156" s="15" t="s">
        <v>6410</v>
      </c>
      <c r="D156" s="35">
        <v>305</v>
      </c>
      <c r="E156" s="36"/>
      <c r="F156" s="32"/>
      <c r="G156" s="32"/>
      <c r="H156" s="32"/>
      <c r="I156" s="32"/>
      <c r="J156" s="37"/>
      <c r="K156" s="36"/>
      <c r="L156" s="32">
        <v>5</v>
      </c>
      <c r="M156" s="37">
        <v>89</v>
      </c>
      <c r="N156" s="32"/>
      <c r="O156" s="32"/>
      <c r="P156" s="32"/>
      <c r="Q156" s="32"/>
      <c r="R156" s="38">
        <f>(E156*E$2+F156*F$2+G156*G$2+H156*H$2+I156*I$2+K156*K$2+J156*J$2+L156*L$2+M156*M$2)</f>
        <v>0</v>
      </c>
    </row>
    <row r="157" spans="1:18" ht="22.5" customHeight="1">
      <c r="A157" s="34">
        <v>46017</v>
      </c>
      <c r="B157" s="15" t="s">
        <v>148</v>
      </c>
      <c r="C157" s="15" t="s">
        <v>149</v>
      </c>
      <c r="D157" s="35">
        <v>2112</v>
      </c>
      <c r="E157" s="36">
        <v>50</v>
      </c>
      <c r="F157" s="32">
        <v>30</v>
      </c>
      <c r="G157" s="32">
        <v>53</v>
      </c>
      <c r="H157" s="32">
        <v>66</v>
      </c>
      <c r="I157" s="32">
        <v>87</v>
      </c>
      <c r="J157" s="37"/>
      <c r="K157" s="36">
        <v>22</v>
      </c>
      <c r="L157" s="32">
        <v>40</v>
      </c>
      <c r="M157" s="37">
        <v>69</v>
      </c>
      <c r="N157" s="32"/>
      <c r="O157" s="32"/>
      <c r="P157" s="32"/>
      <c r="Q157" s="32"/>
      <c r="R157" s="38">
        <f>(E157*E$2+F157*F$2+G157*G$2+H157*H$2+I157*I$2+K157*K$2+J157*J$2+L157*L$2+M157*M$2)</f>
        <v>0</v>
      </c>
    </row>
    <row r="158" spans="1:18" ht="22.5" customHeight="1">
      <c r="A158" s="34">
        <v>46017</v>
      </c>
      <c r="B158" s="15" t="s">
        <v>150</v>
      </c>
      <c r="C158" s="15" t="s">
        <v>151</v>
      </c>
      <c r="D158" s="35">
        <v>4974</v>
      </c>
      <c r="E158" s="36">
        <v>67</v>
      </c>
      <c r="F158" s="32">
        <v>66</v>
      </c>
      <c r="G158" s="32">
        <v>43</v>
      </c>
      <c r="H158" s="32">
        <v>57</v>
      </c>
      <c r="I158" s="32">
        <v>52</v>
      </c>
      <c r="J158" s="37"/>
      <c r="K158" s="36">
        <v>92</v>
      </c>
      <c r="L158" s="32">
        <v>94</v>
      </c>
      <c r="M158" s="37">
        <v>13</v>
      </c>
      <c r="N158" s="32"/>
      <c r="O158" s="32"/>
      <c r="P158" s="32"/>
      <c r="Q158" s="32"/>
      <c r="R158" s="38">
        <f>(E158*E$2+F158*F$2+G158*G$2+H158*H$2+I158*I$2+K158*K$2+J158*J$2+L158*L$2+M158*M$2)</f>
        <v>0</v>
      </c>
    </row>
    <row r="159" spans="1:18" ht="22.5" customHeight="1">
      <c r="A159" s="34">
        <v>46017</v>
      </c>
      <c r="B159" s="15" t="s">
        <v>152</v>
      </c>
      <c r="C159" s="15" t="s">
        <v>153</v>
      </c>
      <c r="D159" s="35">
        <v>11363</v>
      </c>
      <c r="E159" s="36">
        <v>68</v>
      </c>
      <c r="F159" s="32">
        <v>84</v>
      </c>
      <c r="G159" s="32">
        <v>44</v>
      </c>
      <c r="H159" s="32">
        <v>69</v>
      </c>
      <c r="I159" s="32">
        <v>58</v>
      </c>
      <c r="J159" s="37"/>
      <c r="K159" s="36">
        <v>46</v>
      </c>
      <c r="L159" s="32">
        <v>72</v>
      </c>
      <c r="M159" s="37">
        <v>39</v>
      </c>
      <c r="N159" s="32"/>
      <c r="O159" s="32"/>
      <c r="P159" s="32"/>
      <c r="Q159" s="32"/>
      <c r="R159" s="38">
        <f>(E159*E$2+F159*F$2+G159*G$2+H159*H$2+I159*I$2+K159*K$2+J159*J$2+L159*L$2+M159*M$2)</f>
        <v>0</v>
      </c>
    </row>
    <row r="160" spans="1:18" ht="22.5" customHeight="1">
      <c r="A160" s="34">
        <v>46017</v>
      </c>
      <c r="B160" s="15" t="s">
        <v>154</v>
      </c>
      <c r="C160" s="15" t="s">
        <v>155</v>
      </c>
      <c r="D160" s="35">
        <v>1550</v>
      </c>
      <c r="E160" s="36">
        <v>61</v>
      </c>
      <c r="F160" s="32">
        <v>63</v>
      </c>
      <c r="G160" s="32">
        <v>50</v>
      </c>
      <c r="H160" s="32">
        <v>42</v>
      </c>
      <c r="I160" s="32">
        <v>94</v>
      </c>
      <c r="J160" s="37"/>
      <c r="K160" s="36">
        <v>33</v>
      </c>
      <c r="L160" s="32">
        <v>73</v>
      </c>
      <c r="M160" s="37">
        <v>26</v>
      </c>
      <c r="N160" s="32"/>
      <c r="O160" s="32"/>
      <c r="P160" s="32"/>
      <c r="Q160" s="32"/>
      <c r="R160" s="38">
        <f>(E160*E$2+F160*F$2+G160*G$2+H160*H$2+I160*I$2+K160*K$2+J160*J$2+L160*L$2+M160*M$2)</f>
        <v>0</v>
      </c>
    </row>
    <row r="161" spans="1:18" ht="22.5" customHeight="1">
      <c r="A161" s="34">
        <v>46017</v>
      </c>
      <c r="B161" s="15" t="s">
        <v>7653</v>
      </c>
      <c r="C161" s="15" t="s">
        <v>7654</v>
      </c>
      <c r="D161" s="35">
        <v>4214</v>
      </c>
      <c r="E161" s="36"/>
      <c r="F161" s="32">
        <v>62</v>
      </c>
      <c r="G161" s="32"/>
      <c r="H161" s="32">
        <v>39</v>
      </c>
      <c r="I161" s="32"/>
      <c r="J161" s="37"/>
      <c r="K161" s="36">
        <v>24</v>
      </c>
      <c r="L161" s="32">
        <v>52</v>
      </c>
      <c r="M161" s="37">
        <v>48</v>
      </c>
      <c r="N161" s="32"/>
      <c r="O161" s="32"/>
      <c r="P161" s="32"/>
      <c r="Q161" s="32"/>
      <c r="R161" s="38">
        <f>(E161*E$2+F161*F$2+G161*G$2+H161*H$2+I161*I$2+K161*K$2+J161*J$2+L161*L$2+M161*M$2)</f>
        <v>0</v>
      </c>
    </row>
    <row r="162" spans="1:18" ht="22.5" customHeight="1">
      <c r="A162" s="34">
        <v>46017</v>
      </c>
      <c r="B162" s="15" t="s">
        <v>156</v>
      </c>
      <c r="C162" s="15" t="s">
        <v>157</v>
      </c>
      <c r="D162" s="35">
        <v>3757</v>
      </c>
      <c r="E162" s="36">
        <v>33</v>
      </c>
      <c r="F162" s="32">
        <v>20</v>
      </c>
      <c r="G162" s="32">
        <v>67</v>
      </c>
      <c r="H162" s="32">
        <v>15</v>
      </c>
      <c r="I162" s="32">
        <v>48</v>
      </c>
      <c r="J162" s="37"/>
      <c r="K162" s="36">
        <v>53</v>
      </c>
      <c r="L162" s="32">
        <v>34</v>
      </c>
      <c r="M162" s="37">
        <v>86</v>
      </c>
      <c r="N162" s="32"/>
      <c r="O162" s="32"/>
      <c r="P162" s="32"/>
      <c r="Q162" s="32"/>
      <c r="R162" s="38">
        <f>(E162*E$2+F162*F$2+G162*G$2+H162*H$2+I162*I$2+K162*K$2+J162*J$2+L162*L$2+M162*M$2)</f>
        <v>0</v>
      </c>
    </row>
    <row r="163" spans="1:18" ht="22.5" customHeight="1">
      <c r="A163" s="34">
        <v>46017</v>
      </c>
      <c r="B163" s="15" t="s">
        <v>158</v>
      </c>
      <c r="C163" s="15" t="s">
        <v>159</v>
      </c>
      <c r="D163" s="35">
        <v>1029</v>
      </c>
      <c r="E163" s="36">
        <v>34</v>
      </c>
      <c r="F163" s="32">
        <v>44</v>
      </c>
      <c r="G163" s="32">
        <v>34</v>
      </c>
      <c r="H163" s="32">
        <v>39</v>
      </c>
      <c r="I163" s="32">
        <v>44</v>
      </c>
      <c r="J163" s="37"/>
      <c r="K163" s="36">
        <v>13</v>
      </c>
      <c r="L163" s="32">
        <v>58</v>
      </c>
      <c r="M163" s="37">
        <v>35</v>
      </c>
      <c r="N163" s="32"/>
      <c r="O163" s="32"/>
      <c r="P163" s="32"/>
      <c r="Q163" s="32"/>
      <c r="R163" s="38">
        <f>(E163*E$2+F163*F$2+G163*G$2+H163*H$2+I163*I$2+K163*K$2+J163*J$2+L163*L$2+M163*M$2)</f>
        <v>0</v>
      </c>
    </row>
    <row r="164" spans="1:18" ht="22.5" customHeight="1">
      <c r="A164" s="34">
        <v>46017</v>
      </c>
      <c r="B164" s="15" t="s">
        <v>160</v>
      </c>
      <c r="C164" s="15" t="s">
        <v>161</v>
      </c>
      <c r="D164" s="35">
        <v>5972</v>
      </c>
      <c r="E164" s="36">
        <v>75</v>
      </c>
      <c r="F164" s="32">
        <v>90</v>
      </c>
      <c r="G164" s="32">
        <v>43</v>
      </c>
      <c r="H164" s="32">
        <v>74</v>
      </c>
      <c r="I164" s="32">
        <v>87</v>
      </c>
      <c r="J164" s="37"/>
      <c r="K164" s="36">
        <v>11</v>
      </c>
      <c r="L164" s="32">
        <v>50</v>
      </c>
      <c r="M164" s="37">
        <v>31</v>
      </c>
      <c r="N164" s="32"/>
      <c r="O164" s="32"/>
      <c r="P164" s="32"/>
      <c r="Q164" s="32"/>
      <c r="R164" s="38">
        <f>(E164*E$2+F164*F$2+G164*G$2+H164*H$2+I164*I$2+K164*K$2+J164*J$2+L164*L$2+M164*M$2)</f>
        <v>0</v>
      </c>
    </row>
    <row r="165" spans="1:18" ht="22.5" customHeight="1">
      <c r="A165" s="34">
        <v>46017</v>
      </c>
      <c r="B165" s="15" t="s">
        <v>162</v>
      </c>
      <c r="C165" s="15" t="s">
        <v>163</v>
      </c>
      <c r="D165" s="35">
        <v>4704</v>
      </c>
      <c r="E165" s="36">
        <v>61</v>
      </c>
      <c r="F165" s="32">
        <v>41</v>
      </c>
      <c r="G165" s="32">
        <v>78</v>
      </c>
      <c r="H165" s="32">
        <v>99</v>
      </c>
      <c r="I165" s="32">
        <v>85</v>
      </c>
      <c r="J165" s="37"/>
      <c r="K165" s="36">
        <v>60</v>
      </c>
      <c r="L165" s="32">
        <v>32</v>
      </c>
      <c r="M165" s="37">
        <v>79</v>
      </c>
      <c r="N165" s="32"/>
      <c r="O165" s="32"/>
      <c r="P165" s="32"/>
      <c r="Q165" s="32"/>
      <c r="R165" s="38">
        <f>(E165*E$2+F165*F$2+G165*G$2+H165*H$2+I165*I$2+K165*K$2+J165*J$2+L165*L$2+M165*M$2)</f>
        <v>0</v>
      </c>
    </row>
    <row r="166" spans="1:18" ht="22.5" customHeight="1">
      <c r="A166" s="34">
        <v>46017</v>
      </c>
      <c r="B166" s="15" t="s">
        <v>164</v>
      </c>
      <c r="C166" s="15" t="s">
        <v>165</v>
      </c>
      <c r="D166" s="35">
        <v>2429</v>
      </c>
      <c r="E166" s="36">
        <v>70</v>
      </c>
      <c r="F166" s="32">
        <v>88</v>
      </c>
      <c r="G166" s="32">
        <v>51</v>
      </c>
      <c r="H166" s="32">
        <v>20</v>
      </c>
      <c r="I166" s="32">
        <v>46</v>
      </c>
      <c r="J166" s="37"/>
      <c r="K166" s="36">
        <v>49</v>
      </c>
      <c r="L166" s="32">
        <v>57</v>
      </c>
      <c r="M166" s="37">
        <v>36</v>
      </c>
      <c r="N166" s="32"/>
      <c r="O166" s="32"/>
      <c r="P166" s="32"/>
      <c r="Q166" s="32"/>
      <c r="R166" s="38">
        <f>(E166*E$2+F166*F$2+G166*G$2+H166*H$2+I166*I$2+K166*K$2+J166*J$2+L166*L$2+M166*M$2)</f>
        <v>0</v>
      </c>
    </row>
    <row r="167" spans="1:18" ht="22.5" customHeight="1">
      <c r="A167" s="34">
        <v>46017</v>
      </c>
      <c r="B167" s="15" t="s">
        <v>166</v>
      </c>
      <c r="C167" s="15" t="s">
        <v>167</v>
      </c>
      <c r="D167" s="35">
        <v>54377</v>
      </c>
      <c r="E167" s="36">
        <v>86</v>
      </c>
      <c r="F167" s="32">
        <v>83</v>
      </c>
      <c r="G167" s="32">
        <v>83</v>
      </c>
      <c r="H167" s="32">
        <v>82</v>
      </c>
      <c r="I167" s="32">
        <v>69</v>
      </c>
      <c r="J167" s="37">
        <v>96</v>
      </c>
      <c r="K167" s="36">
        <v>64</v>
      </c>
      <c r="L167" s="32">
        <v>20</v>
      </c>
      <c r="M167" s="37">
        <v>85</v>
      </c>
      <c r="N167" s="32"/>
      <c r="O167" s="32">
        <v>1</v>
      </c>
      <c r="P167" s="32"/>
      <c r="Q167" s="32"/>
      <c r="R167" s="38">
        <f>(E167*E$2+F167*F$2+G167*G$2+H167*H$2+I167*I$2+K167*K$2+J167*J$2+L167*L$2+M167*M$2)</f>
        <v>0</v>
      </c>
    </row>
    <row r="168" spans="1:18" ht="22.5" customHeight="1">
      <c r="A168" s="34">
        <v>46017</v>
      </c>
      <c r="B168" s="15" t="s">
        <v>168</v>
      </c>
      <c r="C168" s="15" t="s">
        <v>169</v>
      </c>
      <c r="D168" s="35">
        <v>13833</v>
      </c>
      <c r="E168" s="36">
        <v>92</v>
      </c>
      <c r="F168" s="32">
        <v>80</v>
      </c>
      <c r="G168" s="32">
        <v>100</v>
      </c>
      <c r="H168" s="32">
        <v>59</v>
      </c>
      <c r="I168" s="32">
        <v>66</v>
      </c>
      <c r="J168" s="37">
        <v>65</v>
      </c>
      <c r="K168" s="36">
        <v>60</v>
      </c>
      <c r="L168" s="32">
        <v>31</v>
      </c>
      <c r="M168" s="37">
        <v>70</v>
      </c>
      <c r="N168" s="32"/>
      <c r="O168" s="32"/>
      <c r="P168" s="32"/>
      <c r="Q168" s="32"/>
      <c r="R168" s="38">
        <f>(E168*E$2+F168*F$2+G168*G$2+H168*H$2+I168*I$2+K168*K$2+J168*J$2+L168*L$2+M168*M$2)</f>
        <v>0</v>
      </c>
    </row>
    <row r="169" spans="1:18" ht="22.5" customHeight="1">
      <c r="A169" s="34">
        <v>46017</v>
      </c>
      <c r="B169" s="15" t="s">
        <v>6387</v>
      </c>
      <c r="C169" s="15" t="s">
        <v>6388</v>
      </c>
      <c r="D169" s="35">
        <v>449</v>
      </c>
      <c r="E169" s="36">
        <v>69</v>
      </c>
      <c r="F169" s="32">
        <v>91</v>
      </c>
      <c r="G169" s="32">
        <v>39</v>
      </c>
      <c r="H169" s="32">
        <v>61</v>
      </c>
      <c r="I169" s="32">
        <v>46</v>
      </c>
      <c r="J169" s="37"/>
      <c r="K169" s="36">
        <v>20</v>
      </c>
      <c r="L169" s="32">
        <v>81</v>
      </c>
      <c r="M169" s="37">
        <v>31</v>
      </c>
      <c r="N169" s="32"/>
      <c r="O169" s="32"/>
      <c r="P169" s="32"/>
      <c r="Q169" s="32"/>
      <c r="R169" s="38">
        <f>(E169*E$2+F169*F$2+G169*G$2+H169*H$2+I169*I$2+K169*K$2+J169*J$2+L169*L$2+M169*M$2)</f>
        <v>0</v>
      </c>
    </row>
    <row r="170" spans="1:18" ht="22.5" customHeight="1">
      <c r="A170" s="34">
        <v>46017</v>
      </c>
      <c r="B170" s="15" t="s">
        <v>170</v>
      </c>
      <c r="C170" s="15" t="s">
        <v>171</v>
      </c>
      <c r="D170" s="35">
        <v>14250</v>
      </c>
      <c r="E170" s="36">
        <v>77</v>
      </c>
      <c r="F170" s="32">
        <v>75</v>
      </c>
      <c r="G170" s="32">
        <v>56</v>
      </c>
      <c r="H170" s="32">
        <v>79</v>
      </c>
      <c r="I170" s="32">
        <v>37</v>
      </c>
      <c r="J170" s="37">
        <v>68</v>
      </c>
      <c r="K170" s="36">
        <v>67</v>
      </c>
      <c r="L170" s="32">
        <v>75</v>
      </c>
      <c r="M170" s="37">
        <v>34</v>
      </c>
      <c r="N170" s="32"/>
      <c r="O170" s="32"/>
      <c r="P170" s="32"/>
      <c r="Q170" s="32"/>
      <c r="R170" s="38">
        <f>(E170*E$2+F170*F$2+G170*G$2+H170*H$2+I170*I$2+K170*K$2+J170*J$2+L170*L$2+M170*M$2)</f>
        <v>0</v>
      </c>
    </row>
    <row r="171" spans="1:18" ht="22.5" customHeight="1">
      <c r="A171" s="34">
        <v>46017</v>
      </c>
      <c r="B171" s="15" t="s">
        <v>7279</v>
      </c>
      <c r="C171" s="15" t="s">
        <v>7280</v>
      </c>
      <c r="D171" s="35">
        <v>2187</v>
      </c>
      <c r="E171" s="36">
        <v>13</v>
      </c>
      <c r="F171" s="32">
        <v>3</v>
      </c>
      <c r="G171" s="32">
        <v>47</v>
      </c>
      <c r="H171" s="32">
        <v>10</v>
      </c>
      <c r="I171" s="32">
        <v>5</v>
      </c>
      <c r="J171" s="37"/>
      <c r="K171" s="36">
        <v>78</v>
      </c>
      <c r="L171" s="32">
        <v>64</v>
      </c>
      <c r="M171" s="37">
        <v>45</v>
      </c>
      <c r="N171" s="32"/>
      <c r="O171" s="32"/>
      <c r="P171" s="32"/>
      <c r="Q171" s="32"/>
      <c r="R171" s="38">
        <f>(E171*E$2+F171*F$2+G171*G$2+H171*H$2+I171*I$2+K171*K$2+J171*J$2+L171*L$2+M171*M$2)</f>
        <v>0</v>
      </c>
    </row>
    <row r="172" spans="1:18" ht="22.5" customHeight="1">
      <c r="A172" s="34">
        <v>46017</v>
      </c>
      <c r="B172" s="15" t="s">
        <v>6304</v>
      </c>
      <c r="C172" s="15" t="s">
        <v>6305</v>
      </c>
      <c r="D172" s="35">
        <v>1145</v>
      </c>
      <c r="E172" s="36">
        <v>10</v>
      </c>
      <c r="F172" s="32">
        <v>2</v>
      </c>
      <c r="G172" s="32">
        <v>28</v>
      </c>
      <c r="H172" s="32">
        <v>22</v>
      </c>
      <c r="I172" s="32">
        <v>23</v>
      </c>
      <c r="J172" s="37"/>
      <c r="K172" s="36">
        <v>29</v>
      </c>
      <c r="L172" s="32">
        <v>57</v>
      </c>
      <c r="M172" s="37">
        <v>72</v>
      </c>
      <c r="N172" s="32"/>
      <c r="O172" s="32"/>
      <c r="P172" s="32"/>
      <c r="Q172" s="32"/>
      <c r="R172" s="38">
        <f>(E172*E$2+F172*F$2+G172*G$2+H172*H$2+I172*I$2+K172*K$2+J172*J$2+L172*L$2+M172*M$2)</f>
        <v>0</v>
      </c>
    </row>
    <row r="173" spans="1:18" ht="22.5" customHeight="1">
      <c r="A173" s="34">
        <v>46017</v>
      </c>
      <c r="B173" s="15" t="s">
        <v>6917</v>
      </c>
      <c r="C173" s="15" t="s">
        <v>6918</v>
      </c>
      <c r="D173" s="35">
        <v>322</v>
      </c>
      <c r="E173" s="36">
        <v>14</v>
      </c>
      <c r="F173" s="32">
        <v>43</v>
      </c>
      <c r="G173" s="32">
        <v>21</v>
      </c>
      <c r="H173" s="32">
        <v>12</v>
      </c>
      <c r="I173" s="32">
        <v>29</v>
      </c>
      <c r="J173" s="37"/>
      <c r="K173" s="36">
        <v>13</v>
      </c>
      <c r="L173" s="32">
        <v>65</v>
      </c>
      <c r="M173" s="37">
        <v>34</v>
      </c>
      <c r="N173" s="32"/>
      <c r="O173" s="32"/>
      <c r="P173" s="32"/>
      <c r="Q173" s="32"/>
      <c r="R173" s="38">
        <f>(E173*E$2+F173*F$2+G173*G$2+H173*H$2+I173*I$2+K173*K$2+J173*J$2+L173*L$2+M173*M$2)</f>
        <v>0</v>
      </c>
    </row>
    <row r="174" spans="1:18" ht="22.5" customHeight="1">
      <c r="A174" s="34">
        <v>46017</v>
      </c>
      <c r="B174" s="15" t="s">
        <v>5787</v>
      </c>
      <c r="C174" s="15" t="s">
        <v>5786</v>
      </c>
      <c r="D174" s="35">
        <v>941</v>
      </c>
      <c r="E174" s="36">
        <v>60</v>
      </c>
      <c r="F174" s="32">
        <v>39</v>
      </c>
      <c r="G174" s="32">
        <v>63</v>
      </c>
      <c r="H174" s="32">
        <v>79</v>
      </c>
      <c r="I174" s="32">
        <v>86</v>
      </c>
      <c r="J174" s="37"/>
      <c r="K174" s="36">
        <v>38</v>
      </c>
      <c r="L174" s="32">
        <v>51</v>
      </c>
      <c r="M174" s="37">
        <v>21</v>
      </c>
      <c r="N174" s="32"/>
      <c r="O174" s="32"/>
      <c r="P174" s="32"/>
      <c r="Q174" s="32"/>
      <c r="R174" s="38">
        <f>(E174*E$2+F174*F$2+G174*G$2+H174*H$2+I174*I$2+K174*K$2+J174*J$2+L174*L$2+M174*M$2)</f>
        <v>0</v>
      </c>
    </row>
    <row r="175" spans="1:18" ht="22.5" customHeight="1">
      <c r="A175" s="34">
        <v>46017</v>
      </c>
      <c r="B175" s="15" t="s">
        <v>172</v>
      </c>
      <c r="C175" s="15" t="s">
        <v>173</v>
      </c>
      <c r="D175" s="35">
        <v>52923</v>
      </c>
      <c r="E175" s="36">
        <v>93</v>
      </c>
      <c r="F175" s="32">
        <v>70</v>
      </c>
      <c r="G175" s="32">
        <v>68</v>
      </c>
      <c r="H175" s="32">
        <v>80</v>
      </c>
      <c r="I175" s="32">
        <v>98</v>
      </c>
      <c r="J175" s="37"/>
      <c r="K175" s="36">
        <v>81</v>
      </c>
      <c r="L175" s="32">
        <v>49</v>
      </c>
      <c r="M175" s="37">
        <v>51</v>
      </c>
      <c r="N175" s="32"/>
      <c r="O175" s="32"/>
      <c r="P175" s="32"/>
      <c r="Q175" s="32"/>
      <c r="R175" s="38">
        <f>(E175*E$2+F175*F$2+G175*G$2+H175*H$2+I175*I$2+K175*K$2+J175*J$2+L175*L$2+M175*M$2)</f>
        <v>0</v>
      </c>
    </row>
    <row r="176" spans="1:18" ht="22.5" customHeight="1">
      <c r="A176" s="34">
        <v>46017</v>
      </c>
      <c r="B176" s="15" t="s">
        <v>174</v>
      </c>
      <c r="C176" s="15" t="s">
        <v>175</v>
      </c>
      <c r="D176" s="35">
        <v>2584</v>
      </c>
      <c r="E176" s="36">
        <v>82</v>
      </c>
      <c r="F176" s="32">
        <v>67</v>
      </c>
      <c r="G176" s="32">
        <v>71</v>
      </c>
      <c r="H176" s="32">
        <v>93</v>
      </c>
      <c r="I176" s="32">
        <v>80</v>
      </c>
      <c r="J176" s="37"/>
      <c r="K176" s="36">
        <v>63</v>
      </c>
      <c r="L176" s="32">
        <v>44</v>
      </c>
      <c r="M176" s="37">
        <v>50</v>
      </c>
      <c r="N176" s="32"/>
      <c r="O176" s="32"/>
      <c r="P176" s="32"/>
      <c r="Q176" s="32"/>
      <c r="R176" s="38">
        <f>(E176*E$2+F176*F$2+G176*G$2+H176*H$2+I176*I$2+K176*K$2+J176*J$2+L176*L$2+M176*M$2)</f>
        <v>0</v>
      </c>
    </row>
    <row r="177" spans="1:18" ht="22.5" customHeight="1">
      <c r="A177" s="34">
        <v>46017</v>
      </c>
      <c r="B177" s="15" t="s">
        <v>176</v>
      </c>
      <c r="C177" s="15" t="s">
        <v>177</v>
      </c>
      <c r="D177" s="35">
        <v>552</v>
      </c>
      <c r="E177" s="36">
        <v>38</v>
      </c>
      <c r="F177" s="32">
        <v>30</v>
      </c>
      <c r="G177" s="32">
        <v>70</v>
      </c>
      <c r="H177" s="32">
        <v>14</v>
      </c>
      <c r="I177" s="32">
        <v>72</v>
      </c>
      <c r="J177" s="37">
        <v>38</v>
      </c>
      <c r="K177" s="36">
        <v>56</v>
      </c>
      <c r="L177" s="32">
        <v>49</v>
      </c>
      <c r="M177" s="37">
        <v>54</v>
      </c>
      <c r="N177" s="32"/>
      <c r="O177" s="32"/>
      <c r="P177" s="32"/>
      <c r="Q177" s="32"/>
      <c r="R177" s="38">
        <f>(E177*E$2+F177*F$2+G177*G$2+H177*H$2+I177*I$2+K177*K$2+J177*J$2+L177*L$2+M177*M$2)</f>
        <v>0</v>
      </c>
    </row>
    <row r="178" spans="1:18" ht="22.5" customHeight="1">
      <c r="A178" s="34">
        <v>46017</v>
      </c>
      <c r="B178" s="15" t="s">
        <v>178</v>
      </c>
      <c r="C178" s="15" t="s">
        <v>179</v>
      </c>
      <c r="D178" s="35">
        <v>8400</v>
      </c>
      <c r="E178" s="36">
        <v>61</v>
      </c>
      <c r="F178" s="32">
        <v>59</v>
      </c>
      <c r="G178" s="32">
        <v>68</v>
      </c>
      <c r="H178" s="32">
        <v>88</v>
      </c>
      <c r="I178" s="32">
        <v>36</v>
      </c>
      <c r="J178" s="37">
        <v>46</v>
      </c>
      <c r="K178" s="36">
        <v>53</v>
      </c>
      <c r="L178" s="32">
        <v>60</v>
      </c>
      <c r="M178" s="37">
        <v>50</v>
      </c>
      <c r="N178" s="32"/>
      <c r="O178" s="32"/>
      <c r="P178" s="32"/>
      <c r="Q178" s="32"/>
      <c r="R178" s="38">
        <f>(E178*E$2+F178*F$2+G178*G$2+H178*H$2+I178*I$2+K178*K$2+J178*J$2+L178*L$2+M178*M$2)</f>
        <v>0</v>
      </c>
    </row>
    <row r="179" spans="1:18" ht="22.5" customHeight="1">
      <c r="A179" s="34">
        <v>46017</v>
      </c>
      <c r="B179" s="15" t="s">
        <v>180</v>
      </c>
      <c r="C179" s="15" t="s">
        <v>181</v>
      </c>
      <c r="D179" s="35">
        <v>402</v>
      </c>
      <c r="E179" s="36">
        <v>7</v>
      </c>
      <c r="F179" s="32">
        <v>15</v>
      </c>
      <c r="G179" s="32">
        <v>27</v>
      </c>
      <c r="H179" s="32">
        <v>24</v>
      </c>
      <c r="I179" s="32">
        <v>67</v>
      </c>
      <c r="J179" s="37"/>
      <c r="K179" s="36">
        <v>5</v>
      </c>
      <c r="L179" s="32">
        <v>90</v>
      </c>
      <c r="M179" s="37">
        <v>35</v>
      </c>
      <c r="N179" s="32"/>
      <c r="O179" s="32"/>
      <c r="P179" s="32"/>
      <c r="Q179" s="32"/>
      <c r="R179" s="38">
        <f>(E179*E$2+F179*F$2+G179*G$2+H179*H$2+I179*I$2+K179*K$2+J179*J$2+L179*L$2+M179*M$2)</f>
        <v>0</v>
      </c>
    </row>
    <row r="180" spans="1:18" ht="22.5" customHeight="1">
      <c r="A180" s="34">
        <v>46017</v>
      </c>
      <c r="B180" s="15" t="s">
        <v>182</v>
      </c>
      <c r="C180" s="15" t="s">
        <v>183</v>
      </c>
      <c r="D180" s="35">
        <v>152</v>
      </c>
      <c r="E180" s="36">
        <v>13</v>
      </c>
      <c r="F180" s="32">
        <v>6</v>
      </c>
      <c r="G180" s="32">
        <v>16</v>
      </c>
      <c r="H180" s="32">
        <v>25</v>
      </c>
      <c r="I180" s="32">
        <v>42</v>
      </c>
      <c r="J180" s="37"/>
      <c r="K180" s="36">
        <v>27</v>
      </c>
      <c r="L180" s="32">
        <v>55</v>
      </c>
      <c r="M180" s="37">
        <v>22</v>
      </c>
      <c r="N180" s="32"/>
      <c r="O180" s="32"/>
      <c r="P180" s="32"/>
      <c r="Q180" s="32"/>
      <c r="R180" s="38">
        <f>(E180*E$2+F180*F$2+G180*G$2+H180*H$2+I180*I$2+K180*K$2+J180*J$2+L180*L$2+M180*M$2)</f>
        <v>0</v>
      </c>
    </row>
    <row r="181" spans="1:18" ht="22.5" customHeight="1">
      <c r="A181" s="34">
        <v>46017</v>
      </c>
      <c r="B181" s="15" t="s">
        <v>5673</v>
      </c>
      <c r="C181" s="15" t="s">
        <v>4496</v>
      </c>
      <c r="D181" s="35">
        <v>481</v>
      </c>
      <c r="E181" s="36"/>
      <c r="F181" s="32"/>
      <c r="G181" s="32"/>
      <c r="H181" s="32">
        <v>20</v>
      </c>
      <c r="I181" s="32"/>
      <c r="J181" s="37"/>
      <c r="K181" s="36">
        <v>85</v>
      </c>
      <c r="L181" s="32">
        <v>45</v>
      </c>
      <c r="M181" s="37">
        <v>45</v>
      </c>
      <c r="N181" s="32"/>
      <c r="O181" s="32"/>
      <c r="P181" s="32"/>
      <c r="Q181" s="32"/>
      <c r="R181" s="38">
        <f>(E181*E$2+F181*F$2+G181*G$2+H181*H$2+I181*I$2+K181*K$2+J181*J$2+L181*L$2+M181*M$2)</f>
        <v>0</v>
      </c>
    </row>
    <row r="182" spans="1:18" ht="22.5" customHeight="1">
      <c r="A182" s="34">
        <v>46017</v>
      </c>
      <c r="B182" s="15" t="s">
        <v>7750</v>
      </c>
      <c r="C182" s="15" t="s">
        <v>7751</v>
      </c>
      <c r="D182" s="35">
        <v>234</v>
      </c>
      <c r="E182" s="36"/>
      <c r="F182" s="32">
        <v>98</v>
      </c>
      <c r="G182" s="32"/>
      <c r="H182" s="32">
        <v>17</v>
      </c>
      <c r="I182" s="32"/>
      <c r="J182" s="37"/>
      <c r="K182" s="36">
        <v>98</v>
      </c>
      <c r="L182" s="32">
        <v>52</v>
      </c>
      <c r="M182" s="37">
        <v>53</v>
      </c>
      <c r="N182" s="32"/>
      <c r="O182" s="32"/>
      <c r="P182" s="32"/>
      <c r="Q182" s="32"/>
      <c r="R182" s="38">
        <f>(E182*E$2+F182*F$2+G182*G$2+H182*H$2+I182*I$2+K182*K$2+J182*J$2+L182*L$2+M182*M$2)</f>
        <v>0</v>
      </c>
    </row>
    <row r="183" spans="1:18" ht="22.5" customHeight="1">
      <c r="A183" s="34">
        <v>46017</v>
      </c>
      <c r="B183" s="15" t="s">
        <v>184</v>
      </c>
      <c r="C183" s="15" t="s">
        <v>185</v>
      </c>
      <c r="D183" s="35">
        <v>9143</v>
      </c>
      <c r="E183" s="36">
        <v>72</v>
      </c>
      <c r="F183" s="32">
        <v>62</v>
      </c>
      <c r="G183" s="32">
        <v>69</v>
      </c>
      <c r="H183" s="32">
        <v>82</v>
      </c>
      <c r="I183" s="32">
        <v>53</v>
      </c>
      <c r="J183" s="37">
        <v>69</v>
      </c>
      <c r="K183" s="36">
        <v>63</v>
      </c>
      <c r="L183" s="32">
        <v>43</v>
      </c>
      <c r="M183" s="37">
        <v>46</v>
      </c>
      <c r="N183" s="32"/>
      <c r="O183" s="32"/>
      <c r="P183" s="32"/>
      <c r="Q183" s="32"/>
      <c r="R183" s="38">
        <f>(E183*E$2+F183*F$2+G183*G$2+H183*H$2+I183*I$2+K183*K$2+J183*J$2+L183*L$2+M183*M$2)</f>
        <v>0</v>
      </c>
    </row>
    <row r="184" spans="1:18" ht="22.5" customHeight="1">
      <c r="A184" s="34">
        <v>46017</v>
      </c>
      <c r="B184" s="15" t="s">
        <v>186</v>
      </c>
      <c r="C184" s="15" t="s">
        <v>187</v>
      </c>
      <c r="D184" s="35">
        <v>1708</v>
      </c>
      <c r="E184" s="36">
        <v>21</v>
      </c>
      <c r="F184" s="32">
        <v>40</v>
      </c>
      <c r="G184" s="32">
        <v>18</v>
      </c>
      <c r="H184" s="32">
        <v>27</v>
      </c>
      <c r="I184" s="32">
        <v>31</v>
      </c>
      <c r="J184" s="37"/>
      <c r="K184" s="36">
        <v>28</v>
      </c>
      <c r="L184" s="32">
        <v>15</v>
      </c>
      <c r="M184" s="37">
        <v>45</v>
      </c>
      <c r="N184" s="32"/>
      <c r="O184" s="32"/>
      <c r="P184" s="32"/>
      <c r="Q184" s="32"/>
      <c r="R184" s="38">
        <f>(E184*E$2+F184*F$2+G184*G$2+H184*H$2+I184*I$2+K184*K$2+J184*J$2+L184*L$2+M184*M$2)</f>
        <v>0</v>
      </c>
    </row>
    <row r="185" spans="1:18" ht="22.5" customHeight="1">
      <c r="A185" s="34">
        <v>46017</v>
      </c>
      <c r="B185" s="15" t="s">
        <v>4498</v>
      </c>
      <c r="C185" s="15" t="s">
        <v>4497</v>
      </c>
      <c r="D185" s="35">
        <v>1114</v>
      </c>
      <c r="E185" s="36"/>
      <c r="F185" s="32"/>
      <c r="G185" s="32"/>
      <c r="H185" s="32"/>
      <c r="I185" s="32"/>
      <c r="J185" s="37">
        <v>39</v>
      </c>
      <c r="K185" s="36">
        <v>15</v>
      </c>
      <c r="L185" s="32">
        <v>32</v>
      </c>
      <c r="M185" s="37">
        <v>68</v>
      </c>
      <c r="N185" s="32"/>
      <c r="O185" s="32"/>
      <c r="P185" s="32"/>
      <c r="Q185" s="32"/>
      <c r="R185" s="38">
        <f>(E185*E$2+F185*F$2+G185*G$2+H185*H$2+I185*I$2+K185*K$2+J185*J$2+L185*L$2+M185*M$2)</f>
        <v>0</v>
      </c>
    </row>
    <row r="186" spans="1:18" ht="22.5" customHeight="1">
      <c r="A186" s="34">
        <v>46017</v>
      </c>
      <c r="B186" s="15" t="s">
        <v>188</v>
      </c>
      <c r="C186" s="15" t="s">
        <v>189</v>
      </c>
      <c r="D186" s="35">
        <v>8444</v>
      </c>
      <c r="E186" s="36">
        <v>54</v>
      </c>
      <c r="F186" s="32">
        <v>69</v>
      </c>
      <c r="G186" s="32">
        <v>56</v>
      </c>
      <c r="H186" s="32">
        <v>52</v>
      </c>
      <c r="I186" s="32">
        <v>22</v>
      </c>
      <c r="J186" s="37">
        <v>69</v>
      </c>
      <c r="K186" s="36">
        <v>77</v>
      </c>
      <c r="L186" s="32">
        <v>22</v>
      </c>
      <c r="M186" s="37">
        <v>54</v>
      </c>
      <c r="N186" s="32"/>
      <c r="O186" s="32"/>
      <c r="P186" s="32"/>
      <c r="Q186" s="32"/>
      <c r="R186" s="38">
        <f>(E186*E$2+F186*F$2+G186*G$2+H186*H$2+I186*I$2+K186*K$2+J186*J$2+L186*L$2+M186*M$2)</f>
        <v>0</v>
      </c>
    </row>
    <row r="187" spans="1:18" ht="22.5" customHeight="1">
      <c r="A187" s="34">
        <v>46017</v>
      </c>
      <c r="B187" s="15" t="s">
        <v>190</v>
      </c>
      <c r="C187" s="15" t="s">
        <v>191</v>
      </c>
      <c r="D187" s="35">
        <v>979</v>
      </c>
      <c r="E187" s="36">
        <v>74</v>
      </c>
      <c r="F187" s="32">
        <v>80</v>
      </c>
      <c r="G187" s="32">
        <v>65</v>
      </c>
      <c r="H187" s="32">
        <v>67</v>
      </c>
      <c r="I187" s="32">
        <v>27</v>
      </c>
      <c r="J187" s="37">
        <v>68</v>
      </c>
      <c r="K187" s="36">
        <v>31</v>
      </c>
      <c r="L187" s="32">
        <v>67</v>
      </c>
      <c r="M187" s="37">
        <v>46</v>
      </c>
      <c r="N187" s="32"/>
      <c r="O187" s="32"/>
      <c r="P187" s="32"/>
      <c r="Q187" s="32"/>
      <c r="R187" s="38">
        <f>(E187*E$2+F187*F$2+G187*G$2+H187*H$2+I187*I$2+K187*K$2+J187*J$2+L187*L$2+M187*M$2)</f>
        <v>0</v>
      </c>
    </row>
    <row r="188" spans="1:18" ht="22.5" customHeight="1">
      <c r="A188" s="34">
        <v>46017</v>
      </c>
      <c r="B188" s="15" t="s">
        <v>192</v>
      </c>
      <c r="C188" s="15" t="s">
        <v>193</v>
      </c>
      <c r="D188" s="35">
        <v>207686</v>
      </c>
      <c r="E188" s="36">
        <v>51</v>
      </c>
      <c r="F188" s="32">
        <v>44</v>
      </c>
      <c r="G188" s="32">
        <v>56</v>
      </c>
      <c r="H188" s="32">
        <v>76</v>
      </c>
      <c r="I188" s="32">
        <v>86</v>
      </c>
      <c r="J188" s="37"/>
      <c r="K188" s="36">
        <v>66</v>
      </c>
      <c r="L188" s="32">
        <v>91</v>
      </c>
      <c r="M188" s="37">
        <v>13</v>
      </c>
      <c r="N188" s="32"/>
      <c r="O188" s="32"/>
      <c r="P188" s="32"/>
      <c r="Q188" s="32"/>
      <c r="R188" s="38">
        <f>(E188*E$2+F188*F$2+G188*G$2+H188*H$2+I188*I$2+K188*K$2+J188*J$2+L188*L$2+M188*M$2)</f>
        <v>0</v>
      </c>
    </row>
    <row r="189" spans="1:18" ht="22.5" customHeight="1">
      <c r="A189" s="34">
        <v>46017</v>
      </c>
      <c r="B189" s="15" t="s">
        <v>194</v>
      </c>
      <c r="C189" s="15" t="s">
        <v>195</v>
      </c>
      <c r="D189" s="35">
        <v>3073</v>
      </c>
      <c r="E189" s="36">
        <v>28</v>
      </c>
      <c r="F189" s="32">
        <v>3</v>
      </c>
      <c r="G189" s="32">
        <v>62</v>
      </c>
      <c r="H189" s="32">
        <v>39</v>
      </c>
      <c r="I189" s="32">
        <v>76</v>
      </c>
      <c r="J189" s="37"/>
      <c r="K189" s="36">
        <v>61</v>
      </c>
      <c r="L189" s="32">
        <v>93</v>
      </c>
      <c r="M189" s="37">
        <v>3</v>
      </c>
      <c r="N189" s="32"/>
      <c r="O189" s="32"/>
      <c r="P189" s="32"/>
      <c r="Q189" s="32"/>
      <c r="R189" s="38">
        <f>(E189*E$2+F189*F$2+G189*G$2+H189*H$2+I189*I$2+K189*K$2+J189*J$2+L189*L$2+M189*M$2)</f>
        <v>0</v>
      </c>
    </row>
    <row r="190" spans="1:18" ht="22.5" customHeight="1">
      <c r="A190" s="34">
        <v>46017</v>
      </c>
      <c r="B190" s="15" t="s">
        <v>7926</v>
      </c>
      <c r="C190" s="15" t="s">
        <v>196</v>
      </c>
      <c r="D190" s="35">
        <v>2426</v>
      </c>
      <c r="E190" s="36">
        <v>64</v>
      </c>
      <c r="F190" s="32">
        <v>74</v>
      </c>
      <c r="G190" s="32">
        <v>55</v>
      </c>
      <c r="H190" s="32">
        <v>63</v>
      </c>
      <c r="I190" s="32">
        <v>84</v>
      </c>
      <c r="J190" s="37">
        <v>63</v>
      </c>
      <c r="K190" s="36">
        <v>63</v>
      </c>
      <c r="L190" s="32">
        <v>34</v>
      </c>
      <c r="M190" s="37">
        <v>72</v>
      </c>
      <c r="N190" s="32"/>
      <c r="O190" s="32"/>
      <c r="P190" s="32"/>
      <c r="Q190" s="32"/>
      <c r="R190" s="38">
        <f>(E190*E$2+F190*F$2+G190*G$2+H190*H$2+I190*I$2+K190*K$2+J190*J$2+L190*L$2+M190*M$2)</f>
        <v>0</v>
      </c>
    </row>
    <row r="191" spans="1:18" ht="22.5" customHeight="1">
      <c r="A191" s="34">
        <v>46017</v>
      </c>
      <c r="B191" s="15" t="s">
        <v>7375</v>
      </c>
      <c r="C191" s="15" t="s">
        <v>7376</v>
      </c>
      <c r="D191" s="35">
        <v>549</v>
      </c>
      <c r="E191" s="36">
        <v>35</v>
      </c>
      <c r="F191" s="32">
        <v>67</v>
      </c>
      <c r="G191" s="32">
        <v>36</v>
      </c>
      <c r="H191" s="32">
        <v>21</v>
      </c>
      <c r="I191" s="32">
        <v>20</v>
      </c>
      <c r="J191" s="37"/>
      <c r="K191" s="36">
        <v>4</v>
      </c>
      <c r="L191" s="32">
        <v>59</v>
      </c>
      <c r="M191" s="37">
        <v>40</v>
      </c>
      <c r="N191" s="32"/>
      <c r="O191" s="32"/>
      <c r="P191" s="32"/>
      <c r="Q191" s="32"/>
      <c r="R191" s="38">
        <f>(E191*E$2+F191*F$2+G191*G$2+H191*H$2+I191*I$2+K191*K$2+J191*J$2+L191*L$2+M191*M$2)</f>
        <v>0</v>
      </c>
    </row>
    <row r="192" spans="1:18" ht="22.5" customHeight="1">
      <c r="A192" s="34">
        <v>46017</v>
      </c>
      <c r="B192" s="15" t="s">
        <v>197</v>
      </c>
      <c r="C192" s="15" t="s">
        <v>198</v>
      </c>
      <c r="D192" s="35">
        <v>866</v>
      </c>
      <c r="E192" s="36">
        <v>60</v>
      </c>
      <c r="F192" s="32">
        <v>66</v>
      </c>
      <c r="G192" s="32">
        <v>43</v>
      </c>
      <c r="H192" s="32">
        <v>66</v>
      </c>
      <c r="I192" s="32">
        <v>71</v>
      </c>
      <c r="J192" s="37"/>
      <c r="K192" s="36">
        <v>32</v>
      </c>
      <c r="L192" s="32">
        <v>50</v>
      </c>
      <c r="M192" s="37">
        <v>38</v>
      </c>
      <c r="N192" s="32"/>
      <c r="O192" s="32"/>
      <c r="P192" s="32"/>
      <c r="Q192" s="32"/>
      <c r="R192" s="38">
        <f>(E192*E$2+F192*F$2+G192*G$2+H192*H$2+I192*I$2+K192*K$2+J192*J$2+L192*L$2+M192*M$2)</f>
        <v>0</v>
      </c>
    </row>
    <row r="193" spans="1:18" ht="22.5" customHeight="1">
      <c r="A193" s="34">
        <v>46017</v>
      </c>
      <c r="B193" s="15" t="s">
        <v>199</v>
      </c>
      <c r="C193" s="15" t="s">
        <v>200</v>
      </c>
      <c r="D193" s="35">
        <v>19205</v>
      </c>
      <c r="E193" s="36">
        <v>42</v>
      </c>
      <c r="F193" s="32">
        <v>18</v>
      </c>
      <c r="G193" s="32">
        <v>42</v>
      </c>
      <c r="H193" s="32">
        <v>78</v>
      </c>
      <c r="I193" s="32">
        <v>81</v>
      </c>
      <c r="J193" s="37">
        <v>20</v>
      </c>
      <c r="K193" s="36">
        <v>35</v>
      </c>
      <c r="L193" s="32">
        <v>38</v>
      </c>
      <c r="M193" s="37">
        <v>83</v>
      </c>
      <c r="N193" s="32"/>
      <c r="O193" s="32"/>
      <c r="P193" s="32"/>
      <c r="Q193" s="32"/>
      <c r="R193" s="38">
        <f>(E193*E$2+F193*F$2+G193*G$2+H193*H$2+I193*I$2+K193*K$2+J193*J$2+L193*L$2+M193*M$2)</f>
        <v>0</v>
      </c>
    </row>
    <row r="194" spans="1:18" ht="22.5" customHeight="1">
      <c r="A194" s="34">
        <v>46017</v>
      </c>
      <c r="B194" s="15" t="s">
        <v>201</v>
      </c>
      <c r="C194" s="15" t="s">
        <v>202</v>
      </c>
      <c r="D194" s="35">
        <v>426</v>
      </c>
      <c r="E194" s="36">
        <v>57</v>
      </c>
      <c r="F194" s="32">
        <v>84</v>
      </c>
      <c r="G194" s="32">
        <v>37</v>
      </c>
      <c r="H194" s="32">
        <v>85</v>
      </c>
      <c r="I194" s="32">
        <v>34</v>
      </c>
      <c r="J194" s="37"/>
      <c r="K194" s="36">
        <v>22</v>
      </c>
      <c r="L194" s="32">
        <v>48</v>
      </c>
      <c r="M194" s="37">
        <v>42</v>
      </c>
      <c r="N194" s="32"/>
      <c r="O194" s="32"/>
      <c r="P194" s="32"/>
      <c r="Q194" s="32"/>
      <c r="R194" s="38">
        <f>(E194*E$2+F194*F$2+G194*G$2+H194*H$2+I194*I$2+K194*K$2+J194*J$2+L194*L$2+M194*M$2)</f>
        <v>0</v>
      </c>
    </row>
    <row r="195" spans="1:18" ht="22.5" customHeight="1">
      <c r="A195" s="34">
        <v>46017</v>
      </c>
      <c r="B195" s="15" t="s">
        <v>203</v>
      </c>
      <c r="C195" s="15" t="s">
        <v>204</v>
      </c>
      <c r="D195" s="35">
        <v>350003</v>
      </c>
      <c r="E195" s="36">
        <v>57</v>
      </c>
      <c r="F195" s="32">
        <v>36</v>
      </c>
      <c r="G195" s="32">
        <v>53</v>
      </c>
      <c r="H195" s="32">
        <v>75</v>
      </c>
      <c r="I195" s="32">
        <v>81</v>
      </c>
      <c r="J195" s="37"/>
      <c r="K195" s="36">
        <v>31</v>
      </c>
      <c r="L195" s="32">
        <v>91</v>
      </c>
      <c r="M195" s="37">
        <v>9</v>
      </c>
      <c r="N195" s="32"/>
      <c r="O195" s="32"/>
      <c r="P195" s="32"/>
      <c r="Q195" s="32"/>
      <c r="R195" s="38">
        <f>(E195*E$2+F195*F$2+G195*G$2+H195*H$2+I195*I$2+K195*K$2+J195*J$2+L195*L$2+M195*M$2)</f>
        <v>0</v>
      </c>
    </row>
    <row r="196" spans="1:18" ht="22.5" customHeight="1">
      <c r="A196" s="34">
        <v>46017</v>
      </c>
      <c r="B196" s="15" t="s">
        <v>205</v>
      </c>
      <c r="C196" s="15" t="s">
        <v>206</v>
      </c>
      <c r="D196" s="35">
        <v>47986</v>
      </c>
      <c r="E196" s="36">
        <v>94</v>
      </c>
      <c r="F196" s="32">
        <v>83</v>
      </c>
      <c r="G196" s="32">
        <v>88</v>
      </c>
      <c r="H196" s="32">
        <v>73</v>
      </c>
      <c r="I196" s="32">
        <v>61</v>
      </c>
      <c r="J196" s="37"/>
      <c r="K196" s="36">
        <v>97</v>
      </c>
      <c r="L196" s="32">
        <v>46</v>
      </c>
      <c r="M196" s="37">
        <v>56</v>
      </c>
      <c r="N196" s="32"/>
      <c r="O196" s="32"/>
      <c r="P196" s="32"/>
      <c r="Q196" s="32"/>
      <c r="R196" s="38">
        <f>(E196*E$2+F196*F$2+G196*G$2+H196*H$2+I196*I$2+K196*K$2+J196*J$2+L196*L$2+M196*M$2)</f>
        <v>0</v>
      </c>
    </row>
    <row r="197" spans="1:18" ht="22.5" customHeight="1">
      <c r="A197" s="34">
        <v>46017</v>
      </c>
      <c r="B197" s="15" t="s">
        <v>4500</v>
      </c>
      <c r="C197" s="15" t="s">
        <v>4499</v>
      </c>
      <c r="D197" s="35">
        <v>8328</v>
      </c>
      <c r="E197" s="36">
        <v>56</v>
      </c>
      <c r="F197" s="32"/>
      <c r="G197" s="32">
        <v>65</v>
      </c>
      <c r="H197" s="32">
        <v>40</v>
      </c>
      <c r="I197" s="32">
        <v>80</v>
      </c>
      <c r="J197" s="37"/>
      <c r="K197" s="36">
        <v>87</v>
      </c>
      <c r="L197" s="32">
        <v>67</v>
      </c>
      <c r="M197" s="37">
        <v>41</v>
      </c>
      <c r="N197" s="32"/>
      <c r="O197" s="32"/>
      <c r="P197" s="32"/>
      <c r="Q197" s="32"/>
      <c r="R197" s="38">
        <f>(E197*E$2+F197*F$2+G197*G$2+H197*H$2+I197*I$2+K197*K$2+J197*J$2+L197*L$2+M197*M$2)</f>
        <v>0</v>
      </c>
    </row>
    <row r="198" spans="1:18" ht="22.5" customHeight="1">
      <c r="A198" s="34">
        <v>46017</v>
      </c>
      <c r="B198" s="15" t="s">
        <v>207</v>
      </c>
      <c r="C198" s="15" t="s">
        <v>208</v>
      </c>
      <c r="D198" s="35">
        <v>179282</v>
      </c>
      <c r="E198" s="36">
        <v>67</v>
      </c>
      <c r="F198" s="32">
        <v>52</v>
      </c>
      <c r="G198" s="32">
        <v>77</v>
      </c>
      <c r="H198" s="32">
        <v>91</v>
      </c>
      <c r="I198" s="32">
        <v>82</v>
      </c>
      <c r="J198" s="37">
        <v>50</v>
      </c>
      <c r="K198" s="36">
        <v>88</v>
      </c>
      <c r="L198" s="32">
        <v>29</v>
      </c>
      <c r="M198" s="37">
        <v>84</v>
      </c>
      <c r="N198" s="32"/>
      <c r="O198" s="32"/>
      <c r="P198" s="32"/>
      <c r="Q198" s="32"/>
      <c r="R198" s="38">
        <f>(E198*E$2+F198*F$2+G198*G$2+H198*H$2+I198*I$2+K198*K$2+J198*J$2+L198*L$2+M198*M$2)</f>
        <v>0</v>
      </c>
    </row>
    <row r="199" spans="1:18" ht="22.5" customHeight="1">
      <c r="A199" s="34">
        <v>46017</v>
      </c>
      <c r="B199" s="15" t="s">
        <v>4502</v>
      </c>
      <c r="C199" s="15" t="s">
        <v>4501</v>
      </c>
      <c r="D199" s="35">
        <v>11834</v>
      </c>
      <c r="E199" s="36">
        <v>59</v>
      </c>
      <c r="F199" s="32"/>
      <c r="G199" s="32">
        <v>88</v>
      </c>
      <c r="H199" s="32"/>
      <c r="I199" s="32">
        <v>75</v>
      </c>
      <c r="J199" s="37">
        <v>45</v>
      </c>
      <c r="K199" s="36">
        <v>19</v>
      </c>
      <c r="L199" s="32">
        <v>23</v>
      </c>
      <c r="M199" s="37">
        <v>78</v>
      </c>
      <c r="N199" s="32"/>
      <c r="O199" s="32"/>
      <c r="P199" s="32"/>
      <c r="Q199" s="32"/>
      <c r="R199" s="38">
        <f>(E199*E$2+F199*F$2+G199*G$2+H199*H$2+I199*I$2+K199*K$2+J199*J$2+L199*L$2+M199*M$2)</f>
        <v>0</v>
      </c>
    </row>
    <row r="200" spans="1:18" ht="22.5" customHeight="1">
      <c r="A200" s="34">
        <v>46017</v>
      </c>
      <c r="B200" s="15" t="s">
        <v>209</v>
      </c>
      <c r="C200" s="15" t="s">
        <v>210</v>
      </c>
      <c r="D200" s="35">
        <v>10033</v>
      </c>
      <c r="E200" s="36">
        <v>43</v>
      </c>
      <c r="F200" s="32">
        <v>39</v>
      </c>
      <c r="G200" s="32">
        <v>38</v>
      </c>
      <c r="H200" s="32">
        <v>67</v>
      </c>
      <c r="I200" s="32">
        <v>76</v>
      </c>
      <c r="J200" s="37"/>
      <c r="K200" s="36">
        <v>59</v>
      </c>
      <c r="L200" s="32">
        <v>86</v>
      </c>
      <c r="M200" s="37">
        <v>6</v>
      </c>
      <c r="N200" s="32"/>
      <c r="O200" s="32"/>
      <c r="P200" s="32"/>
      <c r="Q200" s="32"/>
      <c r="R200" s="38">
        <f>(E200*E$2+F200*F$2+G200*G$2+H200*H$2+I200*I$2+K200*K$2+J200*J$2+L200*L$2+M200*M$2)</f>
        <v>0</v>
      </c>
    </row>
    <row r="201" spans="1:18" ht="22.5" customHeight="1">
      <c r="A201" s="34">
        <v>46017</v>
      </c>
      <c r="B201" s="15" t="s">
        <v>6353</v>
      </c>
      <c r="C201" s="15" t="s">
        <v>6354</v>
      </c>
      <c r="D201" s="35">
        <v>1354</v>
      </c>
      <c r="E201" s="36">
        <v>32</v>
      </c>
      <c r="F201" s="32"/>
      <c r="G201" s="32">
        <v>24</v>
      </c>
      <c r="H201" s="32">
        <v>22</v>
      </c>
      <c r="I201" s="32">
        <v>43</v>
      </c>
      <c r="J201" s="37"/>
      <c r="K201" s="36">
        <v>41</v>
      </c>
      <c r="L201" s="32">
        <v>51</v>
      </c>
      <c r="M201" s="37">
        <v>43</v>
      </c>
      <c r="N201" s="32"/>
      <c r="O201" s="32"/>
      <c r="P201" s="32"/>
      <c r="Q201" s="32"/>
      <c r="R201" s="38">
        <f>(E201*E$2+F201*F$2+G201*G$2+H201*H$2+I201*I$2+K201*K$2+J201*J$2+L201*L$2+M201*M$2)</f>
        <v>0</v>
      </c>
    </row>
    <row r="202" spans="1:18" ht="22.5" customHeight="1">
      <c r="A202" s="34">
        <v>46017</v>
      </c>
      <c r="B202" s="15" t="s">
        <v>211</v>
      </c>
      <c r="C202" s="15" t="s">
        <v>212</v>
      </c>
      <c r="D202" s="35">
        <v>618</v>
      </c>
      <c r="E202" s="36">
        <v>54</v>
      </c>
      <c r="F202" s="32">
        <v>99</v>
      </c>
      <c r="G202" s="32">
        <v>44</v>
      </c>
      <c r="H202" s="32">
        <v>73</v>
      </c>
      <c r="I202" s="32">
        <v>23</v>
      </c>
      <c r="J202" s="37"/>
      <c r="K202" s="36">
        <v>26</v>
      </c>
      <c r="L202" s="32">
        <v>21</v>
      </c>
      <c r="M202" s="37">
        <v>61</v>
      </c>
      <c r="N202" s="32"/>
      <c r="O202" s="32"/>
      <c r="P202" s="32"/>
      <c r="Q202" s="32"/>
      <c r="R202" s="38">
        <f>(E202*E$2+F202*F$2+G202*G$2+H202*H$2+I202*I$2+K202*K$2+J202*J$2+L202*L$2+M202*M$2)</f>
        <v>0</v>
      </c>
    </row>
    <row r="203" spans="1:18" ht="22.5" customHeight="1">
      <c r="A203" s="34">
        <v>46017</v>
      </c>
      <c r="B203" s="15" t="s">
        <v>4504</v>
      </c>
      <c r="C203" s="15" t="s">
        <v>4503</v>
      </c>
      <c r="D203" s="35">
        <v>46623</v>
      </c>
      <c r="E203" s="36">
        <v>61</v>
      </c>
      <c r="F203" s="32"/>
      <c r="G203" s="32">
        <v>60</v>
      </c>
      <c r="H203" s="32">
        <v>69</v>
      </c>
      <c r="I203" s="32">
        <v>57</v>
      </c>
      <c r="J203" s="37">
        <v>55</v>
      </c>
      <c r="K203" s="36">
        <v>50</v>
      </c>
      <c r="L203" s="32">
        <v>59</v>
      </c>
      <c r="M203" s="37">
        <v>39</v>
      </c>
      <c r="N203" s="32"/>
      <c r="O203" s="32"/>
      <c r="P203" s="32"/>
      <c r="Q203" s="32"/>
      <c r="R203" s="38">
        <f>(E203*E$2+F203*F$2+G203*G$2+H203*H$2+I203*I$2+K203*K$2+J203*J$2+L203*L$2+M203*M$2)</f>
        <v>0</v>
      </c>
    </row>
    <row r="204" spans="1:18" ht="22.5" customHeight="1">
      <c r="A204" s="34">
        <v>46017</v>
      </c>
      <c r="B204" s="15" t="s">
        <v>213</v>
      </c>
      <c r="C204" s="15" t="s">
        <v>214</v>
      </c>
      <c r="D204" s="35">
        <v>1246</v>
      </c>
      <c r="E204" s="36">
        <v>71</v>
      </c>
      <c r="F204" s="32">
        <v>69</v>
      </c>
      <c r="G204" s="32">
        <v>56</v>
      </c>
      <c r="H204" s="32">
        <v>97</v>
      </c>
      <c r="I204" s="32">
        <v>71</v>
      </c>
      <c r="J204" s="37"/>
      <c r="K204" s="36">
        <v>27</v>
      </c>
      <c r="L204" s="32">
        <v>42</v>
      </c>
      <c r="M204" s="37">
        <v>68</v>
      </c>
      <c r="N204" s="32"/>
      <c r="O204" s="32"/>
      <c r="P204" s="32"/>
      <c r="Q204" s="32"/>
      <c r="R204" s="38">
        <f>(E204*E$2+F204*F$2+G204*G$2+H204*H$2+I204*I$2+K204*K$2+J204*J$2+L204*L$2+M204*M$2)</f>
        <v>0</v>
      </c>
    </row>
    <row r="205" spans="1:18" ht="22.5" customHeight="1">
      <c r="A205" s="34">
        <v>46017</v>
      </c>
      <c r="B205" s="15" t="s">
        <v>215</v>
      </c>
      <c r="C205" s="15" t="s">
        <v>216</v>
      </c>
      <c r="D205" s="35">
        <v>1577</v>
      </c>
      <c r="E205" s="36">
        <v>88</v>
      </c>
      <c r="F205" s="32">
        <v>91</v>
      </c>
      <c r="G205" s="32">
        <v>50</v>
      </c>
      <c r="H205" s="32">
        <v>67</v>
      </c>
      <c r="I205" s="32">
        <v>85</v>
      </c>
      <c r="J205" s="37"/>
      <c r="K205" s="36">
        <v>59</v>
      </c>
      <c r="L205" s="32">
        <v>80</v>
      </c>
      <c r="M205" s="37">
        <v>32</v>
      </c>
      <c r="N205" s="32"/>
      <c r="O205" s="32"/>
      <c r="P205" s="32"/>
      <c r="Q205" s="32"/>
      <c r="R205" s="38">
        <f>(E205*E$2+F205*F$2+G205*G$2+H205*H$2+I205*I$2+K205*K$2+J205*J$2+L205*L$2+M205*M$2)</f>
        <v>0</v>
      </c>
    </row>
    <row r="206" spans="1:18" ht="22.5" customHeight="1">
      <c r="A206" s="34">
        <v>46017</v>
      </c>
      <c r="B206" s="15" t="s">
        <v>6615</v>
      </c>
      <c r="C206" s="15" t="s">
        <v>6616</v>
      </c>
      <c r="D206" s="35">
        <v>1079</v>
      </c>
      <c r="E206" s="36">
        <v>23</v>
      </c>
      <c r="F206" s="32">
        <v>5</v>
      </c>
      <c r="G206" s="32">
        <v>39</v>
      </c>
      <c r="H206" s="32">
        <v>32</v>
      </c>
      <c r="I206" s="32">
        <v>32</v>
      </c>
      <c r="J206" s="37"/>
      <c r="K206" s="36">
        <v>14</v>
      </c>
      <c r="L206" s="32">
        <v>88</v>
      </c>
      <c r="M206" s="37">
        <v>6</v>
      </c>
      <c r="N206" s="32"/>
      <c r="O206" s="32"/>
      <c r="P206" s="32"/>
      <c r="Q206" s="32"/>
      <c r="R206" s="38">
        <f>(E206*E$2+F206*F$2+G206*G$2+H206*H$2+I206*I$2+K206*K$2+J206*J$2+L206*L$2+M206*M$2)</f>
        <v>0</v>
      </c>
    </row>
    <row r="207" spans="1:18" ht="22.5" customHeight="1">
      <c r="A207" s="34">
        <v>46017</v>
      </c>
      <c r="B207" s="15" t="s">
        <v>217</v>
      </c>
      <c r="C207" s="15" t="s">
        <v>218</v>
      </c>
      <c r="D207" s="35">
        <v>184</v>
      </c>
      <c r="E207" s="36">
        <v>47</v>
      </c>
      <c r="F207" s="32">
        <v>42</v>
      </c>
      <c r="G207" s="32">
        <v>32</v>
      </c>
      <c r="H207" s="32">
        <v>47</v>
      </c>
      <c r="I207" s="32">
        <v>52</v>
      </c>
      <c r="J207" s="37"/>
      <c r="K207" s="36">
        <v>15</v>
      </c>
      <c r="L207" s="32">
        <v>47</v>
      </c>
      <c r="M207" s="37">
        <v>24</v>
      </c>
      <c r="N207" s="32"/>
      <c r="O207" s="32"/>
      <c r="P207" s="32"/>
      <c r="Q207" s="32"/>
      <c r="R207" s="38">
        <f>(E207*E$2+F207*F$2+G207*G$2+H207*H$2+I207*I$2+K207*K$2+J207*J$2+L207*L$2+M207*M$2)</f>
        <v>0</v>
      </c>
    </row>
    <row r="208" spans="1:18" ht="22.5" customHeight="1">
      <c r="A208" s="34">
        <v>46017</v>
      </c>
      <c r="B208" s="15" t="s">
        <v>219</v>
      </c>
      <c r="C208" s="15" t="s">
        <v>0</v>
      </c>
      <c r="D208" s="35">
        <v>2637</v>
      </c>
      <c r="E208" s="36">
        <v>64</v>
      </c>
      <c r="F208" s="32">
        <v>90</v>
      </c>
      <c r="G208" s="32">
        <v>25</v>
      </c>
      <c r="H208" s="32">
        <v>55</v>
      </c>
      <c r="I208" s="32">
        <v>11</v>
      </c>
      <c r="J208" s="37"/>
      <c r="K208" s="36">
        <v>6</v>
      </c>
      <c r="L208" s="32">
        <v>40</v>
      </c>
      <c r="M208" s="37">
        <v>38</v>
      </c>
      <c r="N208" s="32"/>
      <c r="O208" s="32"/>
      <c r="P208" s="32"/>
      <c r="Q208" s="32"/>
      <c r="R208" s="38">
        <f>(E208*E$2+F208*F$2+G208*G$2+H208*H$2+I208*I$2+K208*K$2+J208*J$2+L208*L$2+M208*M$2)</f>
        <v>0</v>
      </c>
    </row>
    <row r="209" spans="1:18" ht="22.5" customHeight="1">
      <c r="A209" s="34">
        <v>46017</v>
      </c>
      <c r="B209" s="15" t="s">
        <v>220</v>
      </c>
      <c r="C209" s="15" t="s">
        <v>221</v>
      </c>
      <c r="D209" s="35">
        <v>1593</v>
      </c>
      <c r="E209" s="36">
        <v>1</v>
      </c>
      <c r="F209" s="32">
        <v>8</v>
      </c>
      <c r="G209" s="32">
        <v>11</v>
      </c>
      <c r="H209" s="32">
        <v>48</v>
      </c>
      <c r="I209" s="32">
        <v>29</v>
      </c>
      <c r="J209" s="37"/>
      <c r="K209" s="36">
        <v>22</v>
      </c>
      <c r="L209" s="32">
        <v>63</v>
      </c>
      <c r="M209" s="37">
        <v>16</v>
      </c>
      <c r="N209" s="32"/>
      <c r="O209" s="32"/>
      <c r="P209" s="32"/>
      <c r="Q209" s="32"/>
      <c r="R209" s="38">
        <f>(E209*E$2+F209*F$2+G209*G$2+H209*H$2+I209*I$2+K209*K$2+J209*J$2+L209*L$2+M209*M$2)</f>
        <v>0</v>
      </c>
    </row>
    <row r="210" spans="1:18" ht="22.5" customHeight="1">
      <c r="A210" s="34">
        <v>46017</v>
      </c>
      <c r="B210" s="15" t="s">
        <v>6898</v>
      </c>
      <c r="C210" s="15" t="s">
        <v>6899</v>
      </c>
      <c r="D210" s="35">
        <v>294</v>
      </c>
      <c r="E210" s="36"/>
      <c r="F210" s="32">
        <v>3</v>
      </c>
      <c r="G210" s="32"/>
      <c r="H210" s="32">
        <v>81</v>
      </c>
      <c r="I210" s="32"/>
      <c r="J210" s="37"/>
      <c r="K210" s="36">
        <v>31</v>
      </c>
      <c r="L210" s="32">
        <v>28</v>
      </c>
      <c r="M210" s="37">
        <v>45</v>
      </c>
      <c r="N210" s="32"/>
      <c r="O210" s="32"/>
      <c r="P210" s="32"/>
      <c r="Q210" s="32"/>
      <c r="R210" s="38">
        <f>(E210*E$2+F210*F$2+G210*G$2+H210*H$2+I210*I$2+K210*K$2+J210*J$2+L210*L$2+M210*M$2)</f>
        <v>0</v>
      </c>
    </row>
    <row r="211" spans="1:18" ht="22.5" customHeight="1">
      <c r="A211" s="34">
        <v>46017</v>
      </c>
      <c r="B211" s="15" t="s">
        <v>5649</v>
      </c>
      <c r="C211" s="15" t="s">
        <v>5648</v>
      </c>
      <c r="D211" s="35">
        <v>4071</v>
      </c>
      <c r="E211" s="36">
        <v>73</v>
      </c>
      <c r="F211" s="32">
        <v>77</v>
      </c>
      <c r="G211" s="32">
        <v>61</v>
      </c>
      <c r="H211" s="32">
        <v>84</v>
      </c>
      <c r="I211" s="32">
        <v>75</v>
      </c>
      <c r="J211" s="37"/>
      <c r="K211" s="36">
        <v>88</v>
      </c>
      <c r="L211" s="32">
        <v>59</v>
      </c>
      <c r="M211" s="37">
        <v>57</v>
      </c>
      <c r="N211" s="32"/>
      <c r="O211" s="32"/>
      <c r="P211" s="32"/>
      <c r="Q211" s="32"/>
      <c r="R211" s="38">
        <f>(E211*E$2+F211*F$2+G211*G$2+H211*H$2+I211*I$2+K211*K$2+J211*J$2+L211*L$2+M211*M$2)</f>
        <v>0</v>
      </c>
    </row>
    <row r="212" spans="1:18" ht="22.5" customHeight="1">
      <c r="A212" s="34">
        <v>46017</v>
      </c>
      <c r="B212" s="15" t="s">
        <v>7203</v>
      </c>
      <c r="C212" s="15" t="s">
        <v>7204</v>
      </c>
      <c r="D212" s="35">
        <v>30834</v>
      </c>
      <c r="E212" s="36">
        <v>29</v>
      </c>
      <c r="F212" s="32">
        <v>8</v>
      </c>
      <c r="G212" s="32">
        <v>57</v>
      </c>
      <c r="H212" s="32">
        <v>29</v>
      </c>
      <c r="I212" s="32">
        <v>17</v>
      </c>
      <c r="J212" s="37"/>
      <c r="K212" s="36">
        <v>4</v>
      </c>
      <c r="L212" s="32">
        <v>47</v>
      </c>
      <c r="M212" s="37">
        <v>47</v>
      </c>
      <c r="N212" s="32"/>
      <c r="O212" s="32"/>
      <c r="P212" s="32"/>
      <c r="Q212" s="32"/>
      <c r="R212" s="38">
        <f>(E212*E$2+F212*F$2+G212*G$2+H212*H$2+I212*I$2+K212*K$2+J212*J$2+L212*L$2+M212*M$2)</f>
        <v>0</v>
      </c>
    </row>
    <row r="213" spans="1:18" ht="22.5" customHeight="1">
      <c r="A213" s="34">
        <v>46017</v>
      </c>
      <c r="B213" s="15" t="s">
        <v>222</v>
      </c>
      <c r="C213" s="15" t="s">
        <v>223</v>
      </c>
      <c r="D213" s="35">
        <v>1381</v>
      </c>
      <c r="E213" s="36">
        <v>48</v>
      </c>
      <c r="F213" s="32">
        <v>43</v>
      </c>
      <c r="G213" s="32">
        <v>46</v>
      </c>
      <c r="H213" s="32">
        <v>53</v>
      </c>
      <c r="I213" s="32">
        <v>46</v>
      </c>
      <c r="J213" s="37"/>
      <c r="K213" s="36">
        <v>13</v>
      </c>
      <c r="L213" s="32">
        <v>96</v>
      </c>
      <c r="M213" s="37">
        <v>3</v>
      </c>
      <c r="N213" s="32"/>
      <c r="O213" s="32"/>
      <c r="P213" s="32"/>
      <c r="Q213" s="32"/>
      <c r="R213" s="38">
        <f>(E213*E$2+F213*F$2+G213*G$2+H213*H$2+I213*I$2+K213*K$2+J213*J$2+L213*L$2+M213*M$2)</f>
        <v>0</v>
      </c>
    </row>
    <row r="214" spans="1:18" ht="22.5" customHeight="1">
      <c r="A214" s="34">
        <v>46017</v>
      </c>
      <c r="B214" s="15" t="s">
        <v>224</v>
      </c>
      <c r="C214" s="15" t="s">
        <v>225</v>
      </c>
      <c r="D214" s="35">
        <v>729</v>
      </c>
      <c r="E214" s="36">
        <v>51</v>
      </c>
      <c r="F214" s="32">
        <v>51</v>
      </c>
      <c r="G214" s="32">
        <v>50</v>
      </c>
      <c r="H214" s="32">
        <v>84</v>
      </c>
      <c r="I214" s="32">
        <v>69</v>
      </c>
      <c r="J214" s="37">
        <v>50</v>
      </c>
      <c r="K214" s="36">
        <v>59</v>
      </c>
      <c r="L214" s="32">
        <v>23</v>
      </c>
      <c r="M214" s="37">
        <v>91</v>
      </c>
      <c r="N214" s="32"/>
      <c r="O214" s="32"/>
      <c r="P214" s="32"/>
      <c r="Q214" s="32"/>
      <c r="R214" s="38">
        <f>(E214*E$2+F214*F$2+G214*G$2+H214*H$2+I214*I$2+K214*K$2+J214*J$2+L214*L$2+M214*M$2)</f>
        <v>0</v>
      </c>
    </row>
    <row r="215" spans="1:18" ht="22.5" customHeight="1">
      <c r="A215" s="34">
        <v>46017</v>
      </c>
      <c r="B215" s="15" t="s">
        <v>4506</v>
      </c>
      <c r="C215" s="15" t="s">
        <v>4505</v>
      </c>
      <c r="D215" s="35">
        <v>82585</v>
      </c>
      <c r="E215" s="36">
        <v>47</v>
      </c>
      <c r="F215" s="32"/>
      <c r="G215" s="32">
        <v>47</v>
      </c>
      <c r="H215" s="32"/>
      <c r="I215" s="32">
        <v>58</v>
      </c>
      <c r="J215" s="37"/>
      <c r="K215" s="36">
        <v>13</v>
      </c>
      <c r="L215" s="32">
        <v>0</v>
      </c>
      <c r="M215" s="37">
        <v>96</v>
      </c>
      <c r="N215" s="32"/>
      <c r="O215" s="32"/>
      <c r="P215" s="32"/>
      <c r="Q215" s="32"/>
      <c r="R215" s="38">
        <f>(E215*E$2+F215*F$2+G215*G$2+H215*H$2+I215*I$2+K215*K$2+J215*J$2+L215*L$2+M215*M$2)</f>
        <v>0</v>
      </c>
    </row>
    <row r="216" spans="1:18" ht="22.5" customHeight="1">
      <c r="A216" s="34">
        <v>46017</v>
      </c>
      <c r="B216" s="15" t="s">
        <v>226</v>
      </c>
      <c r="C216" s="15" t="s">
        <v>227</v>
      </c>
      <c r="D216" s="35">
        <v>827</v>
      </c>
      <c r="E216" s="36">
        <v>46</v>
      </c>
      <c r="F216" s="32">
        <v>44</v>
      </c>
      <c r="G216" s="32">
        <v>33</v>
      </c>
      <c r="H216" s="32">
        <v>61</v>
      </c>
      <c r="I216" s="32">
        <v>7</v>
      </c>
      <c r="J216" s="37">
        <v>43</v>
      </c>
      <c r="K216" s="36">
        <v>52</v>
      </c>
      <c r="L216" s="32">
        <v>72</v>
      </c>
      <c r="M216" s="37">
        <v>44</v>
      </c>
      <c r="N216" s="32"/>
      <c r="O216" s="32"/>
      <c r="P216" s="32"/>
      <c r="Q216" s="32"/>
      <c r="R216" s="38">
        <f>(E216*E$2+F216*F$2+G216*G$2+H216*H$2+I216*I$2+K216*K$2+J216*J$2+L216*L$2+M216*M$2)</f>
        <v>0</v>
      </c>
    </row>
    <row r="217" spans="1:18" ht="22.5" customHeight="1">
      <c r="A217" s="34">
        <v>46017</v>
      </c>
      <c r="B217" s="15" t="s">
        <v>6513</v>
      </c>
      <c r="C217" s="15" t="s">
        <v>6514</v>
      </c>
      <c r="D217" s="35">
        <v>7245</v>
      </c>
      <c r="E217" s="36">
        <v>39</v>
      </c>
      <c r="F217" s="32">
        <v>11</v>
      </c>
      <c r="G217" s="32">
        <v>67</v>
      </c>
      <c r="H217" s="32">
        <v>50</v>
      </c>
      <c r="I217" s="32">
        <v>9</v>
      </c>
      <c r="J217" s="37"/>
      <c r="K217" s="36">
        <v>59</v>
      </c>
      <c r="L217" s="32">
        <v>55</v>
      </c>
      <c r="M217" s="37">
        <v>37</v>
      </c>
      <c r="N217" s="32"/>
      <c r="O217" s="32"/>
      <c r="P217" s="32"/>
      <c r="Q217" s="32"/>
      <c r="R217" s="38">
        <f>(E217*E$2+F217*F$2+G217*G$2+H217*H$2+I217*I$2+K217*K$2+J217*J$2+L217*L$2+M217*M$2)</f>
        <v>0</v>
      </c>
    </row>
    <row r="218" spans="1:18" ht="22.5" customHeight="1">
      <c r="A218" s="34">
        <v>46017</v>
      </c>
      <c r="B218" s="15" t="s">
        <v>228</v>
      </c>
      <c r="C218" s="15" t="s">
        <v>229</v>
      </c>
      <c r="D218" s="35">
        <v>800</v>
      </c>
      <c r="E218" s="36">
        <v>23</v>
      </c>
      <c r="F218" s="32">
        <v>23</v>
      </c>
      <c r="G218" s="32">
        <v>28</v>
      </c>
      <c r="H218" s="32">
        <v>88</v>
      </c>
      <c r="I218" s="32">
        <v>63</v>
      </c>
      <c r="J218" s="37"/>
      <c r="K218" s="36">
        <v>39</v>
      </c>
      <c r="L218" s="32">
        <v>55</v>
      </c>
      <c r="M218" s="37">
        <v>44</v>
      </c>
      <c r="N218" s="32"/>
      <c r="O218" s="32"/>
      <c r="P218" s="32"/>
      <c r="Q218" s="32"/>
      <c r="R218" s="38">
        <f>(E218*E$2+F218*F$2+G218*G$2+H218*H$2+I218*I$2+K218*K$2+J218*J$2+L218*L$2+M218*M$2)</f>
        <v>0</v>
      </c>
    </row>
    <row r="219" spans="1:18" ht="22.5" customHeight="1">
      <c r="A219" s="34">
        <v>46017</v>
      </c>
      <c r="B219" s="15" t="s">
        <v>6222</v>
      </c>
      <c r="C219" s="15" t="s">
        <v>230</v>
      </c>
      <c r="D219" s="35">
        <v>64718</v>
      </c>
      <c r="E219" s="36">
        <v>49</v>
      </c>
      <c r="F219" s="32">
        <v>32</v>
      </c>
      <c r="G219" s="32">
        <v>56</v>
      </c>
      <c r="H219" s="32">
        <v>39</v>
      </c>
      <c r="I219" s="32">
        <v>48</v>
      </c>
      <c r="J219" s="37"/>
      <c r="K219" s="36"/>
      <c r="L219" s="32">
        <v>18</v>
      </c>
      <c r="M219" s="37">
        <v>70</v>
      </c>
      <c r="N219" s="32"/>
      <c r="O219" s="32"/>
      <c r="P219" s="32"/>
      <c r="Q219" s="32"/>
      <c r="R219" s="38">
        <f>(E219*E$2+F219*F$2+G219*G$2+H219*H$2+I219*I$2+K219*K$2+J219*J$2+L219*L$2+M219*M$2)</f>
        <v>0</v>
      </c>
    </row>
    <row r="220" spans="1:18" ht="22.5" customHeight="1">
      <c r="A220" s="34">
        <v>46017</v>
      </c>
      <c r="B220" s="15" t="s">
        <v>231</v>
      </c>
      <c r="C220" s="15" t="s">
        <v>232</v>
      </c>
      <c r="D220" s="35">
        <v>2485689</v>
      </c>
      <c r="E220" s="36">
        <v>79</v>
      </c>
      <c r="F220" s="32">
        <v>82</v>
      </c>
      <c r="G220" s="32">
        <v>83</v>
      </c>
      <c r="H220" s="32">
        <v>39</v>
      </c>
      <c r="I220" s="32">
        <v>93</v>
      </c>
      <c r="J220" s="37"/>
      <c r="K220" s="36">
        <v>74</v>
      </c>
      <c r="L220" s="32">
        <v>78</v>
      </c>
      <c r="M220" s="37">
        <v>22</v>
      </c>
      <c r="N220" s="32"/>
      <c r="O220" s="32"/>
      <c r="P220" s="32"/>
      <c r="Q220" s="32"/>
      <c r="R220" s="38">
        <f>(E220*E$2+F220*F$2+G220*G$2+H220*H$2+I220*I$2+K220*K$2+J220*J$2+L220*L$2+M220*M$2)</f>
        <v>0</v>
      </c>
    </row>
    <row r="221" spans="1:18" ht="22.5" customHeight="1">
      <c r="A221" s="34">
        <v>46017</v>
      </c>
      <c r="B221" s="15" t="s">
        <v>233</v>
      </c>
      <c r="C221" s="15" t="s">
        <v>234</v>
      </c>
      <c r="D221" s="35">
        <v>7613</v>
      </c>
      <c r="E221" s="36">
        <v>38</v>
      </c>
      <c r="F221" s="32">
        <v>30</v>
      </c>
      <c r="G221" s="32">
        <v>59</v>
      </c>
      <c r="H221" s="32">
        <v>39</v>
      </c>
      <c r="I221" s="32">
        <v>52</v>
      </c>
      <c r="J221" s="37"/>
      <c r="K221" s="36">
        <v>73</v>
      </c>
      <c r="L221" s="32">
        <v>76</v>
      </c>
      <c r="M221" s="37">
        <v>44</v>
      </c>
      <c r="N221" s="32"/>
      <c r="O221" s="32"/>
      <c r="P221" s="32"/>
      <c r="Q221" s="32"/>
      <c r="R221" s="38">
        <f>(E221*E$2+F221*F$2+G221*G$2+H221*H$2+I221*I$2+K221*K$2+J221*J$2+L221*L$2+M221*M$2)</f>
        <v>0</v>
      </c>
    </row>
    <row r="222" spans="1:18" ht="22.5" customHeight="1">
      <c r="A222" s="34">
        <v>46017</v>
      </c>
      <c r="B222" s="15" t="s">
        <v>235</v>
      </c>
      <c r="C222" s="15" t="s">
        <v>236</v>
      </c>
      <c r="D222" s="35">
        <v>1387</v>
      </c>
      <c r="E222" s="36">
        <v>45</v>
      </c>
      <c r="F222" s="32">
        <v>70</v>
      </c>
      <c r="G222" s="32">
        <v>21</v>
      </c>
      <c r="H222" s="32">
        <v>63</v>
      </c>
      <c r="I222" s="32">
        <v>94</v>
      </c>
      <c r="J222" s="37"/>
      <c r="K222" s="36">
        <v>42</v>
      </c>
      <c r="L222" s="32">
        <v>52</v>
      </c>
      <c r="M222" s="37">
        <v>72</v>
      </c>
      <c r="N222" s="32"/>
      <c r="O222" s="32"/>
      <c r="P222" s="32"/>
      <c r="Q222" s="32"/>
      <c r="R222" s="38">
        <f>(E222*E$2+F222*F$2+G222*G$2+H222*H$2+I222*I$2+K222*K$2+J222*J$2+L222*L$2+M222*M$2)</f>
        <v>0</v>
      </c>
    </row>
    <row r="223" spans="1:18" ht="22.5" customHeight="1">
      <c r="A223" s="34">
        <v>46017</v>
      </c>
      <c r="B223" s="15" t="s">
        <v>237</v>
      </c>
      <c r="C223" s="15" t="s">
        <v>238</v>
      </c>
      <c r="D223" s="35">
        <v>1804</v>
      </c>
      <c r="E223" s="36">
        <v>91</v>
      </c>
      <c r="F223" s="32">
        <v>86</v>
      </c>
      <c r="G223" s="32">
        <v>66</v>
      </c>
      <c r="H223" s="32">
        <v>91</v>
      </c>
      <c r="I223" s="32">
        <v>25</v>
      </c>
      <c r="J223" s="37">
        <v>79</v>
      </c>
      <c r="K223" s="36">
        <v>44</v>
      </c>
      <c r="L223" s="32">
        <v>57</v>
      </c>
      <c r="M223" s="37">
        <v>71</v>
      </c>
      <c r="N223" s="32"/>
      <c r="O223" s="32">
        <v>1</v>
      </c>
      <c r="P223" s="32"/>
      <c r="Q223" s="32"/>
      <c r="R223" s="38">
        <f>(E223*E$2+F223*F$2+G223*G$2+H223*H$2+I223*I$2+K223*K$2+J223*J$2+L223*L$2+M223*M$2)</f>
        <v>0</v>
      </c>
    </row>
    <row r="224" spans="1:18" ht="22.5" customHeight="1">
      <c r="A224" s="34">
        <v>46017</v>
      </c>
      <c r="B224" s="15" t="s">
        <v>8004</v>
      </c>
      <c r="C224" s="15" t="s">
        <v>8005</v>
      </c>
      <c r="D224" s="35">
        <v>278</v>
      </c>
      <c r="E224" s="36"/>
      <c r="F224" s="32">
        <v>73</v>
      </c>
      <c r="G224" s="32"/>
      <c r="H224" s="32">
        <v>5</v>
      </c>
      <c r="I224" s="32"/>
      <c r="J224" s="37"/>
      <c r="K224" s="36">
        <v>5</v>
      </c>
      <c r="L224" s="32">
        <v>49</v>
      </c>
      <c r="M224" s="37">
        <v>48</v>
      </c>
      <c r="N224" s="32"/>
      <c r="O224" s="32"/>
      <c r="P224" s="32"/>
      <c r="Q224" s="32"/>
      <c r="R224" s="38">
        <f>(E224*E$2+F224*F$2+G224*G$2+H224*H$2+I224*I$2+K224*K$2+J224*J$2+L224*L$2+M224*M$2)</f>
        <v>0</v>
      </c>
    </row>
    <row r="225" spans="1:18" ht="22.5" customHeight="1">
      <c r="A225" s="34">
        <v>46017</v>
      </c>
      <c r="B225" s="15" t="s">
        <v>239</v>
      </c>
      <c r="C225" s="15" t="s">
        <v>240</v>
      </c>
      <c r="D225" s="35">
        <v>166012</v>
      </c>
      <c r="E225" s="36">
        <v>96</v>
      </c>
      <c r="F225" s="32">
        <v>87</v>
      </c>
      <c r="G225" s="32">
        <v>100</v>
      </c>
      <c r="H225" s="32">
        <v>51</v>
      </c>
      <c r="I225" s="32">
        <v>65</v>
      </c>
      <c r="J225" s="37"/>
      <c r="K225" s="36">
        <v>58</v>
      </c>
      <c r="L225" s="32">
        <v>79</v>
      </c>
      <c r="M225" s="37">
        <v>10</v>
      </c>
      <c r="N225" s="32">
        <v>1</v>
      </c>
      <c r="O225" s="32"/>
      <c r="P225" s="32"/>
      <c r="Q225" s="32"/>
      <c r="R225" s="38">
        <f>(E225*E$2+F225*F$2+G225*G$2+H225*H$2+I225*I$2+K225*K$2+J225*J$2+L225*L$2+M225*M$2)</f>
        <v>0</v>
      </c>
    </row>
    <row r="226" spans="1:18" ht="22.5" customHeight="1">
      <c r="A226" s="34">
        <v>46017</v>
      </c>
      <c r="B226" s="15" t="s">
        <v>241</v>
      </c>
      <c r="C226" s="15" t="s">
        <v>242</v>
      </c>
      <c r="D226" s="35">
        <v>5816</v>
      </c>
      <c r="E226" s="36">
        <v>79</v>
      </c>
      <c r="F226" s="32">
        <v>85</v>
      </c>
      <c r="G226" s="32">
        <v>69</v>
      </c>
      <c r="H226" s="32">
        <v>74</v>
      </c>
      <c r="I226" s="32">
        <v>37</v>
      </c>
      <c r="J226" s="37"/>
      <c r="K226" s="36">
        <v>36</v>
      </c>
      <c r="L226" s="32">
        <v>48</v>
      </c>
      <c r="M226" s="37">
        <v>35</v>
      </c>
      <c r="N226" s="32"/>
      <c r="O226" s="32"/>
      <c r="P226" s="32"/>
      <c r="Q226" s="32"/>
      <c r="R226" s="38">
        <f>(E226*E$2+F226*F$2+G226*G$2+H226*H$2+I226*I$2+K226*K$2+J226*J$2+L226*L$2+M226*M$2)</f>
        <v>0</v>
      </c>
    </row>
    <row r="227" spans="1:18" ht="22.5" customHeight="1">
      <c r="A227" s="34">
        <v>46017</v>
      </c>
      <c r="B227" s="15" t="s">
        <v>6890</v>
      </c>
      <c r="C227" s="15" t="s">
        <v>6891</v>
      </c>
      <c r="D227" s="35">
        <v>546</v>
      </c>
      <c r="E227" s="36">
        <v>57</v>
      </c>
      <c r="F227" s="32">
        <v>12</v>
      </c>
      <c r="G227" s="32">
        <v>46</v>
      </c>
      <c r="H227" s="32">
        <v>96</v>
      </c>
      <c r="I227" s="32">
        <v>73</v>
      </c>
      <c r="J227" s="37"/>
      <c r="K227" s="36">
        <v>20</v>
      </c>
      <c r="L227" s="32">
        <v>64</v>
      </c>
      <c r="M227" s="37">
        <v>34</v>
      </c>
      <c r="N227" s="32"/>
      <c r="O227" s="32"/>
      <c r="P227" s="32"/>
      <c r="Q227" s="32"/>
      <c r="R227" s="38">
        <f>(E227*E$2+F227*F$2+G227*G$2+H227*H$2+I227*I$2+K227*K$2+J227*J$2+L227*L$2+M227*M$2)</f>
        <v>0</v>
      </c>
    </row>
    <row r="228" spans="1:18" ht="22.5" customHeight="1">
      <c r="A228" s="34">
        <v>46017</v>
      </c>
      <c r="B228" s="15" t="s">
        <v>243</v>
      </c>
      <c r="C228" s="15" t="s">
        <v>244</v>
      </c>
      <c r="D228" s="35">
        <v>539</v>
      </c>
      <c r="E228" s="36">
        <v>29</v>
      </c>
      <c r="F228" s="32">
        <v>43</v>
      </c>
      <c r="G228" s="32">
        <v>39</v>
      </c>
      <c r="H228" s="32">
        <v>70</v>
      </c>
      <c r="I228" s="32">
        <v>50</v>
      </c>
      <c r="J228" s="37"/>
      <c r="K228" s="36">
        <v>59</v>
      </c>
      <c r="L228" s="32">
        <v>51</v>
      </c>
      <c r="M228" s="37">
        <v>44</v>
      </c>
      <c r="N228" s="32"/>
      <c r="O228" s="32"/>
      <c r="P228" s="32"/>
      <c r="Q228" s="32"/>
      <c r="R228" s="38">
        <f>(E228*E$2+F228*F$2+G228*G$2+H228*H$2+I228*I$2+K228*K$2+J228*J$2+L228*L$2+M228*M$2)</f>
        <v>0</v>
      </c>
    </row>
    <row r="229" spans="1:18" ht="22.5" customHeight="1">
      <c r="A229" s="34">
        <v>46017</v>
      </c>
      <c r="B229" s="15" t="s">
        <v>7927</v>
      </c>
      <c r="C229" s="15" t="s">
        <v>7537</v>
      </c>
      <c r="D229" s="35">
        <v>819</v>
      </c>
      <c r="E229" s="36"/>
      <c r="F229" s="32">
        <v>84</v>
      </c>
      <c r="G229" s="32"/>
      <c r="H229" s="32">
        <v>25</v>
      </c>
      <c r="I229" s="32"/>
      <c r="J229" s="37"/>
      <c r="K229" s="36">
        <v>62</v>
      </c>
      <c r="L229" s="32">
        <v>34</v>
      </c>
      <c r="M229" s="37">
        <v>42</v>
      </c>
      <c r="N229" s="32"/>
      <c r="O229" s="32"/>
      <c r="P229" s="32"/>
      <c r="Q229" s="32"/>
      <c r="R229" s="38">
        <f>(E229*E$2+F229*F$2+G229*G$2+H229*H$2+I229*I$2+K229*K$2+J229*J$2+L229*L$2+M229*M$2)</f>
        <v>0</v>
      </c>
    </row>
    <row r="230" spans="1:18" ht="22.5" customHeight="1">
      <c r="A230" s="34">
        <v>46017</v>
      </c>
      <c r="B230" s="15" t="s">
        <v>245</v>
      </c>
      <c r="C230" s="15" t="s">
        <v>246</v>
      </c>
      <c r="D230" s="35">
        <v>137</v>
      </c>
      <c r="E230" s="36"/>
      <c r="F230" s="32">
        <v>73</v>
      </c>
      <c r="G230" s="32"/>
      <c r="H230" s="32">
        <v>86</v>
      </c>
      <c r="I230" s="32"/>
      <c r="J230" s="37"/>
      <c r="K230" s="36">
        <v>74</v>
      </c>
      <c r="L230" s="32">
        <v>32</v>
      </c>
      <c r="M230" s="37">
        <v>54</v>
      </c>
      <c r="N230" s="32"/>
      <c r="O230" s="32"/>
      <c r="P230" s="32"/>
      <c r="Q230" s="32"/>
      <c r="R230" s="38">
        <f>(E230*E$2+F230*F$2+G230*G$2+H230*H$2+I230*I$2+K230*K$2+J230*J$2+L230*L$2+M230*M$2)</f>
        <v>0</v>
      </c>
    </row>
    <row r="231" spans="1:18" ht="22.5" customHeight="1">
      <c r="A231" s="34">
        <v>46017</v>
      </c>
      <c r="B231" s="15" t="s">
        <v>247</v>
      </c>
      <c r="C231" s="15" t="s">
        <v>248</v>
      </c>
      <c r="D231" s="35">
        <v>1850</v>
      </c>
      <c r="E231" s="36">
        <v>88</v>
      </c>
      <c r="F231" s="32">
        <v>65</v>
      </c>
      <c r="G231" s="32">
        <v>85</v>
      </c>
      <c r="H231" s="32">
        <v>83</v>
      </c>
      <c r="I231" s="32">
        <v>66</v>
      </c>
      <c r="J231" s="37"/>
      <c r="K231" s="36">
        <v>45</v>
      </c>
      <c r="L231" s="32">
        <v>30</v>
      </c>
      <c r="M231" s="37">
        <v>58</v>
      </c>
      <c r="N231" s="32"/>
      <c r="O231" s="32"/>
      <c r="P231" s="32"/>
      <c r="Q231" s="32"/>
      <c r="R231" s="38">
        <f>(E231*E$2+F231*F$2+G231*G$2+H231*H$2+I231*I$2+K231*K$2+J231*J$2+L231*L$2+M231*M$2)</f>
        <v>0</v>
      </c>
    </row>
    <row r="232" spans="1:18" ht="22.5" customHeight="1">
      <c r="A232" s="34">
        <v>46017</v>
      </c>
      <c r="B232" s="15" t="s">
        <v>7624</v>
      </c>
      <c r="C232" s="15" t="s">
        <v>7625</v>
      </c>
      <c r="D232" s="35">
        <v>105</v>
      </c>
      <c r="E232" s="36">
        <v>30</v>
      </c>
      <c r="F232" s="32"/>
      <c r="G232" s="32">
        <v>42</v>
      </c>
      <c r="H232" s="32">
        <v>29</v>
      </c>
      <c r="I232" s="32">
        <v>23</v>
      </c>
      <c r="J232" s="37"/>
      <c r="K232" s="36">
        <v>48</v>
      </c>
      <c r="L232" s="32">
        <v>45</v>
      </c>
      <c r="M232" s="37">
        <v>42</v>
      </c>
      <c r="N232" s="32"/>
      <c r="O232" s="32"/>
      <c r="P232" s="32"/>
      <c r="Q232" s="32"/>
      <c r="R232" s="38">
        <f>(E232*E$2+F232*F$2+G232*G$2+H232*H$2+I232*I$2+K232*K$2+J232*J$2+L232*L$2+M232*M$2)</f>
        <v>0</v>
      </c>
    </row>
    <row r="233" spans="1:18" ht="22.5" customHeight="1">
      <c r="A233" s="34">
        <v>46017</v>
      </c>
      <c r="B233" s="15" t="s">
        <v>7079</v>
      </c>
      <c r="C233" s="15" t="s">
        <v>6687</v>
      </c>
      <c r="D233" s="35">
        <v>115</v>
      </c>
      <c r="E233" s="36"/>
      <c r="F233" s="32"/>
      <c r="G233" s="32"/>
      <c r="H233" s="32">
        <v>14</v>
      </c>
      <c r="I233" s="32"/>
      <c r="J233" s="37"/>
      <c r="K233" s="36">
        <v>90</v>
      </c>
      <c r="L233" s="32">
        <v>46</v>
      </c>
      <c r="M233" s="37">
        <v>68</v>
      </c>
      <c r="N233" s="32"/>
      <c r="O233" s="32"/>
      <c r="P233" s="32"/>
      <c r="Q233" s="32"/>
      <c r="R233" s="38">
        <f>(E233*E$2+F233*F$2+G233*G$2+H233*H$2+I233*I$2+K233*K$2+J233*J$2+L233*L$2+M233*M$2)</f>
        <v>0</v>
      </c>
    </row>
    <row r="234" spans="1:18" ht="22.5" customHeight="1">
      <c r="A234" s="34">
        <v>46017</v>
      </c>
      <c r="B234" s="15" t="s">
        <v>4508</v>
      </c>
      <c r="C234" s="15" t="s">
        <v>4507</v>
      </c>
      <c r="D234" s="35">
        <v>739</v>
      </c>
      <c r="E234" s="36">
        <v>27</v>
      </c>
      <c r="F234" s="32"/>
      <c r="G234" s="32">
        <v>29</v>
      </c>
      <c r="H234" s="32">
        <v>17</v>
      </c>
      <c r="I234" s="32">
        <v>9</v>
      </c>
      <c r="J234" s="37"/>
      <c r="K234" s="36">
        <v>56</v>
      </c>
      <c r="L234" s="32">
        <v>59</v>
      </c>
      <c r="M234" s="37">
        <v>45</v>
      </c>
      <c r="N234" s="32"/>
      <c r="O234" s="32"/>
      <c r="P234" s="32"/>
      <c r="Q234" s="32"/>
      <c r="R234" s="38">
        <f>(E234*E$2+F234*F$2+G234*G$2+H234*H$2+I234*I$2+K234*K$2+J234*J$2+L234*L$2+M234*M$2)</f>
        <v>0</v>
      </c>
    </row>
    <row r="235" spans="1:18" ht="22.5" customHeight="1">
      <c r="A235" s="34">
        <v>46017</v>
      </c>
      <c r="B235" s="15" t="s">
        <v>7319</v>
      </c>
      <c r="C235" s="15" t="s">
        <v>7320</v>
      </c>
      <c r="D235" s="35">
        <v>281</v>
      </c>
      <c r="E235" s="36"/>
      <c r="F235" s="32"/>
      <c r="G235" s="32"/>
      <c r="H235" s="32"/>
      <c r="I235" s="32"/>
      <c r="J235" s="37"/>
      <c r="K235" s="36">
        <v>9</v>
      </c>
      <c r="L235" s="32">
        <v>54</v>
      </c>
      <c r="M235" s="37">
        <v>48</v>
      </c>
      <c r="N235" s="32"/>
      <c r="O235" s="32"/>
      <c r="P235" s="32"/>
      <c r="Q235" s="32"/>
      <c r="R235" s="38">
        <f>(E235*E$2+F235*F$2+G235*G$2+H235*H$2+I235*I$2+K235*K$2+J235*J$2+L235*L$2+M235*M$2)</f>
        <v>0</v>
      </c>
    </row>
    <row r="236" spans="1:18" ht="22.5" customHeight="1">
      <c r="A236" s="34">
        <v>46017</v>
      </c>
      <c r="B236" s="15" t="s">
        <v>7602</v>
      </c>
      <c r="C236" s="15" t="s">
        <v>7603</v>
      </c>
      <c r="D236" s="35">
        <v>572</v>
      </c>
      <c r="E236" s="36"/>
      <c r="F236" s="32"/>
      <c r="G236" s="32"/>
      <c r="H236" s="32">
        <v>15</v>
      </c>
      <c r="I236" s="32"/>
      <c r="J236" s="37"/>
      <c r="K236" s="36">
        <v>48</v>
      </c>
      <c r="L236" s="32">
        <v>48</v>
      </c>
      <c r="M236" s="37">
        <v>54</v>
      </c>
      <c r="N236" s="32"/>
      <c r="O236" s="32"/>
      <c r="P236" s="32"/>
      <c r="Q236" s="32"/>
      <c r="R236" s="38">
        <f>(E236*E$2+F236*F$2+G236*G$2+H236*H$2+I236*I$2+K236*K$2+J236*J$2+L236*L$2+M236*M$2)</f>
        <v>0</v>
      </c>
    </row>
    <row r="237" spans="1:18" ht="22.5" customHeight="1">
      <c r="A237" s="34">
        <v>46017</v>
      </c>
      <c r="B237" s="15" t="s">
        <v>5967</v>
      </c>
      <c r="C237" s="15" t="s">
        <v>5968</v>
      </c>
      <c r="D237" s="35">
        <v>367</v>
      </c>
      <c r="E237" s="36"/>
      <c r="F237" s="32"/>
      <c r="G237" s="32"/>
      <c r="H237" s="32"/>
      <c r="I237" s="32"/>
      <c r="J237" s="37"/>
      <c r="K237" s="36"/>
      <c r="L237" s="32">
        <v>4</v>
      </c>
      <c r="M237" s="37">
        <v>91</v>
      </c>
      <c r="N237" s="32"/>
      <c r="O237" s="32"/>
      <c r="P237" s="32"/>
      <c r="Q237" s="32"/>
      <c r="R237" s="38">
        <f>(E237*E$2+F237*F$2+G237*G$2+H237*H$2+I237*I$2+K237*K$2+J237*J$2+L237*L$2+M237*M$2)</f>
        <v>0</v>
      </c>
    </row>
    <row r="238" spans="1:18" ht="22.5" customHeight="1">
      <c r="A238" s="34">
        <v>46017</v>
      </c>
      <c r="B238" s="15" t="s">
        <v>7020</v>
      </c>
      <c r="C238" s="15" t="s">
        <v>7021</v>
      </c>
      <c r="D238" s="35">
        <v>224</v>
      </c>
      <c r="E238" s="36">
        <v>45</v>
      </c>
      <c r="F238" s="32"/>
      <c r="G238" s="32">
        <v>37</v>
      </c>
      <c r="H238" s="32">
        <v>66</v>
      </c>
      <c r="I238" s="32">
        <v>6</v>
      </c>
      <c r="J238" s="37"/>
      <c r="K238" s="36">
        <v>6</v>
      </c>
      <c r="L238" s="32">
        <v>55</v>
      </c>
      <c r="M238" s="37">
        <v>41</v>
      </c>
      <c r="N238" s="32"/>
      <c r="O238" s="32"/>
      <c r="P238" s="32"/>
      <c r="Q238" s="32"/>
      <c r="R238" s="38">
        <f>(E238*E$2+F238*F$2+G238*G$2+H238*H$2+I238*I$2+K238*K$2+J238*J$2+L238*L$2+M238*M$2)</f>
        <v>0</v>
      </c>
    </row>
    <row r="239" spans="1:18" ht="22.5" customHeight="1">
      <c r="A239" s="34">
        <v>46017</v>
      </c>
      <c r="B239" s="15" t="s">
        <v>7823</v>
      </c>
      <c r="C239" s="15" t="s">
        <v>7824</v>
      </c>
      <c r="D239" s="35">
        <v>95</v>
      </c>
      <c r="E239" s="36"/>
      <c r="F239" s="32"/>
      <c r="G239" s="32"/>
      <c r="H239" s="32">
        <v>7</v>
      </c>
      <c r="I239" s="32"/>
      <c r="J239" s="37"/>
      <c r="K239" s="36">
        <v>4</v>
      </c>
      <c r="L239" s="32">
        <v>54</v>
      </c>
      <c r="M239" s="37">
        <v>55</v>
      </c>
      <c r="N239" s="32"/>
      <c r="O239" s="32"/>
      <c r="P239" s="32"/>
      <c r="Q239" s="32"/>
      <c r="R239" s="38">
        <f>(E239*E$2+F239*F$2+G239*G$2+H239*H$2+I239*I$2+K239*K$2+J239*J$2+L239*L$2+M239*M$2)</f>
        <v>0</v>
      </c>
    </row>
    <row r="240" spans="1:18" ht="22.5" customHeight="1">
      <c r="A240" s="34">
        <v>46017</v>
      </c>
      <c r="B240" s="15" t="s">
        <v>5605</v>
      </c>
      <c r="C240" s="15" t="s">
        <v>4509</v>
      </c>
      <c r="D240" s="35">
        <v>216</v>
      </c>
      <c r="E240" s="36">
        <v>45</v>
      </c>
      <c r="F240" s="32"/>
      <c r="G240" s="32">
        <v>34</v>
      </c>
      <c r="H240" s="32">
        <v>22</v>
      </c>
      <c r="I240" s="32">
        <v>18</v>
      </c>
      <c r="J240" s="37"/>
      <c r="K240" s="36">
        <v>46</v>
      </c>
      <c r="L240" s="32">
        <v>32</v>
      </c>
      <c r="M240" s="37">
        <v>68</v>
      </c>
      <c r="N240" s="32"/>
      <c r="O240" s="32"/>
      <c r="P240" s="32"/>
      <c r="Q240" s="32"/>
      <c r="R240" s="38">
        <f>(E240*E$2+F240*F$2+G240*G$2+H240*H$2+I240*I$2+K240*K$2+J240*J$2+L240*L$2+M240*M$2)</f>
        <v>0</v>
      </c>
    </row>
    <row r="241" spans="1:18" ht="22.5" customHeight="1">
      <c r="A241" s="34">
        <v>46017</v>
      </c>
      <c r="B241" s="15" t="s">
        <v>4511</v>
      </c>
      <c r="C241" s="15" t="s">
        <v>4510</v>
      </c>
      <c r="D241" s="35">
        <v>76656</v>
      </c>
      <c r="E241" s="36">
        <v>55</v>
      </c>
      <c r="F241" s="32"/>
      <c r="G241" s="32">
        <v>67</v>
      </c>
      <c r="H241" s="32">
        <v>36</v>
      </c>
      <c r="I241" s="32">
        <v>45</v>
      </c>
      <c r="J241" s="37"/>
      <c r="K241" s="36">
        <v>42</v>
      </c>
      <c r="L241" s="32">
        <v>11</v>
      </c>
      <c r="M241" s="37">
        <v>88</v>
      </c>
      <c r="N241" s="32"/>
      <c r="O241" s="32"/>
      <c r="P241" s="32"/>
      <c r="Q241" s="32"/>
      <c r="R241" s="38">
        <f>(E241*E$2+F241*F$2+G241*G$2+H241*H$2+I241*I$2+K241*K$2+J241*J$2+L241*L$2+M241*M$2)</f>
        <v>0</v>
      </c>
    </row>
    <row r="242" spans="1:18" ht="22.5" customHeight="1">
      <c r="A242" s="34">
        <v>46017</v>
      </c>
      <c r="B242" s="15" t="s">
        <v>249</v>
      </c>
      <c r="C242" s="15" t="s">
        <v>250</v>
      </c>
      <c r="D242" s="35">
        <v>2193</v>
      </c>
      <c r="E242" s="36">
        <v>64</v>
      </c>
      <c r="F242" s="32">
        <v>53</v>
      </c>
      <c r="G242" s="32">
        <v>54</v>
      </c>
      <c r="H242" s="32">
        <v>59</v>
      </c>
      <c r="I242" s="32">
        <v>76</v>
      </c>
      <c r="J242" s="37"/>
      <c r="K242" s="36">
        <v>77</v>
      </c>
      <c r="L242" s="32">
        <v>42</v>
      </c>
      <c r="M242" s="37">
        <v>62</v>
      </c>
      <c r="N242" s="32"/>
      <c r="O242" s="32"/>
      <c r="P242" s="32"/>
      <c r="Q242" s="32"/>
      <c r="R242" s="38">
        <f>(E242*E$2+F242*F$2+G242*G$2+H242*H$2+I242*I$2+K242*K$2+J242*J$2+L242*L$2+M242*M$2)</f>
        <v>0</v>
      </c>
    </row>
    <row r="243" spans="1:18" ht="22.5" customHeight="1">
      <c r="A243" s="34">
        <v>46017</v>
      </c>
      <c r="B243" s="15" t="s">
        <v>251</v>
      </c>
      <c r="C243" s="15" t="s">
        <v>252</v>
      </c>
      <c r="D243" s="35">
        <v>9434</v>
      </c>
      <c r="E243" s="36">
        <v>89</v>
      </c>
      <c r="F243" s="32">
        <v>94</v>
      </c>
      <c r="G243" s="32">
        <v>77</v>
      </c>
      <c r="H243" s="32">
        <v>70</v>
      </c>
      <c r="I243" s="32">
        <v>37</v>
      </c>
      <c r="J243" s="37">
        <v>83</v>
      </c>
      <c r="K243" s="36">
        <v>71</v>
      </c>
      <c r="L243" s="32">
        <v>24</v>
      </c>
      <c r="M243" s="37">
        <v>74</v>
      </c>
      <c r="N243" s="32"/>
      <c r="O243" s="32"/>
      <c r="P243" s="32"/>
      <c r="Q243" s="32"/>
      <c r="R243" s="38">
        <f>(E243*E$2+F243*F$2+G243*G$2+H243*H$2+I243*I$2+K243*K$2+J243*J$2+L243*L$2+M243*M$2)</f>
        <v>0</v>
      </c>
    </row>
    <row r="244" spans="1:18" ht="22.5" customHeight="1">
      <c r="A244" s="34">
        <v>46017</v>
      </c>
      <c r="B244" s="15" t="s">
        <v>253</v>
      </c>
      <c r="C244" s="15" t="s">
        <v>254</v>
      </c>
      <c r="D244" s="35">
        <v>605</v>
      </c>
      <c r="E244" s="36">
        <v>8</v>
      </c>
      <c r="F244" s="32">
        <v>44</v>
      </c>
      <c r="G244" s="32">
        <v>28</v>
      </c>
      <c r="H244" s="32">
        <v>29</v>
      </c>
      <c r="I244" s="32">
        <v>17</v>
      </c>
      <c r="J244" s="37"/>
      <c r="K244" s="36">
        <v>68</v>
      </c>
      <c r="L244" s="32">
        <v>89</v>
      </c>
      <c r="M244" s="37">
        <v>2</v>
      </c>
      <c r="N244" s="32"/>
      <c r="O244" s="32"/>
      <c r="P244" s="32"/>
      <c r="Q244" s="32"/>
      <c r="R244" s="38">
        <f>(E244*E$2+F244*F$2+G244*G$2+H244*H$2+I244*I$2+K244*K$2+J244*J$2+L244*L$2+M244*M$2)</f>
        <v>0</v>
      </c>
    </row>
    <row r="245" spans="1:18" ht="22.5" customHeight="1">
      <c r="A245" s="34">
        <v>46017</v>
      </c>
      <c r="B245" s="15" t="s">
        <v>255</v>
      </c>
      <c r="C245" s="15" t="s">
        <v>256</v>
      </c>
      <c r="D245" s="35">
        <v>8575</v>
      </c>
      <c r="E245" s="36">
        <v>62</v>
      </c>
      <c r="F245" s="32">
        <v>79</v>
      </c>
      <c r="G245" s="32">
        <v>54</v>
      </c>
      <c r="H245" s="32">
        <v>98</v>
      </c>
      <c r="I245" s="32">
        <v>79</v>
      </c>
      <c r="J245" s="37">
        <v>65</v>
      </c>
      <c r="K245" s="36">
        <v>61</v>
      </c>
      <c r="L245" s="32">
        <v>70</v>
      </c>
      <c r="M245" s="37">
        <v>44</v>
      </c>
      <c r="N245" s="32"/>
      <c r="O245" s="32"/>
      <c r="P245" s="32"/>
      <c r="Q245" s="32"/>
      <c r="R245" s="38">
        <f>(E245*E$2+F245*F$2+G245*G$2+H245*H$2+I245*I$2+K245*K$2+J245*J$2+L245*L$2+M245*M$2)</f>
        <v>0</v>
      </c>
    </row>
    <row r="246" spans="1:18" ht="22.5" customHeight="1">
      <c r="A246" s="34">
        <v>46017</v>
      </c>
      <c r="B246" s="15" t="s">
        <v>7498</v>
      </c>
      <c r="C246" s="15" t="s">
        <v>7499</v>
      </c>
      <c r="D246" s="35">
        <v>207</v>
      </c>
      <c r="E246" s="36"/>
      <c r="F246" s="32"/>
      <c r="G246" s="32"/>
      <c r="H246" s="32"/>
      <c r="I246" s="32"/>
      <c r="J246" s="37"/>
      <c r="K246" s="36"/>
      <c r="L246" s="32">
        <v>44</v>
      </c>
      <c r="M246" s="37">
        <v>58</v>
      </c>
      <c r="N246" s="32"/>
      <c r="O246" s="32"/>
      <c r="P246" s="32"/>
      <c r="Q246" s="32"/>
      <c r="R246" s="38">
        <f>(E246*E$2+F246*F$2+G246*G$2+H246*H$2+I246*I$2+K246*K$2+J246*J$2+L246*L$2+M246*M$2)</f>
        <v>0</v>
      </c>
    </row>
    <row r="247" spans="1:18" ht="22.5" customHeight="1">
      <c r="A247" s="34">
        <v>46017</v>
      </c>
      <c r="B247" s="15" t="s">
        <v>4513</v>
      </c>
      <c r="C247" s="15" t="s">
        <v>4512</v>
      </c>
      <c r="D247" s="35">
        <v>2946</v>
      </c>
      <c r="E247" s="36">
        <v>69</v>
      </c>
      <c r="F247" s="32"/>
      <c r="G247" s="32">
        <v>67</v>
      </c>
      <c r="H247" s="32">
        <v>92</v>
      </c>
      <c r="I247" s="32">
        <v>63</v>
      </c>
      <c r="J247" s="37">
        <v>65</v>
      </c>
      <c r="K247" s="36">
        <v>62</v>
      </c>
      <c r="L247" s="32">
        <v>65</v>
      </c>
      <c r="M247" s="37">
        <v>41</v>
      </c>
      <c r="N247" s="32"/>
      <c r="O247" s="32"/>
      <c r="P247" s="32"/>
      <c r="Q247" s="32"/>
      <c r="R247" s="38">
        <f>(E247*E$2+F247*F$2+G247*G$2+H247*H$2+I247*I$2+K247*K$2+J247*J$2+L247*L$2+M247*M$2)</f>
        <v>0</v>
      </c>
    </row>
    <row r="248" spans="1:18" ht="22.5" customHeight="1">
      <c r="A248" s="34">
        <v>46017</v>
      </c>
      <c r="B248" s="15" t="s">
        <v>257</v>
      </c>
      <c r="C248" s="15" t="s">
        <v>258</v>
      </c>
      <c r="D248" s="35">
        <v>55073</v>
      </c>
      <c r="E248" s="36">
        <v>14</v>
      </c>
      <c r="F248" s="32">
        <v>2</v>
      </c>
      <c r="G248" s="32">
        <v>31</v>
      </c>
      <c r="H248" s="32">
        <v>20</v>
      </c>
      <c r="I248" s="32">
        <v>59</v>
      </c>
      <c r="J248" s="37"/>
      <c r="K248" s="36">
        <v>15</v>
      </c>
      <c r="L248" s="32">
        <v>21</v>
      </c>
      <c r="M248" s="37">
        <v>75</v>
      </c>
      <c r="N248" s="32"/>
      <c r="O248" s="32"/>
      <c r="P248" s="32"/>
      <c r="Q248" s="32"/>
      <c r="R248" s="38">
        <f>(E248*E$2+F248*F$2+G248*G$2+H248*H$2+I248*I$2+K248*K$2+J248*J$2+L248*L$2+M248*M$2)</f>
        <v>0</v>
      </c>
    </row>
    <row r="249" spans="1:18" ht="22.5" customHeight="1">
      <c r="A249" s="34">
        <v>46017</v>
      </c>
      <c r="B249" s="15" t="s">
        <v>5907</v>
      </c>
      <c r="C249" s="15" t="s">
        <v>5906</v>
      </c>
      <c r="D249" s="35">
        <v>677</v>
      </c>
      <c r="E249" s="36">
        <v>45</v>
      </c>
      <c r="F249" s="32">
        <v>23</v>
      </c>
      <c r="G249" s="32">
        <v>65</v>
      </c>
      <c r="H249" s="32">
        <v>61</v>
      </c>
      <c r="I249" s="32">
        <v>64</v>
      </c>
      <c r="J249" s="37"/>
      <c r="K249" s="36">
        <v>44</v>
      </c>
      <c r="L249" s="32">
        <v>66</v>
      </c>
      <c r="M249" s="37">
        <v>40</v>
      </c>
      <c r="N249" s="32"/>
      <c r="O249" s="32"/>
      <c r="P249" s="32"/>
      <c r="Q249" s="32"/>
      <c r="R249" s="38">
        <f>(E249*E$2+F249*F$2+G249*G$2+H249*H$2+I249*I$2+K249*K$2+J249*J$2+L249*L$2+M249*M$2)</f>
        <v>0</v>
      </c>
    </row>
    <row r="250" spans="1:18" ht="22.5" customHeight="1">
      <c r="A250" s="34">
        <v>46017</v>
      </c>
      <c r="B250" s="15" t="s">
        <v>6919</v>
      </c>
      <c r="C250" s="15" t="s">
        <v>259</v>
      </c>
      <c r="D250" s="35">
        <v>16457</v>
      </c>
      <c r="E250" s="36">
        <v>62</v>
      </c>
      <c r="F250" s="32">
        <v>74</v>
      </c>
      <c r="G250" s="32">
        <v>63</v>
      </c>
      <c r="H250" s="32">
        <v>28</v>
      </c>
      <c r="I250" s="32">
        <v>23</v>
      </c>
      <c r="J250" s="37"/>
      <c r="K250" s="36">
        <v>86</v>
      </c>
      <c r="L250" s="32">
        <v>71</v>
      </c>
      <c r="M250" s="37">
        <v>35</v>
      </c>
      <c r="N250" s="32"/>
      <c r="O250" s="32"/>
      <c r="P250" s="32"/>
      <c r="Q250" s="32"/>
      <c r="R250" s="38">
        <f>(E250*E$2+F250*F$2+G250*G$2+H250*H$2+I250*I$2+K250*K$2+J250*J$2+L250*L$2+M250*M$2)</f>
        <v>0</v>
      </c>
    </row>
    <row r="251" spans="1:18" ht="22.5" customHeight="1">
      <c r="A251" s="34">
        <v>46017</v>
      </c>
      <c r="B251" s="15" t="s">
        <v>5745</v>
      </c>
      <c r="C251" s="15" t="s">
        <v>5732</v>
      </c>
      <c r="D251" s="35">
        <v>5282</v>
      </c>
      <c r="E251" s="36">
        <v>28</v>
      </c>
      <c r="F251" s="32"/>
      <c r="G251" s="32">
        <v>28</v>
      </c>
      <c r="H251" s="32">
        <v>57</v>
      </c>
      <c r="I251" s="32">
        <v>12</v>
      </c>
      <c r="J251" s="37"/>
      <c r="K251" s="36">
        <v>43</v>
      </c>
      <c r="L251" s="32">
        <v>67</v>
      </c>
      <c r="M251" s="37">
        <v>46</v>
      </c>
      <c r="N251" s="32"/>
      <c r="O251" s="32"/>
      <c r="P251" s="32"/>
      <c r="Q251" s="32"/>
      <c r="R251" s="38">
        <f>(E251*E$2+F251*F$2+G251*G$2+H251*H$2+I251*I$2+K251*K$2+J251*J$2+L251*L$2+M251*M$2)</f>
        <v>0</v>
      </c>
    </row>
    <row r="252" spans="1:18" ht="22.5" customHeight="1">
      <c r="A252" s="34">
        <v>46017</v>
      </c>
      <c r="B252" s="15" t="s">
        <v>260</v>
      </c>
      <c r="C252" s="15" t="s">
        <v>261</v>
      </c>
      <c r="D252" s="35">
        <v>168222</v>
      </c>
      <c r="E252" s="36">
        <v>74</v>
      </c>
      <c r="F252" s="32">
        <v>53</v>
      </c>
      <c r="G252" s="32">
        <v>92</v>
      </c>
      <c r="H252" s="32">
        <v>36</v>
      </c>
      <c r="I252" s="32">
        <v>96</v>
      </c>
      <c r="J252" s="37"/>
      <c r="K252" s="36">
        <v>73</v>
      </c>
      <c r="L252" s="32">
        <v>79</v>
      </c>
      <c r="M252" s="37">
        <v>17</v>
      </c>
      <c r="N252" s="32"/>
      <c r="O252" s="32"/>
      <c r="P252" s="32"/>
      <c r="Q252" s="32"/>
      <c r="R252" s="38">
        <f>(E252*E$2+F252*F$2+G252*G$2+H252*H$2+I252*I$2+K252*K$2+J252*J$2+L252*L$2+M252*M$2)</f>
        <v>0</v>
      </c>
    </row>
    <row r="253" spans="1:18" ht="22.5" customHeight="1">
      <c r="A253" s="34">
        <v>46017</v>
      </c>
      <c r="B253" s="15" t="s">
        <v>5893</v>
      </c>
      <c r="C253" s="15" t="s">
        <v>262</v>
      </c>
      <c r="D253" s="35">
        <v>352</v>
      </c>
      <c r="E253" s="36"/>
      <c r="F253" s="32"/>
      <c r="G253" s="32"/>
      <c r="H253" s="32"/>
      <c r="I253" s="32"/>
      <c r="J253" s="37"/>
      <c r="K253" s="36">
        <v>48</v>
      </c>
      <c r="L253" s="32">
        <v>32</v>
      </c>
      <c r="M253" s="37">
        <v>47</v>
      </c>
      <c r="N253" s="32"/>
      <c r="O253" s="32"/>
      <c r="P253" s="32"/>
      <c r="Q253" s="32"/>
      <c r="R253" s="38">
        <f>(E253*E$2+F253*F$2+G253*G$2+H253*H$2+I253*I$2+K253*K$2+J253*J$2+L253*L$2+M253*M$2)</f>
        <v>0</v>
      </c>
    </row>
    <row r="254" spans="1:18" ht="22.5" customHeight="1">
      <c r="A254" s="34">
        <v>46017</v>
      </c>
      <c r="B254" s="15" t="s">
        <v>263</v>
      </c>
      <c r="C254" s="15" t="s">
        <v>264</v>
      </c>
      <c r="D254" s="35">
        <v>6716</v>
      </c>
      <c r="E254" s="36">
        <v>23</v>
      </c>
      <c r="F254" s="32">
        <v>74</v>
      </c>
      <c r="G254" s="32">
        <v>16</v>
      </c>
      <c r="H254" s="32">
        <v>58</v>
      </c>
      <c r="I254" s="32"/>
      <c r="J254" s="37"/>
      <c r="K254" s="36">
        <v>10</v>
      </c>
      <c r="L254" s="32">
        <v>72</v>
      </c>
      <c r="M254" s="37">
        <v>1</v>
      </c>
      <c r="N254" s="32"/>
      <c r="O254" s="32"/>
      <c r="P254" s="32"/>
      <c r="Q254" s="32"/>
      <c r="R254" s="38">
        <f>(E254*E$2+F254*F$2+G254*G$2+H254*H$2+I254*I$2+K254*K$2+J254*J$2+L254*L$2+M254*M$2)</f>
        <v>0</v>
      </c>
    </row>
    <row r="255" spans="1:18" ht="22.5" customHeight="1">
      <c r="A255" s="34">
        <v>46017</v>
      </c>
      <c r="B255" s="15" t="s">
        <v>4515</v>
      </c>
      <c r="C255" s="15" t="s">
        <v>4514</v>
      </c>
      <c r="D255" s="35">
        <v>2848</v>
      </c>
      <c r="E255" s="36">
        <v>45</v>
      </c>
      <c r="F255" s="32"/>
      <c r="G255" s="32">
        <v>46</v>
      </c>
      <c r="H255" s="32"/>
      <c r="I255" s="32">
        <v>88</v>
      </c>
      <c r="J255" s="37">
        <v>40</v>
      </c>
      <c r="K255" s="36">
        <v>29</v>
      </c>
      <c r="L255" s="32">
        <v>53</v>
      </c>
      <c r="M255" s="37">
        <v>60</v>
      </c>
      <c r="N255" s="32"/>
      <c r="O255" s="32"/>
      <c r="P255" s="32"/>
      <c r="Q255" s="32"/>
      <c r="R255" s="38">
        <f>(E255*E$2+F255*F$2+G255*G$2+H255*H$2+I255*I$2+K255*K$2+J255*J$2+L255*L$2+M255*M$2)</f>
        <v>0</v>
      </c>
    </row>
    <row r="256" spans="1:18" ht="22.5" customHeight="1">
      <c r="A256" s="34">
        <v>46017</v>
      </c>
      <c r="B256" s="15" t="s">
        <v>265</v>
      </c>
      <c r="C256" s="15" t="s">
        <v>266</v>
      </c>
      <c r="D256" s="35">
        <v>3159</v>
      </c>
      <c r="E256" s="36">
        <v>45</v>
      </c>
      <c r="F256" s="32">
        <v>86</v>
      </c>
      <c r="G256" s="32">
        <v>32</v>
      </c>
      <c r="H256" s="32">
        <v>89</v>
      </c>
      <c r="I256" s="32">
        <v>76</v>
      </c>
      <c r="J256" s="37"/>
      <c r="K256" s="36">
        <v>45</v>
      </c>
      <c r="L256" s="32">
        <v>33</v>
      </c>
      <c r="M256" s="37">
        <v>47</v>
      </c>
      <c r="N256" s="32"/>
      <c r="O256" s="32"/>
      <c r="P256" s="32"/>
      <c r="Q256" s="32"/>
      <c r="R256" s="38">
        <f>(E256*E$2+F256*F$2+G256*G$2+H256*H$2+I256*I$2+K256*K$2+J256*J$2+L256*L$2+M256*M$2)</f>
        <v>0</v>
      </c>
    </row>
    <row r="257" spans="1:18" ht="22.5" customHeight="1">
      <c r="A257" s="34">
        <v>46017</v>
      </c>
      <c r="B257" s="15" t="s">
        <v>4517</v>
      </c>
      <c r="C257" s="15" t="s">
        <v>4516</v>
      </c>
      <c r="D257" s="35">
        <v>86204</v>
      </c>
      <c r="E257" s="36">
        <v>43</v>
      </c>
      <c r="F257" s="32"/>
      <c r="G257" s="32">
        <v>55</v>
      </c>
      <c r="H257" s="32">
        <v>18</v>
      </c>
      <c r="I257" s="32">
        <v>31</v>
      </c>
      <c r="J257" s="37">
        <v>56</v>
      </c>
      <c r="K257" s="36">
        <v>27</v>
      </c>
      <c r="L257" s="32">
        <v>78</v>
      </c>
      <c r="M257" s="37">
        <v>20</v>
      </c>
      <c r="N257" s="32"/>
      <c r="O257" s="32"/>
      <c r="P257" s="32"/>
      <c r="Q257" s="32"/>
      <c r="R257" s="38">
        <f>(E257*E$2+F257*F$2+G257*G$2+H257*H$2+I257*I$2+K257*K$2+J257*J$2+L257*L$2+M257*M$2)</f>
        <v>0</v>
      </c>
    </row>
    <row r="258" spans="1:18" ht="22.5" customHeight="1">
      <c r="A258" s="34">
        <v>46017</v>
      </c>
      <c r="B258" s="15" t="s">
        <v>267</v>
      </c>
      <c r="C258" s="15" t="s">
        <v>268</v>
      </c>
      <c r="D258" s="35">
        <v>816</v>
      </c>
      <c r="E258" s="36">
        <v>63</v>
      </c>
      <c r="F258" s="32">
        <v>17</v>
      </c>
      <c r="G258" s="32">
        <v>78</v>
      </c>
      <c r="H258" s="32">
        <v>94</v>
      </c>
      <c r="I258" s="32">
        <v>29</v>
      </c>
      <c r="J258" s="37">
        <v>13</v>
      </c>
      <c r="K258" s="36">
        <v>57</v>
      </c>
      <c r="L258" s="32">
        <v>55</v>
      </c>
      <c r="M258" s="37">
        <v>49</v>
      </c>
      <c r="N258" s="32"/>
      <c r="O258" s="32"/>
      <c r="P258" s="32"/>
      <c r="Q258" s="32"/>
      <c r="R258" s="38">
        <f>(E258*E$2+F258*F$2+G258*G$2+H258*H$2+I258*I$2+K258*K$2+J258*J$2+L258*L$2+M258*M$2)</f>
        <v>0</v>
      </c>
    </row>
    <row r="259" spans="1:18" ht="22.5" customHeight="1">
      <c r="A259" s="34">
        <v>46017</v>
      </c>
      <c r="B259" s="15" t="s">
        <v>269</v>
      </c>
      <c r="C259" s="15" t="s">
        <v>270</v>
      </c>
      <c r="D259" s="35">
        <v>241791</v>
      </c>
      <c r="E259" s="36">
        <v>48</v>
      </c>
      <c r="F259" s="32">
        <v>24</v>
      </c>
      <c r="G259" s="32">
        <v>65</v>
      </c>
      <c r="H259" s="32">
        <v>36</v>
      </c>
      <c r="I259" s="32">
        <v>49</v>
      </c>
      <c r="J259" s="37"/>
      <c r="K259" s="36">
        <v>65</v>
      </c>
      <c r="L259" s="32">
        <v>95</v>
      </c>
      <c r="M259" s="37">
        <v>13</v>
      </c>
      <c r="N259" s="32"/>
      <c r="O259" s="32"/>
      <c r="P259" s="32"/>
      <c r="Q259" s="32"/>
      <c r="R259" s="38">
        <f>(E259*E$2+F259*F$2+G259*G$2+H259*H$2+I259*I$2+K259*K$2+J259*J$2+L259*L$2+M259*M$2)</f>
        <v>0</v>
      </c>
    </row>
    <row r="260" spans="1:18" ht="22.5" customHeight="1">
      <c r="A260" s="34">
        <v>46017</v>
      </c>
      <c r="B260" s="15" t="s">
        <v>271</v>
      </c>
      <c r="C260" s="15" t="s">
        <v>272</v>
      </c>
      <c r="D260" s="35">
        <v>8523</v>
      </c>
      <c r="E260" s="36">
        <v>82</v>
      </c>
      <c r="F260" s="32">
        <v>57</v>
      </c>
      <c r="G260" s="32">
        <v>88</v>
      </c>
      <c r="H260" s="32">
        <v>61</v>
      </c>
      <c r="I260" s="32">
        <v>71</v>
      </c>
      <c r="J260" s="37"/>
      <c r="K260" s="36">
        <v>46</v>
      </c>
      <c r="L260" s="32">
        <v>60</v>
      </c>
      <c r="M260" s="37">
        <v>50</v>
      </c>
      <c r="N260" s="32"/>
      <c r="O260" s="32"/>
      <c r="P260" s="32"/>
      <c r="Q260" s="32"/>
      <c r="R260" s="38">
        <f>(E260*E$2+F260*F$2+G260*G$2+H260*H$2+I260*I$2+K260*K$2+J260*J$2+L260*L$2+M260*M$2)</f>
        <v>0</v>
      </c>
    </row>
    <row r="261" spans="1:18" ht="22.5" customHeight="1">
      <c r="A261" s="34">
        <v>46017</v>
      </c>
      <c r="B261" s="15" t="s">
        <v>273</v>
      </c>
      <c r="C261" s="15" t="s">
        <v>274</v>
      </c>
      <c r="D261" s="35">
        <v>2642</v>
      </c>
      <c r="E261" s="36">
        <v>83</v>
      </c>
      <c r="F261" s="32">
        <v>93</v>
      </c>
      <c r="G261" s="32">
        <v>71</v>
      </c>
      <c r="H261" s="32">
        <v>36</v>
      </c>
      <c r="I261" s="32">
        <v>62</v>
      </c>
      <c r="J261" s="37"/>
      <c r="K261" s="36">
        <v>50</v>
      </c>
      <c r="L261" s="32">
        <v>69</v>
      </c>
      <c r="M261" s="37">
        <v>35</v>
      </c>
      <c r="N261" s="32"/>
      <c r="O261" s="32"/>
      <c r="P261" s="32"/>
      <c r="Q261" s="32"/>
      <c r="R261" s="38">
        <f>(E261*E$2+F261*F$2+G261*G$2+H261*H$2+I261*I$2+K261*K$2+J261*J$2+L261*L$2+M261*M$2)</f>
        <v>0</v>
      </c>
    </row>
    <row r="262" spans="1:18" ht="22.5" customHeight="1">
      <c r="A262" s="34">
        <v>46017</v>
      </c>
      <c r="B262" s="15" t="s">
        <v>275</v>
      </c>
      <c r="C262" s="15" t="s">
        <v>276</v>
      </c>
      <c r="D262" s="35">
        <v>585</v>
      </c>
      <c r="E262" s="36">
        <v>12</v>
      </c>
      <c r="F262" s="32">
        <v>4</v>
      </c>
      <c r="G262" s="32">
        <v>28</v>
      </c>
      <c r="H262" s="32">
        <v>48</v>
      </c>
      <c r="I262" s="32">
        <v>45</v>
      </c>
      <c r="J262" s="37"/>
      <c r="K262" s="36">
        <v>8</v>
      </c>
      <c r="L262" s="32">
        <v>88</v>
      </c>
      <c r="M262" s="37">
        <v>3</v>
      </c>
      <c r="N262" s="32"/>
      <c r="O262" s="32"/>
      <c r="P262" s="32"/>
      <c r="Q262" s="32"/>
      <c r="R262" s="38">
        <f>(E262*E$2+F262*F$2+G262*G$2+H262*H$2+I262*I$2+K262*K$2+J262*J$2+L262*L$2+M262*M$2)</f>
        <v>0</v>
      </c>
    </row>
    <row r="263" spans="1:18" ht="22.5" customHeight="1">
      <c r="A263" s="34">
        <v>46017</v>
      </c>
      <c r="B263" s="15" t="s">
        <v>6705</v>
      </c>
      <c r="C263" s="15" t="s">
        <v>277</v>
      </c>
      <c r="D263" s="35">
        <v>16618</v>
      </c>
      <c r="E263" s="36">
        <v>88</v>
      </c>
      <c r="F263" s="32">
        <v>72</v>
      </c>
      <c r="G263" s="32">
        <v>77</v>
      </c>
      <c r="H263" s="32">
        <v>96</v>
      </c>
      <c r="I263" s="32">
        <v>51</v>
      </c>
      <c r="J263" s="37"/>
      <c r="K263" s="36">
        <v>84</v>
      </c>
      <c r="L263" s="32">
        <v>42</v>
      </c>
      <c r="M263" s="37">
        <v>37</v>
      </c>
      <c r="N263" s="32"/>
      <c r="O263" s="32"/>
      <c r="P263" s="32"/>
      <c r="Q263" s="32"/>
      <c r="R263" s="38">
        <f>(E263*E$2+F263*F$2+G263*G$2+H263*H$2+I263*I$2+K263*K$2+J263*J$2+L263*L$2+M263*M$2)</f>
        <v>0</v>
      </c>
    </row>
    <row r="264" spans="1:18" ht="22.5" customHeight="1">
      <c r="A264" s="34">
        <v>46017</v>
      </c>
      <c r="B264" s="15" t="s">
        <v>7825</v>
      </c>
      <c r="C264" s="15" t="s">
        <v>7826</v>
      </c>
      <c r="D264" s="35">
        <v>340</v>
      </c>
      <c r="E264" s="36"/>
      <c r="F264" s="32"/>
      <c r="G264" s="32"/>
      <c r="H264" s="32"/>
      <c r="I264" s="32"/>
      <c r="J264" s="37"/>
      <c r="K264" s="36"/>
      <c r="L264" s="32">
        <v>48</v>
      </c>
      <c r="M264" s="37">
        <v>49</v>
      </c>
      <c r="N264" s="32"/>
      <c r="O264" s="32"/>
      <c r="P264" s="32"/>
      <c r="Q264" s="32"/>
      <c r="R264" s="38">
        <f>(E264*E$2+F264*F$2+G264*G$2+H264*H$2+I264*I$2+K264*K$2+J264*J$2+L264*L$2+M264*M$2)</f>
        <v>0</v>
      </c>
    </row>
    <row r="265" spans="1:18" ht="22.5" customHeight="1">
      <c r="A265" s="34">
        <v>46017</v>
      </c>
      <c r="B265" s="15" t="s">
        <v>7655</v>
      </c>
      <c r="C265" s="15" t="s">
        <v>7656</v>
      </c>
      <c r="D265" s="35">
        <v>141</v>
      </c>
      <c r="E265" s="36">
        <v>23</v>
      </c>
      <c r="F265" s="32">
        <v>36</v>
      </c>
      <c r="G265" s="32">
        <v>32</v>
      </c>
      <c r="H265" s="32">
        <v>43</v>
      </c>
      <c r="I265" s="32">
        <v>84</v>
      </c>
      <c r="J265" s="37"/>
      <c r="K265" s="36">
        <v>80</v>
      </c>
      <c r="L265" s="32">
        <v>48</v>
      </c>
      <c r="M265" s="37">
        <v>56</v>
      </c>
      <c r="N265" s="32"/>
      <c r="O265" s="32"/>
      <c r="P265" s="32"/>
      <c r="Q265" s="32"/>
      <c r="R265" s="38">
        <f>(E265*E$2+F265*F$2+G265*G$2+H265*H$2+I265*I$2+K265*K$2+J265*J$2+L265*L$2+M265*M$2)</f>
        <v>0</v>
      </c>
    </row>
    <row r="266" spans="1:18" ht="22.5" customHeight="1">
      <c r="A266" s="34">
        <v>46017</v>
      </c>
      <c r="B266" s="15" t="s">
        <v>4519</v>
      </c>
      <c r="C266" s="15" t="s">
        <v>4518</v>
      </c>
      <c r="D266" s="35">
        <v>4773</v>
      </c>
      <c r="E266" s="36">
        <v>40</v>
      </c>
      <c r="F266" s="32"/>
      <c r="G266" s="32">
        <v>35</v>
      </c>
      <c r="H266" s="32">
        <v>72</v>
      </c>
      <c r="I266" s="32">
        <v>3</v>
      </c>
      <c r="J266" s="37"/>
      <c r="K266" s="36"/>
      <c r="L266" s="32">
        <v>20</v>
      </c>
      <c r="M266" s="37">
        <v>75</v>
      </c>
      <c r="N266" s="32"/>
      <c r="O266" s="32"/>
      <c r="P266" s="32"/>
      <c r="Q266" s="32"/>
      <c r="R266" s="38">
        <f>(E266*E$2+F266*F$2+G266*G$2+H266*H$2+I266*I$2+K266*K$2+J266*J$2+L266*L$2+M266*M$2)</f>
        <v>0</v>
      </c>
    </row>
    <row r="267" spans="1:18" ht="22.5" customHeight="1">
      <c r="A267" s="34">
        <v>46017</v>
      </c>
      <c r="B267" s="15" t="s">
        <v>5895</v>
      </c>
      <c r="C267" s="15" t="s">
        <v>5894</v>
      </c>
      <c r="D267" s="35">
        <v>730</v>
      </c>
      <c r="E267" s="36">
        <v>36</v>
      </c>
      <c r="F267" s="32">
        <v>29</v>
      </c>
      <c r="G267" s="32">
        <v>48</v>
      </c>
      <c r="H267" s="32">
        <v>33</v>
      </c>
      <c r="I267" s="32">
        <v>45</v>
      </c>
      <c r="J267" s="37"/>
      <c r="K267" s="36">
        <v>33</v>
      </c>
      <c r="L267" s="32">
        <v>76</v>
      </c>
      <c r="M267" s="37">
        <v>34</v>
      </c>
      <c r="N267" s="32"/>
      <c r="O267" s="32"/>
      <c r="P267" s="32"/>
      <c r="Q267" s="32"/>
      <c r="R267" s="38">
        <f>(E267*E$2+F267*F$2+G267*G$2+H267*H$2+I267*I$2+K267*K$2+J267*J$2+L267*L$2+M267*M$2)</f>
        <v>0</v>
      </c>
    </row>
    <row r="268" spans="1:18" ht="22.5" customHeight="1">
      <c r="A268" s="34">
        <v>46017</v>
      </c>
      <c r="B268" s="15" t="s">
        <v>278</v>
      </c>
      <c r="C268" s="15" t="s">
        <v>279</v>
      </c>
      <c r="D268" s="35">
        <v>10507</v>
      </c>
      <c r="E268" s="36">
        <v>76</v>
      </c>
      <c r="F268" s="32">
        <v>84</v>
      </c>
      <c r="G268" s="32">
        <v>40</v>
      </c>
      <c r="H268" s="32">
        <v>65</v>
      </c>
      <c r="I268" s="32">
        <v>24</v>
      </c>
      <c r="J268" s="37"/>
      <c r="K268" s="36">
        <v>44</v>
      </c>
      <c r="L268" s="32">
        <v>66</v>
      </c>
      <c r="M268" s="37">
        <v>34</v>
      </c>
      <c r="N268" s="32"/>
      <c r="O268" s="32"/>
      <c r="P268" s="32"/>
      <c r="Q268" s="32"/>
      <c r="R268" s="38">
        <f>(E268*E$2+F268*F$2+G268*G$2+H268*H$2+I268*I$2+K268*K$2+J268*J$2+L268*L$2+M268*M$2)</f>
        <v>0</v>
      </c>
    </row>
    <row r="269" spans="1:18" ht="22.5" customHeight="1">
      <c r="A269" s="34">
        <v>46017</v>
      </c>
      <c r="B269" s="15" t="s">
        <v>7022</v>
      </c>
      <c r="C269" s="15" t="s">
        <v>7023</v>
      </c>
      <c r="D269" s="35">
        <v>110</v>
      </c>
      <c r="E269" s="36"/>
      <c r="F269" s="32">
        <v>33</v>
      </c>
      <c r="G269" s="32"/>
      <c r="H269" s="32">
        <v>9</v>
      </c>
      <c r="I269" s="32"/>
      <c r="J269" s="37"/>
      <c r="K269" s="36">
        <v>2</v>
      </c>
      <c r="L269" s="32">
        <v>64</v>
      </c>
      <c r="M269" s="37">
        <v>38</v>
      </c>
      <c r="N269" s="32"/>
      <c r="O269" s="32"/>
      <c r="P269" s="32"/>
      <c r="Q269" s="32"/>
      <c r="R269" s="38">
        <f>(E269*E$2+F269*F$2+G269*G$2+H269*H$2+I269*I$2+K269*K$2+J269*J$2+L269*L$2+M269*M$2)</f>
        <v>0</v>
      </c>
    </row>
    <row r="270" spans="1:18" ht="22.5" customHeight="1">
      <c r="A270" s="34">
        <v>46017</v>
      </c>
      <c r="B270" s="15" t="s">
        <v>280</v>
      </c>
      <c r="C270" s="15" t="s">
        <v>281</v>
      </c>
      <c r="D270" s="35">
        <v>1738</v>
      </c>
      <c r="E270" s="36">
        <v>38</v>
      </c>
      <c r="F270" s="32">
        <v>51</v>
      </c>
      <c r="G270" s="32">
        <v>28</v>
      </c>
      <c r="H270" s="32">
        <v>91</v>
      </c>
      <c r="I270" s="32">
        <v>32</v>
      </c>
      <c r="J270" s="37"/>
      <c r="K270" s="36">
        <v>38</v>
      </c>
      <c r="L270" s="32">
        <v>76</v>
      </c>
      <c r="M270" s="37">
        <v>40</v>
      </c>
      <c r="N270" s="32"/>
      <c r="O270" s="32"/>
      <c r="P270" s="32"/>
      <c r="Q270" s="32"/>
      <c r="R270" s="38">
        <f>(E270*E$2+F270*F$2+G270*G$2+H270*H$2+I270*I$2+K270*K$2+J270*J$2+L270*L$2+M270*M$2)</f>
        <v>0</v>
      </c>
    </row>
    <row r="271" spans="1:18" ht="22.5" customHeight="1">
      <c r="A271" s="34">
        <v>46017</v>
      </c>
      <c r="B271" s="15" t="s">
        <v>4521</v>
      </c>
      <c r="C271" s="15" t="s">
        <v>4520</v>
      </c>
      <c r="D271" s="35">
        <v>14457</v>
      </c>
      <c r="E271" s="36">
        <v>52</v>
      </c>
      <c r="F271" s="32"/>
      <c r="G271" s="32">
        <v>57</v>
      </c>
      <c r="H271" s="32">
        <v>82</v>
      </c>
      <c r="I271" s="32">
        <v>21</v>
      </c>
      <c r="J271" s="37">
        <v>53</v>
      </c>
      <c r="K271" s="36">
        <v>53</v>
      </c>
      <c r="L271" s="32">
        <v>39</v>
      </c>
      <c r="M271" s="37">
        <v>60</v>
      </c>
      <c r="N271" s="32"/>
      <c r="O271" s="32"/>
      <c r="P271" s="32"/>
      <c r="Q271" s="32"/>
      <c r="R271" s="38">
        <f>(E271*E$2+F271*F$2+G271*G$2+H271*H$2+I271*I$2+K271*K$2+J271*J$2+L271*L$2+M271*M$2)</f>
        <v>0</v>
      </c>
    </row>
    <row r="272" spans="1:18" ht="22.5" customHeight="1">
      <c r="A272" s="34">
        <v>46017</v>
      </c>
      <c r="B272" s="15" t="s">
        <v>282</v>
      </c>
      <c r="C272" s="15" t="s">
        <v>283</v>
      </c>
      <c r="D272" s="35">
        <v>1552</v>
      </c>
      <c r="E272" s="36">
        <v>54</v>
      </c>
      <c r="F272" s="32">
        <v>39</v>
      </c>
      <c r="G272" s="32">
        <v>58</v>
      </c>
      <c r="H272" s="32">
        <v>88</v>
      </c>
      <c r="I272" s="32">
        <v>44</v>
      </c>
      <c r="J272" s="37"/>
      <c r="K272" s="36">
        <v>97</v>
      </c>
      <c r="L272" s="32">
        <v>25</v>
      </c>
      <c r="M272" s="37">
        <v>55</v>
      </c>
      <c r="N272" s="32"/>
      <c r="O272" s="32"/>
      <c r="P272" s="32"/>
      <c r="Q272" s="32"/>
      <c r="R272" s="38">
        <f>(E272*E$2+F272*F$2+G272*G$2+H272*H$2+I272*I$2+K272*K$2+J272*J$2+L272*L$2+M272*M$2)</f>
        <v>0</v>
      </c>
    </row>
    <row r="273" spans="1:18" ht="22.5" customHeight="1">
      <c r="A273" s="34">
        <v>46017</v>
      </c>
      <c r="B273" s="15" t="s">
        <v>284</v>
      </c>
      <c r="C273" s="15" t="s">
        <v>285</v>
      </c>
      <c r="D273" s="35">
        <v>175</v>
      </c>
      <c r="E273" s="36">
        <v>36</v>
      </c>
      <c r="F273" s="32">
        <v>52</v>
      </c>
      <c r="G273" s="32">
        <v>32</v>
      </c>
      <c r="H273" s="32">
        <v>25</v>
      </c>
      <c r="I273" s="32">
        <v>80</v>
      </c>
      <c r="J273" s="37"/>
      <c r="K273" s="36">
        <v>8</v>
      </c>
      <c r="L273" s="32">
        <v>72</v>
      </c>
      <c r="M273" s="37">
        <v>19</v>
      </c>
      <c r="N273" s="32"/>
      <c r="O273" s="32"/>
      <c r="P273" s="32"/>
      <c r="Q273" s="32"/>
      <c r="R273" s="38">
        <f>(E273*E$2+F273*F$2+G273*G$2+H273*H$2+I273*I$2+K273*K$2+J273*J$2+L273*L$2+M273*M$2)</f>
        <v>0</v>
      </c>
    </row>
    <row r="274" spans="1:18" ht="22.5" customHeight="1">
      <c r="A274" s="34">
        <v>46017</v>
      </c>
      <c r="B274" s="15" t="s">
        <v>7080</v>
      </c>
      <c r="C274" s="15" t="s">
        <v>6371</v>
      </c>
      <c r="D274" s="35">
        <v>1320</v>
      </c>
      <c r="E274" s="36">
        <v>32</v>
      </c>
      <c r="F274" s="32">
        <v>16</v>
      </c>
      <c r="G274" s="32">
        <v>42</v>
      </c>
      <c r="H274" s="32">
        <v>97</v>
      </c>
      <c r="I274" s="32">
        <v>67</v>
      </c>
      <c r="J274" s="37"/>
      <c r="K274" s="36">
        <v>68</v>
      </c>
      <c r="L274" s="32">
        <v>29</v>
      </c>
      <c r="M274" s="37">
        <v>49</v>
      </c>
      <c r="N274" s="32"/>
      <c r="O274" s="32"/>
      <c r="P274" s="32"/>
      <c r="Q274" s="32"/>
      <c r="R274" s="38">
        <f>(E274*E$2+F274*F$2+G274*G$2+H274*H$2+I274*I$2+K274*K$2+J274*J$2+L274*L$2+M274*M$2)</f>
        <v>0</v>
      </c>
    </row>
    <row r="275" spans="1:18" ht="22.5" customHeight="1">
      <c r="A275" s="34">
        <v>46017</v>
      </c>
      <c r="B275" s="15" t="s">
        <v>286</v>
      </c>
      <c r="C275" s="15" t="s">
        <v>287</v>
      </c>
      <c r="D275" s="35">
        <v>1394</v>
      </c>
      <c r="E275" s="36">
        <v>81</v>
      </c>
      <c r="F275" s="32">
        <v>70</v>
      </c>
      <c r="G275" s="32">
        <v>43</v>
      </c>
      <c r="H275" s="32">
        <v>88</v>
      </c>
      <c r="I275" s="32">
        <v>67</v>
      </c>
      <c r="J275" s="37"/>
      <c r="K275" s="36">
        <v>81</v>
      </c>
      <c r="L275" s="32">
        <v>51</v>
      </c>
      <c r="M275" s="37">
        <v>52</v>
      </c>
      <c r="N275" s="32"/>
      <c r="O275" s="32"/>
      <c r="P275" s="32"/>
      <c r="Q275" s="32"/>
      <c r="R275" s="38">
        <f>(E275*E$2+F275*F$2+G275*G$2+H275*H$2+I275*I$2+K275*K$2+J275*J$2+L275*L$2+M275*M$2)</f>
        <v>0</v>
      </c>
    </row>
    <row r="276" spans="1:18" ht="22.5" customHeight="1">
      <c r="A276" s="34">
        <v>46017</v>
      </c>
      <c r="B276" s="15" t="s">
        <v>4523</v>
      </c>
      <c r="C276" s="15" t="s">
        <v>4522</v>
      </c>
      <c r="D276" s="35">
        <v>8399</v>
      </c>
      <c r="E276" s="36">
        <v>34</v>
      </c>
      <c r="F276" s="32"/>
      <c r="G276" s="32">
        <v>31</v>
      </c>
      <c r="H276" s="32"/>
      <c r="I276" s="32">
        <v>9</v>
      </c>
      <c r="J276" s="37">
        <v>51</v>
      </c>
      <c r="K276" s="36">
        <v>14</v>
      </c>
      <c r="L276" s="32">
        <v>17</v>
      </c>
      <c r="M276" s="37">
        <v>57</v>
      </c>
      <c r="N276" s="32"/>
      <c r="O276" s="32"/>
      <c r="P276" s="32"/>
      <c r="Q276" s="32"/>
      <c r="R276" s="38">
        <f>(E276*E$2+F276*F$2+G276*G$2+H276*H$2+I276*I$2+K276*K$2+J276*J$2+L276*L$2+M276*M$2)</f>
        <v>0</v>
      </c>
    </row>
    <row r="277" spans="1:18" ht="22.5" customHeight="1">
      <c r="A277" s="34">
        <v>46017</v>
      </c>
      <c r="B277" s="15" t="s">
        <v>7449</v>
      </c>
      <c r="C277" s="15" t="s">
        <v>7450</v>
      </c>
      <c r="D277" s="35">
        <v>271</v>
      </c>
      <c r="E277" s="36"/>
      <c r="F277" s="32">
        <v>4</v>
      </c>
      <c r="G277" s="32"/>
      <c r="H277" s="32">
        <v>17</v>
      </c>
      <c r="I277" s="32"/>
      <c r="J277" s="37"/>
      <c r="K277" s="36">
        <v>7</v>
      </c>
      <c r="L277" s="32">
        <v>66</v>
      </c>
      <c r="M277" s="37">
        <v>38</v>
      </c>
      <c r="N277" s="32"/>
      <c r="O277" s="32"/>
      <c r="P277" s="32"/>
      <c r="Q277" s="32"/>
      <c r="R277" s="38">
        <f>(E277*E$2+F277*F$2+G277*G$2+H277*H$2+I277*I$2+K277*K$2+J277*J$2+L277*L$2+M277*M$2)</f>
        <v>0</v>
      </c>
    </row>
    <row r="278" spans="1:18" ht="22.5" customHeight="1">
      <c r="A278" s="34">
        <v>46017</v>
      </c>
      <c r="B278" s="15" t="s">
        <v>6920</v>
      </c>
      <c r="C278" s="15" t="s">
        <v>6921</v>
      </c>
      <c r="D278" s="35">
        <v>198</v>
      </c>
      <c r="E278" s="36"/>
      <c r="F278" s="32">
        <v>54</v>
      </c>
      <c r="G278" s="32"/>
      <c r="H278" s="32">
        <v>37</v>
      </c>
      <c r="I278" s="32"/>
      <c r="J278" s="37"/>
      <c r="K278" s="36">
        <v>77</v>
      </c>
      <c r="L278" s="32">
        <v>37</v>
      </c>
      <c r="M278" s="37">
        <v>35</v>
      </c>
      <c r="N278" s="32"/>
      <c r="O278" s="32"/>
      <c r="P278" s="32"/>
      <c r="Q278" s="32"/>
      <c r="R278" s="38">
        <f>(E278*E$2+F278*F$2+G278*G$2+H278*H$2+I278*I$2+K278*K$2+J278*J$2+L278*L$2+M278*M$2)</f>
        <v>0</v>
      </c>
    </row>
    <row r="279" spans="1:18" ht="22.5" customHeight="1">
      <c r="A279" s="34">
        <v>46017</v>
      </c>
      <c r="B279" s="15" t="s">
        <v>4525</v>
      </c>
      <c r="C279" s="15" t="s">
        <v>4524</v>
      </c>
      <c r="D279" s="35">
        <v>36589</v>
      </c>
      <c r="E279" s="36">
        <v>53</v>
      </c>
      <c r="F279" s="32"/>
      <c r="G279" s="32">
        <v>57</v>
      </c>
      <c r="H279" s="32">
        <v>25</v>
      </c>
      <c r="I279" s="32">
        <v>47</v>
      </c>
      <c r="J279" s="37">
        <v>51</v>
      </c>
      <c r="K279" s="36">
        <v>56</v>
      </c>
      <c r="L279" s="32">
        <v>73</v>
      </c>
      <c r="M279" s="37">
        <v>16</v>
      </c>
      <c r="N279" s="32"/>
      <c r="O279" s="32"/>
      <c r="P279" s="32"/>
      <c r="Q279" s="32"/>
      <c r="R279" s="38">
        <f>(E279*E$2+F279*F$2+G279*G$2+H279*H$2+I279*I$2+K279*K$2+J279*J$2+L279*L$2+M279*M$2)</f>
        <v>0</v>
      </c>
    </row>
    <row r="280" spans="1:18" ht="22.5" customHeight="1">
      <c r="A280" s="34">
        <v>46017</v>
      </c>
      <c r="B280" s="15" t="s">
        <v>6943</v>
      </c>
      <c r="C280" s="15" t="s">
        <v>288</v>
      </c>
      <c r="D280" s="35">
        <v>52109</v>
      </c>
      <c r="E280" s="36">
        <v>48</v>
      </c>
      <c r="F280" s="32"/>
      <c r="G280" s="32">
        <v>72</v>
      </c>
      <c r="H280" s="32">
        <v>13</v>
      </c>
      <c r="I280" s="32">
        <v>34</v>
      </c>
      <c r="J280" s="37"/>
      <c r="K280" s="36">
        <v>93</v>
      </c>
      <c r="L280" s="32">
        <v>22</v>
      </c>
      <c r="M280" s="37">
        <v>71</v>
      </c>
      <c r="N280" s="32"/>
      <c r="O280" s="32"/>
      <c r="P280" s="32"/>
      <c r="Q280" s="32"/>
      <c r="R280" s="38">
        <f>(E280*E$2+F280*F$2+G280*G$2+H280*H$2+I280*I$2+K280*K$2+J280*J$2+L280*L$2+M280*M$2)</f>
        <v>0</v>
      </c>
    </row>
    <row r="281" spans="1:18" ht="22.5" customHeight="1">
      <c r="A281" s="34">
        <v>46017</v>
      </c>
      <c r="B281" s="15" t="s">
        <v>289</v>
      </c>
      <c r="C281" s="15" t="s">
        <v>290</v>
      </c>
      <c r="D281" s="35">
        <v>1653</v>
      </c>
      <c r="E281" s="36">
        <v>56</v>
      </c>
      <c r="F281" s="32">
        <v>43</v>
      </c>
      <c r="G281" s="32">
        <v>75</v>
      </c>
      <c r="H281" s="32">
        <v>77</v>
      </c>
      <c r="I281" s="32">
        <v>38</v>
      </c>
      <c r="J281" s="37"/>
      <c r="K281" s="36">
        <v>34</v>
      </c>
      <c r="L281" s="32">
        <v>45</v>
      </c>
      <c r="M281" s="37">
        <v>40</v>
      </c>
      <c r="N281" s="32"/>
      <c r="O281" s="32"/>
      <c r="P281" s="32"/>
      <c r="Q281" s="32"/>
      <c r="R281" s="38">
        <f>(E281*E$2+F281*F$2+G281*G$2+H281*H$2+I281*I$2+K281*K$2+J281*J$2+L281*L$2+M281*M$2)</f>
        <v>0</v>
      </c>
    </row>
    <row r="282" spans="1:18" ht="22.5" customHeight="1">
      <c r="A282" s="34">
        <v>46017</v>
      </c>
      <c r="B282" s="15" t="s">
        <v>4527</v>
      </c>
      <c r="C282" s="15" t="s">
        <v>4526</v>
      </c>
      <c r="D282" s="35">
        <v>1383</v>
      </c>
      <c r="E282" s="36">
        <v>68</v>
      </c>
      <c r="F282" s="32"/>
      <c r="G282" s="32">
        <v>43</v>
      </c>
      <c r="H282" s="32">
        <v>88</v>
      </c>
      <c r="I282" s="32">
        <v>24</v>
      </c>
      <c r="J282" s="37">
        <v>50</v>
      </c>
      <c r="K282" s="36">
        <v>83</v>
      </c>
      <c r="L282" s="32">
        <v>40</v>
      </c>
      <c r="M282" s="37">
        <v>68</v>
      </c>
      <c r="N282" s="32"/>
      <c r="O282" s="32"/>
      <c r="P282" s="32"/>
      <c r="Q282" s="32"/>
      <c r="R282" s="38">
        <f>(E282*E$2+F282*F$2+G282*G$2+H282*H$2+I282*I$2+K282*K$2+J282*J$2+L282*L$2+M282*M$2)</f>
        <v>0</v>
      </c>
    </row>
    <row r="283" spans="1:18" ht="22.5" customHeight="1">
      <c r="A283" s="34">
        <v>46017</v>
      </c>
      <c r="B283" s="15" t="s">
        <v>291</v>
      </c>
      <c r="C283" s="15" t="s">
        <v>292</v>
      </c>
      <c r="D283" s="35">
        <v>517</v>
      </c>
      <c r="E283" s="36"/>
      <c r="F283" s="32">
        <v>45</v>
      </c>
      <c r="G283" s="32"/>
      <c r="H283" s="32">
        <v>66</v>
      </c>
      <c r="I283" s="32"/>
      <c r="J283" s="37">
        <v>31</v>
      </c>
      <c r="K283" s="36">
        <v>56</v>
      </c>
      <c r="L283" s="32">
        <v>44</v>
      </c>
      <c r="M283" s="37">
        <v>45</v>
      </c>
      <c r="N283" s="32"/>
      <c r="O283" s="32"/>
      <c r="P283" s="32"/>
      <c r="Q283" s="32"/>
      <c r="R283" s="38">
        <f>(E283*E$2+F283*F$2+G283*G$2+H283*H$2+I283*I$2+K283*K$2+J283*J$2+L283*L$2+M283*M$2)</f>
        <v>0</v>
      </c>
    </row>
    <row r="284" spans="1:18" ht="22.5" customHeight="1">
      <c r="A284" s="34">
        <v>46017</v>
      </c>
      <c r="B284" s="15" t="s">
        <v>4529</v>
      </c>
      <c r="C284" s="15" t="s">
        <v>4528</v>
      </c>
      <c r="D284" s="35">
        <v>258</v>
      </c>
      <c r="E284" s="36"/>
      <c r="F284" s="32"/>
      <c r="G284" s="32"/>
      <c r="H284" s="32"/>
      <c r="I284" s="32"/>
      <c r="J284" s="37"/>
      <c r="K284" s="36">
        <v>38</v>
      </c>
      <c r="L284" s="32">
        <v>58</v>
      </c>
      <c r="M284" s="37">
        <v>51</v>
      </c>
      <c r="N284" s="32"/>
      <c r="O284" s="32"/>
      <c r="P284" s="32"/>
      <c r="Q284" s="32"/>
      <c r="R284" s="38">
        <f>(E284*E$2+F284*F$2+G284*G$2+H284*H$2+I284*I$2+K284*K$2+J284*J$2+L284*L$2+M284*M$2)</f>
        <v>0</v>
      </c>
    </row>
    <row r="285" spans="1:18" ht="22.5" customHeight="1">
      <c r="A285" s="34">
        <v>46017</v>
      </c>
      <c r="B285" s="15" t="s">
        <v>293</v>
      </c>
      <c r="C285" s="15" t="s">
        <v>294</v>
      </c>
      <c r="D285" s="35">
        <v>1500</v>
      </c>
      <c r="E285" s="36">
        <v>90</v>
      </c>
      <c r="F285" s="32">
        <v>84</v>
      </c>
      <c r="G285" s="32">
        <v>63</v>
      </c>
      <c r="H285" s="32">
        <v>79</v>
      </c>
      <c r="I285" s="32">
        <v>62</v>
      </c>
      <c r="J285" s="37"/>
      <c r="K285" s="36">
        <v>81</v>
      </c>
      <c r="L285" s="32">
        <v>74</v>
      </c>
      <c r="M285" s="37">
        <v>20</v>
      </c>
      <c r="N285" s="32"/>
      <c r="O285" s="32"/>
      <c r="P285" s="32"/>
      <c r="Q285" s="32"/>
      <c r="R285" s="38">
        <f>(E285*E$2+F285*F$2+G285*G$2+H285*H$2+I285*I$2+K285*K$2+J285*J$2+L285*L$2+M285*M$2)</f>
        <v>0</v>
      </c>
    </row>
    <row r="286" spans="1:18" ht="22.5" customHeight="1">
      <c r="A286" s="34">
        <v>46017</v>
      </c>
      <c r="B286" s="15" t="s">
        <v>295</v>
      </c>
      <c r="C286" s="15" t="s">
        <v>296</v>
      </c>
      <c r="D286" s="35">
        <v>3019</v>
      </c>
      <c r="E286" s="36">
        <v>69</v>
      </c>
      <c r="F286" s="32">
        <v>61</v>
      </c>
      <c r="G286" s="32">
        <v>48</v>
      </c>
      <c r="H286" s="32">
        <v>98</v>
      </c>
      <c r="I286" s="32">
        <v>39</v>
      </c>
      <c r="J286" s="37">
        <v>78</v>
      </c>
      <c r="K286" s="36">
        <v>80</v>
      </c>
      <c r="L286" s="32">
        <v>31</v>
      </c>
      <c r="M286" s="37">
        <v>73</v>
      </c>
      <c r="N286" s="32"/>
      <c r="O286" s="32"/>
      <c r="P286" s="32"/>
      <c r="Q286" s="32"/>
      <c r="R286" s="38">
        <f>(E286*E$2+F286*F$2+G286*G$2+H286*H$2+I286*I$2+K286*K$2+J286*J$2+L286*L$2+M286*M$2)</f>
        <v>0</v>
      </c>
    </row>
    <row r="287" spans="1:18" ht="22.5" customHeight="1">
      <c r="A287" s="34">
        <v>46017</v>
      </c>
      <c r="B287" s="15" t="s">
        <v>5813</v>
      </c>
      <c r="C287" s="15" t="s">
        <v>5812</v>
      </c>
      <c r="D287" s="35">
        <v>116996</v>
      </c>
      <c r="E287" s="36">
        <v>43</v>
      </c>
      <c r="F287" s="32">
        <v>14</v>
      </c>
      <c r="G287" s="32">
        <v>60</v>
      </c>
      <c r="H287" s="32">
        <v>56</v>
      </c>
      <c r="I287" s="32">
        <v>57</v>
      </c>
      <c r="J287" s="37"/>
      <c r="K287" s="36">
        <v>34</v>
      </c>
      <c r="L287" s="32">
        <v>97</v>
      </c>
      <c r="M287" s="37">
        <v>2</v>
      </c>
      <c r="N287" s="32"/>
      <c r="O287" s="32"/>
      <c r="P287" s="32"/>
      <c r="Q287" s="32"/>
      <c r="R287" s="38">
        <f>(E287*E$2+F287*F$2+G287*G$2+H287*H$2+I287*I$2+K287*K$2+J287*J$2+L287*L$2+M287*M$2)</f>
        <v>0</v>
      </c>
    </row>
    <row r="288" spans="1:18" ht="22.5" customHeight="1">
      <c r="A288" s="34">
        <v>46017</v>
      </c>
      <c r="B288" s="15" t="s">
        <v>297</v>
      </c>
      <c r="C288" s="15" t="s">
        <v>298</v>
      </c>
      <c r="D288" s="35">
        <v>9838</v>
      </c>
      <c r="E288" s="36">
        <v>62</v>
      </c>
      <c r="F288" s="32">
        <v>62</v>
      </c>
      <c r="G288" s="32">
        <v>45</v>
      </c>
      <c r="H288" s="32">
        <v>72</v>
      </c>
      <c r="I288" s="32">
        <v>74</v>
      </c>
      <c r="J288" s="37">
        <v>61</v>
      </c>
      <c r="K288" s="36">
        <v>77</v>
      </c>
      <c r="L288" s="32">
        <v>42</v>
      </c>
      <c r="M288" s="37">
        <v>60</v>
      </c>
      <c r="N288" s="32"/>
      <c r="O288" s="32"/>
      <c r="P288" s="32"/>
      <c r="Q288" s="32"/>
      <c r="R288" s="38">
        <f>(E288*E$2+F288*F$2+G288*G$2+H288*H$2+I288*I$2+K288*K$2+J288*J$2+L288*L$2+M288*M$2)</f>
        <v>0</v>
      </c>
    </row>
    <row r="289" spans="1:18" ht="22.5" customHeight="1">
      <c r="A289" s="34">
        <v>46017</v>
      </c>
      <c r="B289" s="15" t="s">
        <v>5809</v>
      </c>
      <c r="C289" s="15" t="s">
        <v>5808</v>
      </c>
      <c r="D289" s="35">
        <v>3301</v>
      </c>
      <c r="E289" s="36"/>
      <c r="F289" s="32">
        <v>49</v>
      </c>
      <c r="G289" s="32"/>
      <c r="H289" s="32">
        <v>53</v>
      </c>
      <c r="I289" s="32"/>
      <c r="J289" s="37"/>
      <c r="K289" s="36">
        <v>97</v>
      </c>
      <c r="L289" s="32">
        <v>64</v>
      </c>
      <c r="M289" s="37">
        <v>45</v>
      </c>
      <c r="N289" s="32"/>
      <c r="O289" s="32"/>
      <c r="P289" s="32"/>
      <c r="Q289" s="32"/>
      <c r="R289" s="38">
        <f>(E289*E$2+F289*F$2+G289*G$2+H289*H$2+I289*I$2+K289*K$2+J289*J$2+L289*L$2+M289*M$2)</f>
        <v>0</v>
      </c>
    </row>
    <row r="290" spans="1:18" ht="22.5" customHeight="1">
      <c r="A290" s="34">
        <v>46017</v>
      </c>
      <c r="B290" s="15" t="s">
        <v>7657</v>
      </c>
      <c r="C290" s="15" t="s">
        <v>7658</v>
      </c>
      <c r="D290" s="35">
        <v>239</v>
      </c>
      <c r="E290" s="36"/>
      <c r="F290" s="32">
        <v>52</v>
      </c>
      <c r="G290" s="32"/>
      <c r="H290" s="32">
        <v>10</v>
      </c>
      <c r="I290" s="32"/>
      <c r="J290" s="37"/>
      <c r="K290" s="36">
        <v>63</v>
      </c>
      <c r="L290" s="32">
        <v>50</v>
      </c>
      <c r="M290" s="37">
        <v>44</v>
      </c>
      <c r="N290" s="32"/>
      <c r="O290" s="32"/>
      <c r="P290" s="32"/>
      <c r="Q290" s="32"/>
      <c r="R290" s="38">
        <f>(E290*E$2+F290*F$2+G290*G$2+H290*H$2+I290*I$2+K290*K$2+J290*J$2+L290*L$2+M290*M$2)</f>
        <v>0</v>
      </c>
    </row>
    <row r="291" spans="1:18" ht="22.5" customHeight="1">
      <c r="A291" s="34">
        <v>46017</v>
      </c>
      <c r="B291" s="15" t="s">
        <v>299</v>
      </c>
      <c r="C291" s="15" t="s">
        <v>300</v>
      </c>
      <c r="D291" s="35">
        <v>4508</v>
      </c>
      <c r="E291" s="36">
        <v>61</v>
      </c>
      <c r="F291" s="32">
        <v>48</v>
      </c>
      <c r="G291" s="32">
        <v>60</v>
      </c>
      <c r="H291" s="32">
        <v>68</v>
      </c>
      <c r="I291" s="32">
        <v>62</v>
      </c>
      <c r="J291" s="37">
        <v>56</v>
      </c>
      <c r="K291" s="36">
        <v>80</v>
      </c>
      <c r="L291" s="32">
        <v>53</v>
      </c>
      <c r="M291" s="37">
        <v>33</v>
      </c>
      <c r="N291" s="32"/>
      <c r="O291" s="32"/>
      <c r="P291" s="32"/>
      <c r="Q291" s="32"/>
      <c r="R291" s="38">
        <f>(E291*E$2+F291*F$2+G291*G$2+H291*H$2+I291*I$2+K291*K$2+J291*J$2+L291*L$2+M291*M$2)</f>
        <v>0</v>
      </c>
    </row>
    <row r="292" spans="1:18" ht="22.5" customHeight="1">
      <c r="A292" s="34">
        <v>46017</v>
      </c>
      <c r="B292" s="15" t="s">
        <v>301</v>
      </c>
      <c r="C292" s="15" t="s">
        <v>302</v>
      </c>
      <c r="D292" s="35">
        <v>517</v>
      </c>
      <c r="E292" s="36">
        <v>90</v>
      </c>
      <c r="F292" s="32">
        <v>98</v>
      </c>
      <c r="G292" s="32">
        <v>69</v>
      </c>
      <c r="H292" s="32">
        <v>62</v>
      </c>
      <c r="I292" s="32">
        <v>90</v>
      </c>
      <c r="J292" s="37">
        <v>98</v>
      </c>
      <c r="K292" s="36">
        <v>63</v>
      </c>
      <c r="L292" s="32">
        <v>52</v>
      </c>
      <c r="M292" s="37">
        <v>61</v>
      </c>
      <c r="N292" s="32"/>
      <c r="O292" s="32"/>
      <c r="P292" s="32">
        <v>1</v>
      </c>
      <c r="Q292" s="32"/>
      <c r="R292" s="38">
        <f>(E292*E$2+F292*F$2+G292*G$2+H292*H$2+I292*I$2+K292*K$2+J292*J$2+L292*L$2+M292*M$2)</f>
        <v>0</v>
      </c>
    </row>
    <row r="293" spans="1:18" ht="22.5" customHeight="1">
      <c r="A293" s="34">
        <v>46017</v>
      </c>
      <c r="B293" s="15" t="s">
        <v>6104</v>
      </c>
      <c r="C293" s="15" t="s">
        <v>6105</v>
      </c>
      <c r="D293" s="35">
        <v>145</v>
      </c>
      <c r="E293" s="36">
        <v>1</v>
      </c>
      <c r="F293" s="32">
        <v>4</v>
      </c>
      <c r="G293" s="32">
        <v>36</v>
      </c>
      <c r="H293" s="32">
        <v>35</v>
      </c>
      <c r="I293" s="32">
        <v>89</v>
      </c>
      <c r="J293" s="37"/>
      <c r="K293" s="36">
        <v>13</v>
      </c>
      <c r="L293" s="32">
        <v>50</v>
      </c>
      <c r="M293" s="37">
        <v>18</v>
      </c>
      <c r="N293" s="32"/>
      <c r="O293" s="32"/>
      <c r="P293" s="32"/>
      <c r="Q293" s="32"/>
      <c r="R293" s="38">
        <f>(E293*E$2+F293*F$2+G293*G$2+H293*H$2+I293*I$2+K293*K$2+J293*J$2+L293*L$2+M293*M$2)</f>
        <v>0</v>
      </c>
    </row>
    <row r="294" spans="1:18" ht="22.5" customHeight="1">
      <c r="A294" s="34">
        <v>46017</v>
      </c>
      <c r="B294" s="15" t="s">
        <v>6631</v>
      </c>
      <c r="C294" s="15" t="s">
        <v>6632</v>
      </c>
      <c r="D294" s="35">
        <v>357</v>
      </c>
      <c r="E294" s="36"/>
      <c r="F294" s="32"/>
      <c r="G294" s="32"/>
      <c r="H294" s="32">
        <v>26</v>
      </c>
      <c r="I294" s="32"/>
      <c r="J294" s="37"/>
      <c r="K294" s="36">
        <v>9</v>
      </c>
      <c r="L294" s="32">
        <v>79</v>
      </c>
      <c r="M294" s="37">
        <v>10</v>
      </c>
      <c r="N294" s="32"/>
      <c r="O294" s="32"/>
      <c r="P294" s="32"/>
      <c r="Q294" s="32"/>
      <c r="R294" s="38">
        <f>(E294*E$2+F294*F$2+G294*G$2+H294*H$2+I294*I$2+K294*K$2+J294*J$2+L294*L$2+M294*M$2)</f>
        <v>0</v>
      </c>
    </row>
    <row r="295" spans="1:18" ht="22.5" customHeight="1">
      <c r="A295" s="34">
        <v>46017</v>
      </c>
      <c r="B295" s="15" t="s">
        <v>303</v>
      </c>
      <c r="C295" s="15" t="s">
        <v>304</v>
      </c>
      <c r="D295" s="35">
        <v>3548</v>
      </c>
      <c r="E295" s="36">
        <v>62</v>
      </c>
      <c r="F295" s="32">
        <v>30</v>
      </c>
      <c r="G295" s="32">
        <v>51</v>
      </c>
      <c r="H295" s="32">
        <v>79</v>
      </c>
      <c r="I295" s="32">
        <v>65</v>
      </c>
      <c r="J295" s="37"/>
      <c r="K295" s="36">
        <v>68</v>
      </c>
      <c r="L295" s="32">
        <v>54</v>
      </c>
      <c r="M295" s="37">
        <v>33</v>
      </c>
      <c r="N295" s="32"/>
      <c r="O295" s="32"/>
      <c r="P295" s="32"/>
      <c r="Q295" s="32"/>
      <c r="R295" s="38">
        <f>(E295*E$2+F295*F$2+G295*G$2+H295*H$2+I295*I$2+K295*K$2+J295*J$2+L295*L$2+M295*M$2)</f>
        <v>0</v>
      </c>
    </row>
    <row r="296" spans="1:18" ht="22.5" customHeight="1">
      <c r="A296" s="34">
        <v>46017</v>
      </c>
      <c r="B296" s="15" t="s">
        <v>4531</v>
      </c>
      <c r="C296" s="15" t="s">
        <v>4530</v>
      </c>
      <c r="D296" s="35">
        <v>1961</v>
      </c>
      <c r="E296" s="36">
        <v>31</v>
      </c>
      <c r="F296" s="32"/>
      <c r="G296" s="32">
        <v>38</v>
      </c>
      <c r="H296" s="32">
        <v>31</v>
      </c>
      <c r="I296" s="32">
        <v>17</v>
      </c>
      <c r="J296" s="37">
        <v>53</v>
      </c>
      <c r="K296" s="36">
        <v>52</v>
      </c>
      <c r="L296" s="32">
        <v>22</v>
      </c>
      <c r="M296" s="37">
        <v>66</v>
      </c>
      <c r="N296" s="32"/>
      <c r="O296" s="32"/>
      <c r="P296" s="32"/>
      <c r="Q296" s="32"/>
      <c r="R296" s="38">
        <f>(E296*E$2+F296*F$2+G296*G$2+H296*H$2+I296*I$2+K296*K$2+J296*J$2+L296*L$2+M296*M$2)</f>
        <v>0</v>
      </c>
    </row>
    <row r="297" spans="1:18" ht="22.5" customHeight="1">
      <c r="A297" s="34">
        <v>46017</v>
      </c>
      <c r="B297" s="15" t="s">
        <v>305</v>
      </c>
      <c r="C297" s="15" t="s">
        <v>306</v>
      </c>
      <c r="D297" s="35">
        <v>1562</v>
      </c>
      <c r="E297" s="36">
        <v>43</v>
      </c>
      <c r="F297" s="32">
        <v>40</v>
      </c>
      <c r="G297" s="32">
        <v>44</v>
      </c>
      <c r="H297" s="32">
        <v>77</v>
      </c>
      <c r="I297" s="32">
        <v>59</v>
      </c>
      <c r="J297" s="37"/>
      <c r="K297" s="36">
        <v>12</v>
      </c>
      <c r="L297" s="32">
        <v>17</v>
      </c>
      <c r="M297" s="37">
        <v>34</v>
      </c>
      <c r="N297" s="32"/>
      <c r="O297" s="32"/>
      <c r="P297" s="32"/>
      <c r="Q297" s="32"/>
      <c r="R297" s="38">
        <f>(E297*E$2+F297*F$2+G297*G$2+H297*H$2+I297*I$2+K297*K$2+J297*J$2+L297*L$2+M297*M$2)</f>
        <v>0</v>
      </c>
    </row>
    <row r="298" spans="1:18" ht="22.5" customHeight="1">
      <c r="A298" s="34">
        <v>46017</v>
      </c>
      <c r="B298" s="15" t="s">
        <v>4533</v>
      </c>
      <c r="C298" s="15" t="s">
        <v>4532</v>
      </c>
      <c r="D298" s="35">
        <v>329</v>
      </c>
      <c r="E298" s="36"/>
      <c r="F298" s="32"/>
      <c r="G298" s="32"/>
      <c r="H298" s="32">
        <v>81</v>
      </c>
      <c r="I298" s="32"/>
      <c r="J298" s="37"/>
      <c r="K298" s="36">
        <v>70</v>
      </c>
      <c r="L298" s="32">
        <v>1</v>
      </c>
      <c r="M298" s="37">
        <v>96</v>
      </c>
      <c r="N298" s="32"/>
      <c r="O298" s="32"/>
      <c r="P298" s="32"/>
      <c r="Q298" s="32"/>
      <c r="R298" s="38">
        <f>(E298*E$2+F298*F$2+G298*G$2+H298*H$2+I298*I$2+K298*K$2+J298*J$2+L298*L$2+M298*M$2)</f>
        <v>0</v>
      </c>
    </row>
    <row r="299" spans="1:18" ht="22.5" customHeight="1">
      <c r="A299" s="34">
        <v>46017</v>
      </c>
      <c r="B299" s="15" t="s">
        <v>8006</v>
      </c>
      <c r="C299" s="15" t="s">
        <v>8007</v>
      </c>
      <c r="D299" s="35">
        <v>102</v>
      </c>
      <c r="E299" s="36"/>
      <c r="F299" s="32"/>
      <c r="G299" s="32"/>
      <c r="H299" s="32">
        <v>13</v>
      </c>
      <c r="I299" s="32"/>
      <c r="J299" s="37"/>
      <c r="K299" s="36">
        <v>19</v>
      </c>
      <c r="L299" s="32">
        <v>28</v>
      </c>
      <c r="M299" s="37">
        <v>28</v>
      </c>
      <c r="N299" s="32"/>
      <c r="O299" s="32"/>
      <c r="P299" s="32"/>
      <c r="Q299" s="32"/>
      <c r="R299" s="38">
        <f>(E299*E$2+F299*F$2+G299*G$2+H299*H$2+I299*I$2+K299*K$2+J299*J$2+L299*L$2+M299*M$2)</f>
        <v>0</v>
      </c>
    </row>
    <row r="300" spans="1:18" ht="22.5" customHeight="1">
      <c r="A300" s="34">
        <v>46017</v>
      </c>
      <c r="B300" s="15" t="s">
        <v>307</v>
      </c>
      <c r="C300" s="15" t="s">
        <v>308</v>
      </c>
      <c r="D300" s="35">
        <v>780</v>
      </c>
      <c r="E300" s="36">
        <v>5</v>
      </c>
      <c r="F300" s="32">
        <v>22</v>
      </c>
      <c r="G300" s="32">
        <v>33</v>
      </c>
      <c r="H300" s="32">
        <v>36</v>
      </c>
      <c r="I300" s="32">
        <v>87</v>
      </c>
      <c r="J300" s="37"/>
      <c r="K300" s="36">
        <v>56</v>
      </c>
      <c r="L300" s="32">
        <v>54</v>
      </c>
      <c r="M300" s="37">
        <v>44</v>
      </c>
      <c r="N300" s="32"/>
      <c r="O300" s="32"/>
      <c r="P300" s="32"/>
      <c r="Q300" s="32"/>
      <c r="R300" s="38">
        <f>(E300*E$2+F300*F$2+G300*G$2+H300*H$2+I300*I$2+K300*K$2+J300*J$2+L300*L$2+M300*M$2)</f>
        <v>0</v>
      </c>
    </row>
    <row r="301" spans="1:18" ht="22.5" customHeight="1">
      <c r="A301" s="34">
        <v>46017</v>
      </c>
      <c r="B301" s="15" t="s">
        <v>309</v>
      </c>
      <c r="C301" s="15" t="s">
        <v>310</v>
      </c>
      <c r="D301" s="35">
        <v>5840</v>
      </c>
      <c r="E301" s="36">
        <v>33</v>
      </c>
      <c r="F301" s="32">
        <v>8</v>
      </c>
      <c r="G301" s="32">
        <v>41</v>
      </c>
      <c r="H301" s="32">
        <v>54</v>
      </c>
      <c r="I301" s="32">
        <v>26</v>
      </c>
      <c r="J301" s="37"/>
      <c r="K301" s="36">
        <v>49</v>
      </c>
      <c r="L301" s="32">
        <v>55</v>
      </c>
      <c r="M301" s="37">
        <v>49</v>
      </c>
      <c r="N301" s="32"/>
      <c r="O301" s="32"/>
      <c r="P301" s="32"/>
      <c r="Q301" s="32"/>
      <c r="R301" s="38">
        <f>(E301*E$2+F301*F$2+G301*G$2+H301*H$2+I301*I$2+K301*K$2+J301*J$2+L301*L$2+M301*M$2)</f>
        <v>0</v>
      </c>
    </row>
    <row r="302" spans="1:18" ht="22.5" customHeight="1">
      <c r="A302" s="34">
        <v>46017</v>
      </c>
      <c r="B302" s="15" t="s">
        <v>311</v>
      </c>
      <c r="C302" s="15" t="s">
        <v>312</v>
      </c>
      <c r="D302" s="35">
        <v>9528</v>
      </c>
      <c r="E302" s="36">
        <v>25</v>
      </c>
      <c r="F302" s="32">
        <v>41</v>
      </c>
      <c r="G302" s="32">
        <v>32</v>
      </c>
      <c r="H302" s="32">
        <v>82</v>
      </c>
      <c r="I302" s="32">
        <v>83</v>
      </c>
      <c r="J302" s="37"/>
      <c r="K302" s="36">
        <v>83</v>
      </c>
      <c r="L302" s="32">
        <v>68</v>
      </c>
      <c r="M302" s="37">
        <v>23</v>
      </c>
      <c r="N302" s="32"/>
      <c r="O302" s="32"/>
      <c r="P302" s="32"/>
      <c r="Q302" s="32"/>
      <c r="R302" s="38">
        <f>(E302*E$2+F302*F$2+G302*G$2+H302*H$2+I302*I$2+K302*K$2+J302*J$2+L302*L$2+M302*M$2)</f>
        <v>0</v>
      </c>
    </row>
    <row r="303" spans="1:18" ht="22.5" customHeight="1">
      <c r="A303" s="34">
        <v>46017</v>
      </c>
      <c r="B303" s="15" t="s">
        <v>7343</v>
      </c>
      <c r="C303" s="15" t="s">
        <v>7344</v>
      </c>
      <c r="D303" s="35">
        <v>1891</v>
      </c>
      <c r="E303" s="36">
        <v>31</v>
      </c>
      <c r="F303" s="32"/>
      <c r="G303" s="32">
        <v>36</v>
      </c>
      <c r="H303" s="32">
        <v>13</v>
      </c>
      <c r="I303" s="32"/>
      <c r="J303" s="37"/>
      <c r="K303" s="36">
        <v>26</v>
      </c>
      <c r="L303" s="32">
        <v>47</v>
      </c>
      <c r="M303" s="37">
        <v>52</v>
      </c>
      <c r="N303" s="32"/>
      <c r="O303" s="32"/>
      <c r="P303" s="32"/>
      <c r="Q303" s="32"/>
      <c r="R303" s="38">
        <f>(E303*E$2+F303*F$2+G303*G$2+H303*H$2+I303*I$2+K303*K$2+J303*J$2+L303*L$2+M303*M$2)</f>
        <v>0</v>
      </c>
    </row>
    <row r="304" spans="1:18" ht="22.5" customHeight="1">
      <c r="A304" s="34">
        <v>46017</v>
      </c>
      <c r="B304" s="15" t="s">
        <v>6028</v>
      </c>
      <c r="C304" s="15" t="s">
        <v>6029</v>
      </c>
      <c r="D304" s="35">
        <v>21242</v>
      </c>
      <c r="E304" s="36">
        <v>49</v>
      </c>
      <c r="F304" s="32">
        <v>45</v>
      </c>
      <c r="G304" s="32">
        <v>61</v>
      </c>
      <c r="H304" s="32">
        <v>37</v>
      </c>
      <c r="I304" s="32">
        <v>58</v>
      </c>
      <c r="J304" s="37"/>
      <c r="K304" s="36">
        <v>45</v>
      </c>
      <c r="L304" s="32">
        <v>69</v>
      </c>
      <c r="M304" s="37">
        <v>43</v>
      </c>
      <c r="N304" s="32"/>
      <c r="O304" s="32"/>
      <c r="P304" s="32"/>
      <c r="Q304" s="32"/>
      <c r="R304" s="38">
        <f>(E304*E$2+F304*F$2+G304*G$2+H304*H$2+I304*I$2+K304*K$2+J304*J$2+L304*L$2+M304*M$2)</f>
        <v>0</v>
      </c>
    </row>
    <row r="305" spans="1:18" ht="22.5" customHeight="1">
      <c r="A305" s="34">
        <v>46017</v>
      </c>
      <c r="B305" s="15" t="s">
        <v>313</v>
      </c>
      <c r="C305" s="15" t="s">
        <v>314</v>
      </c>
      <c r="D305" s="35">
        <v>3271</v>
      </c>
      <c r="E305" s="36">
        <v>93</v>
      </c>
      <c r="F305" s="32">
        <v>82</v>
      </c>
      <c r="G305" s="32">
        <v>63</v>
      </c>
      <c r="H305" s="32">
        <v>77</v>
      </c>
      <c r="I305" s="32">
        <v>85</v>
      </c>
      <c r="J305" s="37"/>
      <c r="K305" s="36">
        <v>85</v>
      </c>
      <c r="L305" s="32">
        <v>81</v>
      </c>
      <c r="M305" s="37">
        <v>26</v>
      </c>
      <c r="N305" s="32"/>
      <c r="O305" s="32"/>
      <c r="P305" s="32"/>
      <c r="Q305" s="32"/>
      <c r="R305" s="38">
        <f>(E305*E$2+F305*F$2+G305*G$2+H305*H$2+I305*I$2+K305*K$2+J305*J$2+L305*L$2+M305*M$2)</f>
        <v>0</v>
      </c>
    </row>
    <row r="306" spans="1:18" ht="22.5" customHeight="1">
      <c r="A306" s="34">
        <v>46017</v>
      </c>
      <c r="B306" s="15" t="s">
        <v>315</v>
      </c>
      <c r="C306" s="15" t="s">
        <v>316</v>
      </c>
      <c r="D306" s="35">
        <v>4373</v>
      </c>
      <c r="E306" s="36">
        <v>82</v>
      </c>
      <c r="F306" s="32">
        <v>89</v>
      </c>
      <c r="G306" s="32">
        <v>67</v>
      </c>
      <c r="H306" s="32">
        <v>72</v>
      </c>
      <c r="I306" s="32">
        <v>52</v>
      </c>
      <c r="J306" s="37">
        <v>88</v>
      </c>
      <c r="K306" s="36">
        <v>46</v>
      </c>
      <c r="L306" s="32">
        <v>69</v>
      </c>
      <c r="M306" s="37">
        <v>40</v>
      </c>
      <c r="N306" s="32"/>
      <c r="O306" s="32"/>
      <c r="P306" s="32">
        <v>1</v>
      </c>
      <c r="Q306" s="32"/>
      <c r="R306" s="38">
        <f>(E306*E$2+F306*F$2+G306*G$2+H306*H$2+I306*I$2+K306*K$2+J306*J$2+L306*L$2+M306*M$2)</f>
        <v>0</v>
      </c>
    </row>
    <row r="307" spans="1:18" ht="22.5" customHeight="1">
      <c r="A307" s="34">
        <v>46017</v>
      </c>
      <c r="B307" s="15" t="s">
        <v>317</v>
      </c>
      <c r="C307" s="15" t="s">
        <v>318</v>
      </c>
      <c r="D307" s="35">
        <v>438</v>
      </c>
      <c r="E307" s="36">
        <v>41</v>
      </c>
      <c r="F307" s="32">
        <v>35</v>
      </c>
      <c r="G307" s="32">
        <v>52</v>
      </c>
      <c r="H307" s="32">
        <v>48</v>
      </c>
      <c r="I307" s="32">
        <v>87</v>
      </c>
      <c r="J307" s="37">
        <v>17</v>
      </c>
      <c r="K307" s="36">
        <v>19</v>
      </c>
      <c r="L307" s="32">
        <v>22</v>
      </c>
      <c r="M307" s="37">
        <v>63</v>
      </c>
      <c r="N307" s="32"/>
      <c r="O307" s="32"/>
      <c r="P307" s="32"/>
      <c r="Q307" s="32"/>
      <c r="R307" s="38">
        <f>(E307*E$2+F307*F$2+G307*G$2+H307*H$2+I307*I$2+K307*K$2+J307*J$2+L307*L$2+M307*M$2)</f>
        <v>0</v>
      </c>
    </row>
    <row r="308" spans="1:18" ht="22.5" customHeight="1">
      <c r="A308" s="34">
        <v>46017</v>
      </c>
      <c r="B308" s="15" t="s">
        <v>319</v>
      </c>
      <c r="C308" s="15" t="s">
        <v>320</v>
      </c>
      <c r="D308" s="35">
        <v>2135</v>
      </c>
      <c r="E308" s="36">
        <v>30</v>
      </c>
      <c r="F308" s="32">
        <v>8</v>
      </c>
      <c r="G308" s="32">
        <v>50</v>
      </c>
      <c r="H308" s="32">
        <v>48</v>
      </c>
      <c r="I308" s="32"/>
      <c r="J308" s="37"/>
      <c r="K308" s="36">
        <v>49</v>
      </c>
      <c r="L308" s="32">
        <v>54</v>
      </c>
      <c r="M308" s="37">
        <v>54</v>
      </c>
      <c r="N308" s="32"/>
      <c r="O308" s="32"/>
      <c r="P308" s="32"/>
      <c r="Q308" s="32"/>
      <c r="R308" s="38">
        <f>(E308*E$2+F308*F$2+G308*G$2+H308*H$2+I308*I$2+K308*K$2+J308*J$2+L308*L$2+M308*M$2)</f>
        <v>0</v>
      </c>
    </row>
    <row r="309" spans="1:18" ht="22.5" customHeight="1">
      <c r="A309" s="34">
        <v>46017</v>
      </c>
      <c r="B309" s="15" t="s">
        <v>321</v>
      </c>
      <c r="C309" s="15" t="s">
        <v>322</v>
      </c>
      <c r="D309" s="35">
        <v>2731</v>
      </c>
      <c r="E309" s="36">
        <v>36</v>
      </c>
      <c r="F309" s="32">
        <v>60</v>
      </c>
      <c r="G309" s="32">
        <v>16</v>
      </c>
      <c r="H309" s="32">
        <v>38</v>
      </c>
      <c r="I309" s="32">
        <v>67</v>
      </c>
      <c r="J309" s="37">
        <v>42</v>
      </c>
      <c r="K309" s="36">
        <v>83</v>
      </c>
      <c r="L309" s="32">
        <v>42</v>
      </c>
      <c r="M309" s="37">
        <v>49</v>
      </c>
      <c r="N309" s="32"/>
      <c r="O309" s="32"/>
      <c r="P309" s="32"/>
      <c r="Q309" s="32"/>
      <c r="R309" s="38">
        <f>(E309*E$2+F309*F$2+G309*G$2+H309*H$2+I309*I$2+K309*K$2+J309*J$2+L309*L$2+M309*M$2)</f>
        <v>0</v>
      </c>
    </row>
    <row r="310" spans="1:18" ht="22.5" customHeight="1">
      <c r="A310" s="34">
        <v>46017</v>
      </c>
      <c r="B310" s="15" t="s">
        <v>7205</v>
      </c>
      <c r="C310" s="15" t="s">
        <v>7142</v>
      </c>
      <c r="D310" s="35">
        <v>1032</v>
      </c>
      <c r="E310" s="36">
        <v>55</v>
      </c>
      <c r="F310" s="32">
        <v>76</v>
      </c>
      <c r="G310" s="32">
        <v>53</v>
      </c>
      <c r="H310" s="32">
        <v>44</v>
      </c>
      <c r="I310" s="32"/>
      <c r="J310" s="37"/>
      <c r="K310" s="36">
        <v>23</v>
      </c>
      <c r="L310" s="32">
        <v>46</v>
      </c>
      <c r="M310" s="37">
        <v>60</v>
      </c>
      <c r="N310" s="32"/>
      <c r="O310" s="32"/>
      <c r="P310" s="32"/>
      <c r="Q310" s="32"/>
      <c r="R310" s="38">
        <f>(E310*E$2+F310*F$2+G310*G$2+H310*H$2+I310*I$2+K310*K$2+J310*J$2+L310*L$2+M310*M$2)</f>
        <v>0</v>
      </c>
    </row>
    <row r="311" spans="1:18" ht="22.5" customHeight="1">
      <c r="A311" s="34">
        <v>46017</v>
      </c>
      <c r="B311" s="15" t="s">
        <v>323</v>
      </c>
      <c r="C311" s="15" t="s">
        <v>324</v>
      </c>
      <c r="D311" s="35">
        <v>466</v>
      </c>
      <c r="E311" s="36">
        <v>39</v>
      </c>
      <c r="F311" s="32">
        <v>18</v>
      </c>
      <c r="G311" s="32">
        <v>49</v>
      </c>
      <c r="H311" s="32">
        <v>79</v>
      </c>
      <c r="I311" s="32">
        <v>26</v>
      </c>
      <c r="J311" s="37">
        <v>14</v>
      </c>
      <c r="K311" s="36">
        <v>70</v>
      </c>
      <c r="L311" s="32">
        <v>60</v>
      </c>
      <c r="M311" s="37">
        <v>55</v>
      </c>
      <c r="N311" s="32"/>
      <c r="O311" s="32"/>
      <c r="P311" s="32"/>
      <c r="Q311" s="32"/>
      <c r="R311" s="38">
        <f>(E311*E$2+F311*F$2+G311*G$2+H311*H$2+I311*I$2+K311*K$2+J311*J$2+L311*L$2+M311*M$2)</f>
        <v>0</v>
      </c>
    </row>
    <row r="312" spans="1:18" ht="22.5" customHeight="1">
      <c r="A312" s="34">
        <v>46017</v>
      </c>
      <c r="B312" s="15" t="s">
        <v>325</v>
      </c>
      <c r="C312" s="15" t="s">
        <v>326</v>
      </c>
      <c r="D312" s="35">
        <v>335</v>
      </c>
      <c r="E312" s="36">
        <v>38</v>
      </c>
      <c r="F312" s="32">
        <v>33</v>
      </c>
      <c r="G312" s="32">
        <v>11</v>
      </c>
      <c r="H312" s="32">
        <v>55</v>
      </c>
      <c r="I312" s="32">
        <v>5</v>
      </c>
      <c r="J312" s="37"/>
      <c r="K312" s="36">
        <v>71</v>
      </c>
      <c r="L312" s="32">
        <v>39</v>
      </c>
      <c r="M312" s="37">
        <v>50</v>
      </c>
      <c r="N312" s="32"/>
      <c r="O312" s="32"/>
      <c r="P312" s="32"/>
      <c r="Q312" s="32"/>
      <c r="R312" s="38">
        <f>(E312*E$2+F312*F$2+G312*G$2+H312*H$2+I312*I$2+K312*K$2+J312*J$2+L312*L$2+M312*M$2)</f>
        <v>0</v>
      </c>
    </row>
    <row r="313" spans="1:18" ht="22.5" customHeight="1">
      <c r="A313" s="34">
        <v>46017</v>
      </c>
      <c r="B313" s="15" t="s">
        <v>6922</v>
      </c>
      <c r="C313" s="15" t="s">
        <v>6923</v>
      </c>
      <c r="D313" s="35">
        <v>1061</v>
      </c>
      <c r="E313" s="36"/>
      <c r="F313" s="32">
        <v>47</v>
      </c>
      <c r="G313" s="32"/>
      <c r="H313" s="32">
        <v>91</v>
      </c>
      <c r="I313" s="32"/>
      <c r="J313" s="37"/>
      <c r="K313" s="36">
        <v>24</v>
      </c>
      <c r="L313" s="32">
        <v>52</v>
      </c>
      <c r="M313" s="37">
        <v>38</v>
      </c>
      <c r="N313" s="32"/>
      <c r="O313" s="32"/>
      <c r="P313" s="32"/>
      <c r="Q313" s="32"/>
      <c r="R313" s="38">
        <f>(E313*E$2+F313*F$2+G313*G$2+H313*H$2+I313*I$2+K313*K$2+J313*J$2+L313*L$2+M313*M$2)</f>
        <v>0</v>
      </c>
    </row>
    <row r="314" spans="1:18" ht="22.5" customHeight="1">
      <c r="A314" s="34">
        <v>46017</v>
      </c>
      <c r="B314" s="15" t="s">
        <v>7081</v>
      </c>
      <c r="C314" s="15" t="s">
        <v>7082</v>
      </c>
      <c r="D314" s="35">
        <v>531</v>
      </c>
      <c r="E314" s="36">
        <v>47</v>
      </c>
      <c r="F314" s="32">
        <v>65</v>
      </c>
      <c r="G314" s="32">
        <v>22</v>
      </c>
      <c r="H314" s="32">
        <v>52</v>
      </c>
      <c r="I314" s="32">
        <v>66</v>
      </c>
      <c r="J314" s="37"/>
      <c r="K314" s="36">
        <v>85</v>
      </c>
      <c r="L314" s="32">
        <v>52</v>
      </c>
      <c r="M314" s="37">
        <v>48</v>
      </c>
      <c r="N314" s="32"/>
      <c r="O314" s="32"/>
      <c r="P314" s="32"/>
      <c r="Q314" s="32"/>
      <c r="R314" s="38">
        <f>(E314*E$2+F314*F$2+G314*G$2+H314*H$2+I314*I$2+K314*K$2+J314*J$2+L314*L$2+M314*M$2)</f>
        <v>0</v>
      </c>
    </row>
    <row r="315" spans="1:18" ht="22.5" customHeight="1">
      <c r="A315" s="34">
        <v>46017</v>
      </c>
      <c r="B315" s="15" t="s">
        <v>327</v>
      </c>
      <c r="C315" s="15" t="s">
        <v>328</v>
      </c>
      <c r="D315" s="35">
        <v>410980</v>
      </c>
      <c r="E315" s="36">
        <v>68</v>
      </c>
      <c r="F315" s="32">
        <v>57</v>
      </c>
      <c r="G315" s="32">
        <v>77</v>
      </c>
      <c r="H315" s="32">
        <v>61</v>
      </c>
      <c r="I315" s="32">
        <v>74</v>
      </c>
      <c r="J315" s="37"/>
      <c r="K315" s="36">
        <v>76</v>
      </c>
      <c r="L315" s="32">
        <v>80</v>
      </c>
      <c r="M315" s="37">
        <v>20</v>
      </c>
      <c r="N315" s="32"/>
      <c r="O315" s="32"/>
      <c r="P315" s="32"/>
      <c r="Q315" s="32"/>
      <c r="R315" s="38">
        <f>(E315*E$2+F315*F$2+G315*G$2+H315*H$2+I315*I$2+K315*K$2+J315*J$2+L315*L$2+M315*M$2)</f>
        <v>0</v>
      </c>
    </row>
    <row r="316" spans="1:18" ht="22.5" customHeight="1">
      <c r="A316" s="34">
        <v>46017</v>
      </c>
      <c r="B316" s="15" t="s">
        <v>329</v>
      </c>
      <c r="C316" s="15" t="s">
        <v>330</v>
      </c>
      <c r="D316" s="35">
        <v>12779</v>
      </c>
      <c r="E316" s="36">
        <v>73</v>
      </c>
      <c r="F316" s="32">
        <v>65</v>
      </c>
      <c r="G316" s="32">
        <v>42</v>
      </c>
      <c r="H316" s="32">
        <v>71</v>
      </c>
      <c r="I316" s="32">
        <v>72</v>
      </c>
      <c r="J316" s="37"/>
      <c r="K316" s="36">
        <v>78</v>
      </c>
      <c r="L316" s="32">
        <v>29</v>
      </c>
      <c r="M316" s="37">
        <v>71</v>
      </c>
      <c r="N316" s="32"/>
      <c r="O316" s="32"/>
      <c r="P316" s="32"/>
      <c r="Q316" s="32"/>
      <c r="R316" s="38">
        <f>(E316*E$2+F316*F$2+G316*G$2+H316*H$2+I316*I$2+K316*K$2+J316*J$2+L316*L$2+M316*M$2)</f>
        <v>0</v>
      </c>
    </row>
    <row r="317" spans="1:18" ht="22.5" customHeight="1">
      <c r="A317" s="34">
        <v>46017</v>
      </c>
      <c r="B317" s="15" t="s">
        <v>331</v>
      </c>
      <c r="C317" s="15" t="s">
        <v>332</v>
      </c>
      <c r="D317" s="35">
        <v>3394</v>
      </c>
      <c r="E317" s="36">
        <v>35</v>
      </c>
      <c r="F317" s="32">
        <v>14</v>
      </c>
      <c r="G317" s="32">
        <v>34</v>
      </c>
      <c r="H317" s="32">
        <v>80</v>
      </c>
      <c r="I317" s="32">
        <v>47</v>
      </c>
      <c r="J317" s="37"/>
      <c r="K317" s="36">
        <v>77</v>
      </c>
      <c r="L317" s="32">
        <v>61</v>
      </c>
      <c r="M317" s="37">
        <v>45</v>
      </c>
      <c r="N317" s="32"/>
      <c r="O317" s="32"/>
      <c r="P317" s="32"/>
      <c r="Q317" s="32"/>
      <c r="R317" s="38">
        <f>(E317*E$2+F317*F$2+G317*G$2+H317*H$2+I317*I$2+K317*K$2+J317*J$2+L317*L$2+M317*M$2)</f>
        <v>0</v>
      </c>
    </row>
    <row r="318" spans="1:18" ht="22.5" customHeight="1">
      <c r="A318" s="34">
        <v>46017</v>
      </c>
      <c r="B318" s="15" t="s">
        <v>5969</v>
      </c>
      <c r="C318" s="15" t="s">
        <v>5970</v>
      </c>
      <c r="D318" s="35">
        <v>638</v>
      </c>
      <c r="E318" s="36">
        <v>16</v>
      </c>
      <c r="F318" s="32">
        <v>2</v>
      </c>
      <c r="G318" s="32">
        <v>45</v>
      </c>
      <c r="H318" s="32">
        <v>4</v>
      </c>
      <c r="I318" s="32">
        <v>15</v>
      </c>
      <c r="J318" s="37"/>
      <c r="K318" s="36">
        <v>26</v>
      </c>
      <c r="L318" s="32">
        <v>94</v>
      </c>
      <c r="M318" s="37">
        <v>7</v>
      </c>
      <c r="N318" s="32"/>
      <c r="O318" s="32"/>
      <c r="P318" s="32"/>
      <c r="Q318" s="32"/>
      <c r="R318" s="38">
        <f>(E318*E$2+F318*F$2+G318*G$2+H318*H$2+I318*I$2+K318*K$2+J318*J$2+L318*L$2+M318*M$2)</f>
        <v>0</v>
      </c>
    </row>
    <row r="319" spans="1:18" ht="22.5" customHeight="1">
      <c r="A319" s="34">
        <v>46017</v>
      </c>
      <c r="B319" s="15" t="s">
        <v>333</v>
      </c>
      <c r="C319" s="15" t="s">
        <v>334</v>
      </c>
      <c r="D319" s="35">
        <v>242</v>
      </c>
      <c r="E319" s="36">
        <v>25</v>
      </c>
      <c r="F319" s="32">
        <v>17</v>
      </c>
      <c r="G319" s="32">
        <v>74</v>
      </c>
      <c r="H319" s="32">
        <v>37</v>
      </c>
      <c r="I319" s="32">
        <v>88</v>
      </c>
      <c r="J319" s="37"/>
      <c r="K319" s="36">
        <v>39</v>
      </c>
      <c r="L319" s="32">
        <v>67</v>
      </c>
      <c r="M319" s="37">
        <v>16</v>
      </c>
      <c r="N319" s="32"/>
      <c r="O319" s="32"/>
      <c r="P319" s="32"/>
      <c r="Q319" s="32"/>
      <c r="R319" s="38">
        <f>(E319*E$2+F319*F$2+G319*G$2+H319*H$2+I319*I$2+K319*K$2+J319*J$2+L319*L$2+M319*M$2)</f>
        <v>0</v>
      </c>
    </row>
    <row r="320" spans="1:18" ht="22.5" customHeight="1">
      <c r="A320" s="34">
        <v>46017</v>
      </c>
      <c r="B320" s="15" t="s">
        <v>335</v>
      </c>
      <c r="C320" s="15" t="s">
        <v>336</v>
      </c>
      <c r="D320" s="35">
        <v>9880</v>
      </c>
      <c r="E320" s="36">
        <v>45</v>
      </c>
      <c r="F320" s="32">
        <v>25</v>
      </c>
      <c r="G320" s="32">
        <v>48</v>
      </c>
      <c r="H320" s="32">
        <v>65</v>
      </c>
      <c r="I320" s="32">
        <v>58</v>
      </c>
      <c r="J320" s="37"/>
      <c r="K320" s="36">
        <v>53</v>
      </c>
      <c r="L320" s="32">
        <v>39</v>
      </c>
      <c r="M320" s="37">
        <v>57</v>
      </c>
      <c r="N320" s="32"/>
      <c r="O320" s="32"/>
      <c r="P320" s="32"/>
      <c r="Q320" s="32"/>
      <c r="R320" s="38">
        <f>(E320*E$2+F320*F$2+G320*G$2+H320*H$2+I320*I$2+K320*K$2+J320*J$2+L320*L$2+M320*M$2)</f>
        <v>0</v>
      </c>
    </row>
    <row r="321" spans="1:18" ht="22.5" customHeight="1">
      <c r="A321" s="34">
        <v>46017</v>
      </c>
      <c r="B321" s="15" t="s">
        <v>337</v>
      </c>
      <c r="C321" s="15" t="s">
        <v>338</v>
      </c>
      <c r="D321" s="35">
        <v>1050</v>
      </c>
      <c r="E321" s="36">
        <v>34</v>
      </c>
      <c r="F321" s="32">
        <v>4</v>
      </c>
      <c r="G321" s="32">
        <v>63</v>
      </c>
      <c r="H321" s="32">
        <v>59</v>
      </c>
      <c r="I321" s="32">
        <v>50</v>
      </c>
      <c r="J321" s="37">
        <v>4</v>
      </c>
      <c r="K321" s="36">
        <v>29</v>
      </c>
      <c r="L321" s="32">
        <v>68</v>
      </c>
      <c r="M321" s="37">
        <v>43</v>
      </c>
      <c r="N321" s="32"/>
      <c r="O321" s="32"/>
      <c r="P321" s="32"/>
      <c r="Q321" s="32"/>
      <c r="R321" s="38">
        <f>(E321*E$2+F321*F$2+G321*G$2+H321*H$2+I321*I$2+K321*K$2+J321*J$2+L321*L$2+M321*M$2)</f>
        <v>0</v>
      </c>
    </row>
    <row r="322" spans="1:18" ht="22.5" customHeight="1">
      <c r="A322" s="34">
        <v>46017</v>
      </c>
      <c r="B322" s="15" t="s">
        <v>6030</v>
      </c>
      <c r="C322" s="15" t="s">
        <v>6031</v>
      </c>
      <c r="D322" s="35">
        <v>1274</v>
      </c>
      <c r="E322" s="36">
        <v>52</v>
      </c>
      <c r="F322" s="32">
        <v>79</v>
      </c>
      <c r="G322" s="32">
        <v>43</v>
      </c>
      <c r="H322" s="32">
        <v>57</v>
      </c>
      <c r="I322" s="32">
        <v>86</v>
      </c>
      <c r="J322" s="37"/>
      <c r="K322" s="36">
        <v>33</v>
      </c>
      <c r="L322" s="32">
        <v>19</v>
      </c>
      <c r="M322" s="37">
        <v>62</v>
      </c>
      <c r="N322" s="32"/>
      <c r="O322" s="32"/>
      <c r="P322" s="32"/>
      <c r="Q322" s="32"/>
      <c r="R322" s="38">
        <f>(E322*E$2+F322*F$2+G322*G$2+H322*H$2+I322*I$2+K322*K$2+J322*J$2+L322*L$2+M322*M$2)</f>
        <v>0</v>
      </c>
    </row>
    <row r="323" spans="1:18" ht="22.5" customHeight="1">
      <c r="A323" s="34">
        <v>46017</v>
      </c>
      <c r="B323" s="15" t="s">
        <v>339</v>
      </c>
      <c r="C323" s="15" t="s">
        <v>340</v>
      </c>
      <c r="D323" s="35">
        <v>438</v>
      </c>
      <c r="E323" s="36">
        <v>24</v>
      </c>
      <c r="F323" s="32">
        <v>30</v>
      </c>
      <c r="G323" s="32">
        <v>40</v>
      </c>
      <c r="H323" s="32">
        <v>13</v>
      </c>
      <c r="I323" s="32"/>
      <c r="J323" s="37"/>
      <c r="K323" s="36">
        <v>78</v>
      </c>
      <c r="L323" s="32">
        <v>70</v>
      </c>
      <c r="M323" s="37">
        <v>33</v>
      </c>
      <c r="N323" s="32"/>
      <c r="O323" s="32"/>
      <c r="P323" s="32"/>
      <c r="Q323" s="32"/>
      <c r="R323" s="38">
        <f>(E323*E$2+F323*F$2+G323*G$2+H323*H$2+I323*I$2+K323*K$2+J323*J$2+L323*L$2+M323*M$2)</f>
        <v>0</v>
      </c>
    </row>
    <row r="324" spans="1:18" ht="22.5" customHeight="1">
      <c r="A324" s="34">
        <v>46017</v>
      </c>
      <c r="B324" s="15" t="s">
        <v>341</v>
      </c>
      <c r="C324" s="15" t="s">
        <v>342</v>
      </c>
      <c r="D324" s="35">
        <v>20002</v>
      </c>
      <c r="E324" s="36">
        <v>2</v>
      </c>
      <c r="F324" s="32">
        <v>5</v>
      </c>
      <c r="G324" s="32">
        <v>7</v>
      </c>
      <c r="H324" s="32">
        <v>34</v>
      </c>
      <c r="I324" s="32">
        <v>21</v>
      </c>
      <c r="J324" s="37"/>
      <c r="K324" s="36"/>
      <c r="L324" s="32">
        <v>98</v>
      </c>
      <c r="M324" s="37">
        <v>6</v>
      </c>
      <c r="N324" s="32"/>
      <c r="O324" s="32"/>
      <c r="P324" s="32"/>
      <c r="Q324" s="32"/>
      <c r="R324" s="38">
        <f>(E324*E$2+F324*F$2+G324*G$2+H324*H$2+I324*I$2+K324*K$2+J324*J$2+L324*L$2+M324*M$2)</f>
        <v>0</v>
      </c>
    </row>
    <row r="325" spans="1:18" ht="22.5" customHeight="1">
      <c r="A325" s="34">
        <v>46017</v>
      </c>
      <c r="B325" s="15" t="s">
        <v>343</v>
      </c>
      <c r="C325" s="15" t="s">
        <v>344</v>
      </c>
      <c r="D325" s="35">
        <v>258</v>
      </c>
      <c r="E325" s="36">
        <v>61</v>
      </c>
      <c r="F325" s="32">
        <v>71</v>
      </c>
      <c r="G325" s="32">
        <v>52</v>
      </c>
      <c r="H325" s="32">
        <v>27</v>
      </c>
      <c r="I325" s="32">
        <v>34</v>
      </c>
      <c r="J325" s="37"/>
      <c r="K325" s="36">
        <v>62</v>
      </c>
      <c r="L325" s="32">
        <v>37</v>
      </c>
      <c r="M325" s="37">
        <v>56</v>
      </c>
      <c r="N325" s="32"/>
      <c r="O325" s="32"/>
      <c r="P325" s="32"/>
      <c r="Q325" s="32"/>
      <c r="R325" s="38">
        <f>(E325*E$2+F325*F$2+G325*G$2+H325*H$2+I325*I$2+K325*K$2+J325*J$2+L325*L$2+M325*M$2)</f>
        <v>0</v>
      </c>
    </row>
    <row r="326" spans="1:18" ht="22.5" customHeight="1">
      <c r="A326" s="34">
        <v>46017</v>
      </c>
      <c r="B326" s="15" t="s">
        <v>345</v>
      </c>
      <c r="C326" s="15" t="s">
        <v>346</v>
      </c>
      <c r="D326" s="35">
        <v>33912</v>
      </c>
      <c r="E326" s="36">
        <v>35</v>
      </c>
      <c r="F326" s="32">
        <v>14</v>
      </c>
      <c r="G326" s="32">
        <v>39</v>
      </c>
      <c r="H326" s="32">
        <v>40</v>
      </c>
      <c r="I326" s="32">
        <v>86</v>
      </c>
      <c r="J326" s="37"/>
      <c r="K326" s="36">
        <v>87</v>
      </c>
      <c r="L326" s="32">
        <v>75</v>
      </c>
      <c r="M326" s="37">
        <v>18</v>
      </c>
      <c r="N326" s="32"/>
      <c r="O326" s="32"/>
      <c r="P326" s="32"/>
      <c r="Q326" s="32"/>
      <c r="R326" s="38">
        <f>(E326*E$2+F326*F$2+G326*G$2+H326*H$2+I326*I$2+K326*K$2+J326*J$2+L326*L$2+M326*M$2)</f>
        <v>0</v>
      </c>
    </row>
    <row r="327" spans="1:18" ht="22.5" customHeight="1">
      <c r="A327" s="34">
        <v>46017</v>
      </c>
      <c r="B327" s="15" t="s">
        <v>7870</v>
      </c>
      <c r="C327" s="15" t="s">
        <v>7871</v>
      </c>
      <c r="D327" s="35">
        <v>183</v>
      </c>
      <c r="E327" s="36">
        <v>65</v>
      </c>
      <c r="F327" s="32">
        <v>80</v>
      </c>
      <c r="G327" s="32">
        <v>33</v>
      </c>
      <c r="H327" s="32">
        <v>48</v>
      </c>
      <c r="I327" s="32">
        <v>80</v>
      </c>
      <c r="J327" s="37"/>
      <c r="K327" s="36">
        <v>2</v>
      </c>
      <c r="L327" s="32">
        <v>53</v>
      </c>
      <c r="M327" s="37">
        <v>47</v>
      </c>
      <c r="N327" s="32"/>
      <c r="O327" s="32"/>
      <c r="P327" s="32"/>
      <c r="Q327" s="32"/>
      <c r="R327" s="38">
        <f>(E327*E$2+F327*F$2+G327*G$2+H327*H$2+I327*I$2+K327*K$2+J327*J$2+L327*L$2+M327*M$2)</f>
        <v>0</v>
      </c>
    </row>
    <row r="328" spans="1:18" ht="22.5" customHeight="1">
      <c r="A328" s="34">
        <v>46017</v>
      </c>
      <c r="B328" s="15" t="s">
        <v>7721</v>
      </c>
      <c r="C328" s="15" t="s">
        <v>7024</v>
      </c>
      <c r="D328" s="35">
        <v>1478</v>
      </c>
      <c r="E328" s="36">
        <v>18</v>
      </c>
      <c r="F328" s="32">
        <v>22</v>
      </c>
      <c r="G328" s="32">
        <v>22</v>
      </c>
      <c r="H328" s="32">
        <v>20</v>
      </c>
      <c r="I328" s="32">
        <v>58</v>
      </c>
      <c r="J328" s="37"/>
      <c r="K328" s="36">
        <v>45</v>
      </c>
      <c r="L328" s="32">
        <v>58</v>
      </c>
      <c r="M328" s="37">
        <v>34</v>
      </c>
      <c r="N328" s="32"/>
      <c r="O328" s="32"/>
      <c r="P328" s="32"/>
      <c r="Q328" s="32"/>
      <c r="R328" s="38">
        <f>(E328*E$2+F328*F$2+G328*G$2+H328*H$2+I328*I$2+K328*K$2+J328*J$2+L328*L$2+M328*M$2)</f>
        <v>0</v>
      </c>
    </row>
    <row r="329" spans="1:18" ht="22.5" customHeight="1">
      <c r="A329" s="34">
        <v>46017</v>
      </c>
      <c r="B329" s="15" t="s">
        <v>4535</v>
      </c>
      <c r="C329" s="15" t="s">
        <v>4534</v>
      </c>
      <c r="D329" s="35">
        <v>5767</v>
      </c>
      <c r="E329" s="36">
        <v>72</v>
      </c>
      <c r="F329" s="32">
        <v>38</v>
      </c>
      <c r="G329" s="32">
        <v>75</v>
      </c>
      <c r="H329" s="32">
        <v>70</v>
      </c>
      <c r="I329" s="32">
        <v>88</v>
      </c>
      <c r="J329" s="37"/>
      <c r="K329" s="36">
        <v>87</v>
      </c>
      <c r="L329" s="32">
        <v>58</v>
      </c>
      <c r="M329" s="37">
        <v>55</v>
      </c>
      <c r="N329" s="32"/>
      <c r="O329" s="32"/>
      <c r="P329" s="32"/>
      <c r="Q329" s="32"/>
      <c r="R329" s="38">
        <f>(E329*E$2+F329*F$2+G329*G$2+H329*H$2+I329*I$2+K329*K$2+J329*J$2+L329*L$2+M329*M$2)</f>
        <v>0</v>
      </c>
    </row>
    <row r="330" spans="1:18" ht="22.5" customHeight="1">
      <c r="A330" s="34">
        <v>46017</v>
      </c>
      <c r="B330" s="15" t="s">
        <v>347</v>
      </c>
      <c r="C330" s="15" t="s">
        <v>348</v>
      </c>
      <c r="D330" s="35">
        <v>3114</v>
      </c>
      <c r="E330" s="36">
        <v>62</v>
      </c>
      <c r="F330" s="32">
        <v>61</v>
      </c>
      <c r="G330" s="32">
        <v>38</v>
      </c>
      <c r="H330" s="32">
        <v>53</v>
      </c>
      <c r="I330" s="32">
        <v>80</v>
      </c>
      <c r="J330" s="37"/>
      <c r="K330" s="36">
        <v>53</v>
      </c>
      <c r="L330" s="32">
        <v>56</v>
      </c>
      <c r="M330" s="37">
        <v>53</v>
      </c>
      <c r="N330" s="32"/>
      <c r="O330" s="32"/>
      <c r="P330" s="32"/>
      <c r="Q330" s="32"/>
      <c r="R330" s="38">
        <f>(E330*E$2+F330*F$2+G330*G$2+H330*H$2+I330*I$2+K330*K$2+J330*J$2+L330*L$2+M330*M$2)</f>
        <v>0</v>
      </c>
    </row>
    <row r="331" spans="1:18" ht="22.5" customHeight="1">
      <c r="A331" s="34">
        <v>46017</v>
      </c>
      <c r="B331" s="15" t="s">
        <v>349</v>
      </c>
      <c r="C331" s="15" t="s">
        <v>350</v>
      </c>
      <c r="D331" s="35">
        <v>1296</v>
      </c>
      <c r="E331" s="36">
        <v>68</v>
      </c>
      <c r="F331" s="32">
        <v>46</v>
      </c>
      <c r="G331" s="32">
        <v>83</v>
      </c>
      <c r="H331" s="32">
        <v>86</v>
      </c>
      <c r="I331" s="32">
        <v>54</v>
      </c>
      <c r="J331" s="37">
        <v>35</v>
      </c>
      <c r="K331" s="36">
        <v>76</v>
      </c>
      <c r="L331" s="32">
        <v>41</v>
      </c>
      <c r="M331" s="37">
        <v>47</v>
      </c>
      <c r="N331" s="32"/>
      <c r="O331" s="32"/>
      <c r="P331" s="32"/>
      <c r="Q331" s="32"/>
      <c r="R331" s="38">
        <f>(E331*E$2+F331*F$2+G331*G$2+H331*H$2+I331*I$2+K331*K$2+J331*J$2+L331*L$2+M331*M$2)</f>
        <v>0</v>
      </c>
    </row>
    <row r="332" spans="1:18" ht="22.5" customHeight="1">
      <c r="A332" s="34">
        <v>46017</v>
      </c>
      <c r="B332" s="15" t="s">
        <v>351</v>
      </c>
      <c r="C332" s="15" t="s">
        <v>352</v>
      </c>
      <c r="D332" s="35">
        <v>411</v>
      </c>
      <c r="E332" s="36"/>
      <c r="F332" s="32">
        <v>66</v>
      </c>
      <c r="G332" s="32"/>
      <c r="H332" s="32">
        <v>61</v>
      </c>
      <c r="I332" s="32"/>
      <c r="J332" s="37"/>
      <c r="K332" s="36"/>
      <c r="L332" s="32">
        <v>25</v>
      </c>
      <c r="M332" s="37">
        <v>52</v>
      </c>
      <c r="N332" s="32"/>
      <c r="O332" s="32"/>
      <c r="P332" s="32"/>
      <c r="Q332" s="32"/>
      <c r="R332" s="38">
        <f>(E332*E$2+F332*F$2+G332*G$2+H332*H$2+I332*I$2+K332*K$2+J332*J$2+L332*L$2+M332*M$2)</f>
        <v>0</v>
      </c>
    </row>
    <row r="333" spans="1:18" ht="22.5" customHeight="1">
      <c r="A333" s="34">
        <v>46017</v>
      </c>
      <c r="B333" s="15" t="s">
        <v>353</v>
      </c>
      <c r="C333" s="15" t="s">
        <v>354</v>
      </c>
      <c r="D333" s="35">
        <v>3802</v>
      </c>
      <c r="E333" s="36">
        <v>65</v>
      </c>
      <c r="F333" s="32">
        <v>77</v>
      </c>
      <c r="G333" s="32">
        <v>70</v>
      </c>
      <c r="H333" s="32">
        <v>45</v>
      </c>
      <c r="I333" s="32">
        <v>52</v>
      </c>
      <c r="J333" s="37"/>
      <c r="K333" s="36">
        <v>49</v>
      </c>
      <c r="L333" s="32">
        <v>53</v>
      </c>
      <c r="M333" s="37">
        <v>47</v>
      </c>
      <c r="N333" s="32"/>
      <c r="O333" s="32"/>
      <c r="P333" s="32"/>
      <c r="Q333" s="32"/>
      <c r="R333" s="38">
        <f>(E333*E$2+F333*F$2+G333*G$2+H333*H$2+I333*I$2+K333*K$2+J333*J$2+L333*L$2+M333*M$2)</f>
        <v>0</v>
      </c>
    </row>
    <row r="334" spans="1:18" ht="22.5" customHeight="1">
      <c r="A334" s="34">
        <v>46017</v>
      </c>
      <c r="B334" s="15" t="s">
        <v>6572</v>
      </c>
      <c r="C334" s="15" t="s">
        <v>6573</v>
      </c>
      <c r="D334" s="35">
        <v>321</v>
      </c>
      <c r="E334" s="36"/>
      <c r="F334" s="32"/>
      <c r="G334" s="32"/>
      <c r="H334" s="32"/>
      <c r="I334" s="32"/>
      <c r="J334" s="37"/>
      <c r="K334" s="36">
        <v>27</v>
      </c>
      <c r="L334" s="32">
        <v>47</v>
      </c>
      <c r="M334" s="37">
        <v>49</v>
      </c>
      <c r="N334" s="32"/>
      <c r="O334" s="32"/>
      <c r="P334" s="32"/>
      <c r="Q334" s="32"/>
      <c r="R334" s="38">
        <f>(E334*E$2+F334*F$2+G334*G$2+H334*H$2+I334*I$2+K334*K$2+J334*J$2+L334*L$2+M334*M$2)</f>
        <v>0</v>
      </c>
    </row>
    <row r="335" spans="1:18" ht="22.5" customHeight="1">
      <c r="A335" s="34">
        <v>46017</v>
      </c>
      <c r="B335" s="15" t="s">
        <v>355</v>
      </c>
      <c r="C335" s="15" t="s">
        <v>356</v>
      </c>
      <c r="D335" s="35">
        <v>2997</v>
      </c>
      <c r="E335" s="36">
        <v>50</v>
      </c>
      <c r="F335" s="32">
        <v>33</v>
      </c>
      <c r="G335" s="32">
        <v>66</v>
      </c>
      <c r="H335" s="32">
        <v>79</v>
      </c>
      <c r="I335" s="32">
        <v>35</v>
      </c>
      <c r="J335" s="37"/>
      <c r="K335" s="36">
        <v>30</v>
      </c>
      <c r="L335" s="32">
        <v>43</v>
      </c>
      <c r="M335" s="37">
        <v>71</v>
      </c>
      <c r="N335" s="32"/>
      <c r="O335" s="32"/>
      <c r="P335" s="32"/>
      <c r="Q335" s="32"/>
      <c r="R335" s="38">
        <f>(E335*E$2+F335*F$2+G335*G$2+H335*H$2+I335*I$2+K335*K$2+J335*J$2+L335*L$2+M335*M$2)</f>
        <v>0</v>
      </c>
    </row>
    <row r="336" spans="1:18" ht="22.5" customHeight="1">
      <c r="A336" s="34">
        <v>46017</v>
      </c>
      <c r="B336" s="15" t="s">
        <v>357</v>
      </c>
      <c r="C336" s="15" t="s">
        <v>358</v>
      </c>
      <c r="D336" s="35">
        <v>15889</v>
      </c>
      <c r="E336" s="36">
        <v>75</v>
      </c>
      <c r="F336" s="32">
        <v>67</v>
      </c>
      <c r="G336" s="32">
        <v>66</v>
      </c>
      <c r="H336" s="32">
        <v>79</v>
      </c>
      <c r="I336" s="32">
        <v>59</v>
      </c>
      <c r="J336" s="37"/>
      <c r="K336" s="36">
        <v>70</v>
      </c>
      <c r="L336" s="32">
        <v>79</v>
      </c>
      <c r="M336" s="37">
        <v>28</v>
      </c>
      <c r="N336" s="32"/>
      <c r="O336" s="32"/>
      <c r="P336" s="32"/>
      <c r="Q336" s="32"/>
      <c r="R336" s="38">
        <f>(E336*E$2+F336*F$2+G336*G$2+H336*H$2+I336*I$2+K336*K$2+J336*J$2+L336*L$2+M336*M$2)</f>
        <v>0</v>
      </c>
    </row>
    <row r="337" spans="1:18" ht="22.5" customHeight="1">
      <c r="A337" s="34">
        <v>46017</v>
      </c>
      <c r="B337" s="15" t="s">
        <v>6900</v>
      </c>
      <c r="C337" s="15" t="s">
        <v>6901</v>
      </c>
      <c r="D337" s="35">
        <v>548</v>
      </c>
      <c r="E337" s="36"/>
      <c r="F337" s="32"/>
      <c r="G337" s="32"/>
      <c r="H337" s="32"/>
      <c r="I337" s="32"/>
      <c r="J337" s="37"/>
      <c r="K337" s="36"/>
      <c r="L337" s="32">
        <v>31</v>
      </c>
      <c r="M337" s="37">
        <v>62</v>
      </c>
      <c r="N337" s="32"/>
      <c r="O337" s="32"/>
      <c r="P337" s="32"/>
      <c r="Q337" s="32"/>
      <c r="R337" s="38">
        <f>(E337*E$2+F337*F$2+G337*G$2+H337*H$2+I337*I$2+K337*K$2+J337*J$2+L337*L$2+M337*M$2)</f>
        <v>0</v>
      </c>
    </row>
    <row r="338" spans="1:18" ht="22.5" customHeight="1">
      <c r="A338" s="34">
        <v>46017</v>
      </c>
      <c r="B338" s="15" t="s">
        <v>359</v>
      </c>
      <c r="C338" s="15" t="s">
        <v>360</v>
      </c>
      <c r="D338" s="35">
        <v>2192</v>
      </c>
      <c r="E338" s="36">
        <v>42</v>
      </c>
      <c r="F338" s="32">
        <v>55</v>
      </c>
      <c r="G338" s="32">
        <v>32</v>
      </c>
      <c r="H338" s="32">
        <v>90</v>
      </c>
      <c r="I338" s="32">
        <v>40</v>
      </c>
      <c r="J338" s="37"/>
      <c r="K338" s="36">
        <v>61</v>
      </c>
      <c r="L338" s="32">
        <v>57</v>
      </c>
      <c r="M338" s="37">
        <v>34</v>
      </c>
      <c r="N338" s="32"/>
      <c r="O338" s="32"/>
      <c r="P338" s="32"/>
      <c r="Q338" s="32"/>
      <c r="R338" s="38">
        <f>(E338*E$2+F338*F$2+G338*G$2+H338*H$2+I338*I$2+K338*K$2+J338*J$2+L338*L$2+M338*M$2)</f>
        <v>0</v>
      </c>
    </row>
    <row r="339" spans="1:18" ht="22.5" customHeight="1">
      <c r="A339" s="34">
        <v>46017</v>
      </c>
      <c r="B339" s="15" t="s">
        <v>4537</v>
      </c>
      <c r="C339" s="15" t="s">
        <v>4536</v>
      </c>
      <c r="D339" s="35">
        <v>1062</v>
      </c>
      <c r="E339" s="36">
        <v>49</v>
      </c>
      <c r="F339" s="32"/>
      <c r="G339" s="32">
        <v>49</v>
      </c>
      <c r="H339" s="32">
        <v>37</v>
      </c>
      <c r="I339" s="32">
        <v>46</v>
      </c>
      <c r="J339" s="37"/>
      <c r="K339" s="36">
        <v>56</v>
      </c>
      <c r="L339" s="32">
        <v>87</v>
      </c>
      <c r="M339" s="37">
        <v>17</v>
      </c>
      <c r="N339" s="32"/>
      <c r="O339" s="32"/>
      <c r="P339" s="32"/>
      <c r="Q339" s="32"/>
      <c r="R339" s="38">
        <f>(E339*E$2+F339*F$2+G339*G$2+H339*H$2+I339*I$2+K339*K$2+J339*J$2+L339*L$2+M339*M$2)</f>
        <v>0</v>
      </c>
    </row>
    <row r="340" spans="1:18" ht="22.5" customHeight="1">
      <c r="A340" s="34">
        <v>46017</v>
      </c>
      <c r="B340" s="15" t="s">
        <v>361</v>
      </c>
      <c r="C340" s="15" t="s">
        <v>362</v>
      </c>
      <c r="D340" s="35">
        <v>205</v>
      </c>
      <c r="E340" s="36"/>
      <c r="F340" s="32">
        <v>19</v>
      </c>
      <c r="G340" s="32"/>
      <c r="H340" s="32">
        <v>29</v>
      </c>
      <c r="I340" s="32"/>
      <c r="J340" s="37"/>
      <c r="K340" s="36">
        <v>96</v>
      </c>
      <c r="L340" s="32">
        <v>52</v>
      </c>
      <c r="M340" s="37">
        <v>66</v>
      </c>
      <c r="N340" s="32"/>
      <c r="O340" s="32"/>
      <c r="P340" s="32"/>
      <c r="Q340" s="32"/>
      <c r="R340" s="38">
        <f>(E340*E$2+F340*F$2+G340*G$2+H340*H$2+I340*I$2+K340*K$2+J340*J$2+L340*L$2+M340*M$2)</f>
        <v>0</v>
      </c>
    </row>
    <row r="341" spans="1:18" ht="22.5" customHeight="1">
      <c r="A341" s="34">
        <v>46017</v>
      </c>
      <c r="B341" s="15" t="s">
        <v>5618</v>
      </c>
      <c r="C341" s="15" t="s">
        <v>5617</v>
      </c>
      <c r="D341" s="35">
        <v>149</v>
      </c>
      <c r="E341" s="36"/>
      <c r="F341" s="32"/>
      <c r="G341" s="32"/>
      <c r="H341" s="32"/>
      <c r="I341" s="32"/>
      <c r="J341" s="37"/>
      <c r="K341" s="36"/>
      <c r="L341" s="32">
        <v>4</v>
      </c>
      <c r="M341" s="37">
        <v>91</v>
      </c>
      <c r="N341" s="32"/>
      <c r="O341" s="32"/>
      <c r="P341" s="32"/>
      <c r="Q341" s="32"/>
      <c r="R341" s="38">
        <f>(E341*E$2+F341*F$2+G341*G$2+H341*H$2+I341*I$2+K341*K$2+J341*J$2+L341*L$2+M341*M$2)</f>
        <v>0</v>
      </c>
    </row>
    <row r="342" spans="1:18" ht="22.5" customHeight="1">
      <c r="A342" s="34">
        <v>46017</v>
      </c>
      <c r="B342" s="15" t="s">
        <v>5675</v>
      </c>
      <c r="C342" s="15" t="s">
        <v>5674</v>
      </c>
      <c r="D342" s="35">
        <v>4354</v>
      </c>
      <c r="E342" s="36">
        <v>59</v>
      </c>
      <c r="F342" s="32">
        <v>53</v>
      </c>
      <c r="G342" s="32">
        <v>85</v>
      </c>
      <c r="H342" s="32">
        <v>51</v>
      </c>
      <c r="I342" s="32">
        <v>16</v>
      </c>
      <c r="J342" s="37"/>
      <c r="K342" s="36">
        <v>88</v>
      </c>
      <c r="L342" s="32">
        <v>74</v>
      </c>
      <c r="M342" s="37">
        <v>46</v>
      </c>
      <c r="N342" s="32"/>
      <c r="O342" s="32"/>
      <c r="P342" s="32"/>
      <c r="Q342" s="32"/>
      <c r="R342" s="38">
        <f>(E342*E$2+F342*F$2+G342*G$2+H342*H$2+I342*I$2+K342*K$2+J342*J$2+L342*L$2+M342*M$2)</f>
        <v>0</v>
      </c>
    </row>
    <row r="343" spans="1:18" ht="22.5" customHeight="1">
      <c r="A343" s="34">
        <v>46017</v>
      </c>
      <c r="B343" s="15" t="s">
        <v>363</v>
      </c>
      <c r="C343" s="15" t="s">
        <v>364</v>
      </c>
      <c r="D343" s="35">
        <v>337</v>
      </c>
      <c r="E343" s="36"/>
      <c r="F343" s="32">
        <v>36</v>
      </c>
      <c r="G343" s="32"/>
      <c r="H343" s="32">
        <v>30</v>
      </c>
      <c r="I343" s="32"/>
      <c r="J343" s="37"/>
      <c r="K343" s="36"/>
      <c r="L343" s="32">
        <v>42</v>
      </c>
      <c r="M343" s="37">
        <v>75</v>
      </c>
      <c r="N343" s="32"/>
      <c r="O343" s="32"/>
      <c r="P343" s="32"/>
      <c r="Q343" s="32"/>
      <c r="R343" s="38">
        <f>(E343*E$2+F343*F$2+G343*G$2+H343*H$2+I343*I$2+K343*K$2+J343*J$2+L343*L$2+M343*M$2)</f>
        <v>0</v>
      </c>
    </row>
    <row r="344" spans="1:18" ht="22.5" customHeight="1">
      <c r="A344" s="34">
        <v>46017</v>
      </c>
      <c r="B344" s="15" t="s">
        <v>4539</v>
      </c>
      <c r="C344" s="15" t="s">
        <v>4538</v>
      </c>
      <c r="D344" s="35">
        <v>27194</v>
      </c>
      <c r="E344" s="36">
        <v>48</v>
      </c>
      <c r="F344" s="32"/>
      <c r="G344" s="32">
        <v>65</v>
      </c>
      <c r="H344" s="32">
        <v>12</v>
      </c>
      <c r="I344" s="32">
        <v>89</v>
      </c>
      <c r="J344" s="37">
        <v>48</v>
      </c>
      <c r="K344" s="36">
        <v>6</v>
      </c>
      <c r="L344" s="32">
        <v>12</v>
      </c>
      <c r="M344" s="37">
        <v>95</v>
      </c>
      <c r="N344" s="32"/>
      <c r="O344" s="32"/>
      <c r="P344" s="32"/>
      <c r="Q344" s="32"/>
      <c r="R344" s="38">
        <f>(E344*E$2+F344*F$2+G344*G$2+H344*H$2+I344*I$2+K344*K$2+J344*J$2+L344*L$2+M344*M$2)</f>
        <v>0</v>
      </c>
    </row>
    <row r="345" spans="1:18" ht="22.5" customHeight="1">
      <c r="A345" s="34">
        <v>46017</v>
      </c>
      <c r="B345" s="15" t="s">
        <v>365</v>
      </c>
      <c r="C345" s="15" t="s">
        <v>366</v>
      </c>
      <c r="D345" s="35">
        <v>8087</v>
      </c>
      <c r="E345" s="36">
        <v>25</v>
      </c>
      <c r="F345" s="32">
        <v>2</v>
      </c>
      <c r="G345" s="32">
        <v>65</v>
      </c>
      <c r="H345" s="32">
        <v>16</v>
      </c>
      <c r="I345" s="32">
        <v>48</v>
      </c>
      <c r="J345" s="37">
        <v>5</v>
      </c>
      <c r="K345" s="36">
        <v>86</v>
      </c>
      <c r="L345" s="32">
        <v>38</v>
      </c>
      <c r="M345" s="37">
        <v>81</v>
      </c>
      <c r="N345" s="32"/>
      <c r="O345" s="32"/>
      <c r="P345" s="32"/>
      <c r="Q345" s="32"/>
      <c r="R345" s="38">
        <f>(E345*E$2+F345*F$2+G345*G$2+H345*H$2+I345*I$2+K345*K$2+J345*J$2+L345*L$2+M345*M$2)</f>
        <v>0</v>
      </c>
    </row>
    <row r="346" spans="1:18" ht="22.5" customHeight="1">
      <c r="A346" s="34">
        <v>46017</v>
      </c>
      <c r="B346" s="15" t="s">
        <v>7928</v>
      </c>
      <c r="C346" s="15" t="s">
        <v>7929</v>
      </c>
      <c r="D346" s="35">
        <v>124</v>
      </c>
      <c r="E346" s="36">
        <v>28</v>
      </c>
      <c r="F346" s="32">
        <v>15</v>
      </c>
      <c r="G346" s="32">
        <v>48</v>
      </c>
      <c r="H346" s="32">
        <v>78</v>
      </c>
      <c r="I346" s="32">
        <v>73</v>
      </c>
      <c r="J346" s="37"/>
      <c r="K346" s="36">
        <v>3</v>
      </c>
      <c r="L346" s="32">
        <v>49</v>
      </c>
      <c r="M346" s="37">
        <v>48</v>
      </c>
      <c r="N346" s="32"/>
      <c r="O346" s="32"/>
      <c r="P346" s="32"/>
      <c r="Q346" s="32"/>
      <c r="R346" s="38">
        <f>(E346*E$2+F346*F$2+G346*G$2+H346*H$2+I346*I$2+K346*K$2+J346*J$2+L346*L$2+M346*M$2)</f>
        <v>0</v>
      </c>
    </row>
    <row r="347" spans="1:18" ht="22.5" customHeight="1">
      <c r="A347" s="34">
        <v>46017</v>
      </c>
      <c r="B347" s="15" t="s">
        <v>367</v>
      </c>
      <c r="C347" s="15" t="s">
        <v>368</v>
      </c>
      <c r="D347" s="35">
        <v>2005</v>
      </c>
      <c r="E347" s="36">
        <v>69</v>
      </c>
      <c r="F347" s="32">
        <v>77</v>
      </c>
      <c r="G347" s="32">
        <v>60</v>
      </c>
      <c r="H347" s="32">
        <v>75</v>
      </c>
      <c r="I347" s="32">
        <v>57</v>
      </c>
      <c r="J347" s="37"/>
      <c r="K347" s="36">
        <v>41</v>
      </c>
      <c r="L347" s="32">
        <v>66</v>
      </c>
      <c r="M347" s="37">
        <v>46</v>
      </c>
      <c r="N347" s="32"/>
      <c r="O347" s="32"/>
      <c r="P347" s="32"/>
      <c r="Q347" s="32"/>
      <c r="R347" s="38">
        <f>(E347*E$2+F347*F$2+G347*G$2+H347*H$2+I347*I$2+K347*K$2+J347*J$2+L347*L$2+M347*M$2)</f>
        <v>0</v>
      </c>
    </row>
    <row r="348" spans="1:18" ht="22.5" customHeight="1">
      <c r="A348" s="34">
        <v>46017</v>
      </c>
      <c r="B348" s="15" t="s">
        <v>369</v>
      </c>
      <c r="C348" s="15" t="s">
        <v>370</v>
      </c>
      <c r="D348" s="35">
        <v>1974</v>
      </c>
      <c r="E348" s="36">
        <v>74</v>
      </c>
      <c r="F348" s="32">
        <v>78</v>
      </c>
      <c r="G348" s="32">
        <v>57</v>
      </c>
      <c r="H348" s="32">
        <v>56</v>
      </c>
      <c r="I348" s="32">
        <v>17</v>
      </c>
      <c r="J348" s="37"/>
      <c r="K348" s="36">
        <v>55</v>
      </c>
      <c r="L348" s="32">
        <v>81</v>
      </c>
      <c r="M348" s="37">
        <v>42</v>
      </c>
      <c r="N348" s="32"/>
      <c r="O348" s="32"/>
      <c r="P348" s="32"/>
      <c r="Q348" s="32"/>
      <c r="R348" s="38">
        <f>(E348*E$2+F348*F$2+G348*G$2+H348*H$2+I348*I$2+K348*K$2+J348*J$2+L348*L$2+M348*M$2)</f>
        <v>0</v>
      </c>
    </row>
    <row r="349" spans="1:18" ht="22.5" customHeight="1">
      <c r="A349" s="34">
        <v>46017</v>
      </c>
      <c r="B349" s="15" t="s">
        <v>5747</v>
      </c>
      <c r="C349" s="15" t="s">
        <v>5746</v>
      </c>
      <c r="D349" s="35">
        <v>2779</v>
      </c>
      <c r="E349" s="36">
        <v>36</v>
      </c>
      <c r="F349" s="32">
        <v>7</v>
      </c>
      <c r="G349" s="32">
        <v>54</v>
      </c>
      <c r="H349" s="32">
        <v>37</v>
      </c>
      <c r="I349" s="32">
        <v>70</v>
      </c>
      <c r="J349" s="37"/>
      <c r="K349" s="36">
        <v>46</v>
      </c>
      <c r="L349" s="32">
        <v>50</v>
      </c>
      <c r="M349" s="37">
        <v>29</v>
      </c>
      <c r="N349" s="32"/>
      <c r="O349" s="32"/>
      <c r="P349" s="32"/>
      <c r="Q349" s="32"/>
      <c r="R349" s="38">
        <f>(E349*E$2+F349*F$2+G349*G$2+H349*H$2+I349*I$2+K349*K$2+J349*J$2+L349*L$2+M349*M$2)</f>
        <v>0</v>
      </c>
    </row>
    <row r="350" spans="1:18" ht="22.5" customHeight="1">
      <c r="A350" s="34">
        <v>46017</v>
      </c>
      <c r="B350" s="15" t="s">
        <v>4541</v>
      </c>
      <c r="C350" s="15" t="s">
        <v>4540</v>
      </c>
      <c r="D350" s="35">
        <v>739</v>
      </c>
      <c r="E350" s="36">
        <v>3</v>
      </c>
      <c r="F350" s="32">
        <v>2</v>
      </c>
      <c r="G350" s="32">
        <v>28</v>
      </c>
      <c r="H350" s="32">
        <v>17</v>
      </c>
      <c r="I350" s="32">
        <v>9</v>
      </c>
      <c r="J350" s="37"/>
      <c r="K350" s="36">
        <v>86</v>
      </c>
      <c r="L350" s="32">
        <v>76</v>
      </c>
      <c r="M350" s="37">
        <v>33</v>
      </c>
      <c r="N350" s="32"/>
      <c r="O350" s="32"/>
      <c r="P350" s="32"/>
      <c r="Q350" s="32"/>
      <c r="R350" s="38">
        <f>(E350*E$2+F350*F$2+G350*G$2+H350*H$2+I350*I$2+K350*K$2+J350*J$2+L350*L$2+M350*M$2)</f>
        <v>0</v>
      </c>
    </row>
    <row r="351" spans="1:18" ht="22.5" customHeight="1">
      <c r="A351" s="34">
        <v>46017</v>
      </c>
      <c r="B351" s="15" t="s">
        <v>5821</v>
      </c>
      <c r="C351" s="15" t="s">
        <v>371</v>
      </c>
      <c r="D351" s="35">
        <v>45946</v>
      </c>
      <c r="E351" s="36">
        <v>47</v>
      </c>
      <c r="F351" s="32"/>
      <c r="G351" s="32">
        <v>48</v>
      </c>
      <c r="H351" s="32">
        <v>3</v>
      </c>
      <c r="I351" s="32"/>
      <c r="J351" s="37"/>
      <c r="K351" s="36">
        <v>40</v>
      </c>
      <c r="L351" s="32">
        <v>43</v>
      </c>
      <c r="M351" s="37">
        <v>62</v>
      </c>
      <c r="N351" s="32"/>
      <c r="O351" s="32"/>
      <c r="P351" s="32"/>
      <c r="Q351" s="32"/>
      <c r="R351" s="38">
        <f>(E351*E$2+F351*F$2+G351*G$2+H351*H$2+I351*I$2+K351*K$2+J351*J$2+L351*L$2+M351*M$2)</f>
        <v>0</v>
      </c>
    </row>
    <row r="352" spans="1:18" ht="22.5" customHeight="1">
      <c r="A352" s="34">
        <v>46017</v>
      </c>
      <c r="B352" s="15" t="s">
        <v>372</v>
      </c>
      <c r="C352" s="15" t="s">
        <v>373</v>
      </c>
      <c r="D352" s="35">
        <v>5187</v>
      </c>
      <c r="E352" s="36">
        <v>51</v>
      </c>
      <c r="F352" s="32">
        <v>20</v>
      </c>
      <c r="G352" s="32">
        <v>61</v>
      </c>
      <c r="H352" s="32">
        <v>75</v>
      </c>
      <c r="I352" s="32">
        <v>20</v>
      </c>
      <c r="J352" s="37">
        <v>22</v>
      </c>
      <c r="K352" s="36">
        <v>39</v>
      </c>
      <c r="L352" s="32">
        <v>57</v>
      </c>
      <c r="M352" s="37">
        <v>43</v>
      </c>
      <c r="N352" s="32"/>
      <c r="O352" s="32"/>
      <c r="P352" s="32"/>
      <c r="Q352" s="32"/>
      <c r="R352" s="38">
        <f>(E352*E$2+F352*F$2+G352*G$2+H352*H$2+I352*I$2+K352*K$2+J352*J$2+L352*L$2+M352*M$2)</f>
        <v>0</v>
      </c>
    </row>
    <row r="353" spans="1:18" ht="22.5" customHeight="1">
      <c r="A353" s="34">
        <v>46017</v>
      </c>
      <c r="B353" s="15" t="s">
        <v>4543</v>
      </c>
      <c r="C353" s="15" t="s">
        <v>4542</v>
      </c>
      <c r="D353" s="35">
        <v>262</v>
      </c>
      <c r="E353" s="36">
        <v>26</v>
      </c>
      <c r="F353" s="32"/>
      <c r="G353" s="32">
        <v>47</v>
      </c>
      <c r="H353" s="32">
        <v>5</v>
      </c>
      <c r="I353" s="32"/>
      <c r="J353" s="37"/>
      <c r="K353" s="36">
        <v>81</v>
      </c>
      <c r="L353" s="32">
        <v>45</v>
      </c>
      <c r="M353" s="37">
        <v>36</v>
      </c>
      <c r="N353" s="32"/>
      <c r="O353" s="32"/>
      <c r="P353" s="32"/>
      <c r="Q353" s="32"/>
      <c r="R353" s="38">
        <f>(E353*E$2+F353*F$2+G353*G$2+H353*H$2+I353*I$2+K353*K$2+J353*J$2+L353*L$2+M353*M$2)</f>
        <v>0</v>
      </c>
    </row>
    <row r="354" spans="1:18" ht="22.5" customHeight="1">
      <c r="A354" s="34">
        <v>46017</v>
      </c>
      <c r="B354" s="15" t="s">
        <v>7321</v>
      </c>
      <c r="C354" s="15" t="s">
        <v>7322</v>
      </c>
      <c r="D354" s="35">
        <v>4515</v>
      </c>
      <c r="E354" s="36">
        <v>46</v>
      </c>
      <c r="F354" s="32">
        <v>37</v>
      </c>
      <c r="G354" s="32">
        <v>64</v>
      </c>
      <c r="H354" s="32">
        <v>60</v>
      </c>
      <c r="I354" s="32"/>
      <c r="J354" s="37"/>
      <c r="K354" s="36">
        <v>32</v>
      </c>
      <c r="L354" s="32">
        <v>59</v>
      </c>
      <c r="M354" s="37">
        <v>58</v>
      </c>
      <c r="N354" s="32"/>
      <c r="O354" s="32"/>
      <c r="P354" s="32"/>
      <c r="Q354" s="32"/>
      <c r="R354" s="38">
        <f>(E354*E$2+F354*F$2+G354*G$2+H354*H$2+I354*I$2+K354*K$2+J354*J$2+L354*L$2+M354*M$2)</f>
        <v>0</v>
      </c>
    </row>
    <row r="355" spans="1:18" ht="22.5" customHeight="1">
      <c r="A355" s="34">
        <v>46017</v>
      </c>
      <c r="B355" s="15" t="s">
        <v>6122</v>
      </c>
      <c r="C355" s="15" t="s">
        <v>6106</v>
      </c>
      <c r="D355" s="35">
        <v>340</v>
      </c>
      <c r="E355" s="36">
        <v>43</v>
      </c>
      <c r="F355" s="32">
        <v>39</v>
      </c>
      <c r="G355" s="32">
        <v>52</v>
      </c>
      <c r="H355" s="32">
        <v>64</v>
      </c>
      <c r="I355" s="32">
        <v>49</v>
      </c>
      <c r="J355" s="37"/>
      <c r="K355" s="36">
        <v>55</v>
      </c>
      <c r="L355" s="32">
        <v>16</v>
      </c>
      <c r="M355" s="37">
        <v>64</v>
      </c>
      <c r="N355" s="32"/>
      <c r="O355" s="32"/>
      <c r="P355" s="32"/>
      <c r="Q355" s="32"/>
      <c r="R355" s="38">
        <f>(E355*E$2+F355*F$2+G355*G$2+H355*H$2+I355*I$2+K355*K$2+J355*J$2+L355*L$2+M355*M$2)</f>
        <v>0</v>
      </c>
    </row>
    <row r="356" spans="1:18" ht="22.5" customHeight="1">
      <c r="A356" s="34">
        <v>46017</v>
      </c>
      <c r="B356" s="222" t="s">
        <v>374</v>
      </c>
      <c r="C356" s="222" t="s">
        <v>375</v>
      </c>
      <c r="D356" s="223">
        <v>2142</v>
      </c>
      <c r="E356" s="36">
        <v>99</v>
      </c>
      <c r="F356" s="224">
        <v>93</v>
      </c>
      <c r="G356" s="224">
        <v>75</v>
      </c>
      <c r="H356" s="224">
        <v>95</v>
      </c>
      <c r="I356" s="224">
        <v>97</v>
      </c>
      <c r="J356" s="37"/>
      <c r="K356" s="36">
        <v>97</v>
      </c>
      <c r="L356" s="224">
        <v>49</v>
      </c>
      <c r="M356" s="37">
        <v>70</v>
      </c>
      <c r="N356" s="224">
        <v>1</v>
      </c>
      <c r="O356" s="224"/>
      <c r="P356" s="224"/>
      <c r="Q356" s="224">
        <v>1</v>
      </c>
      <c r="R356" s="38">
        <f>(E356*E$2+F356*F$2+G356*G$2+H356*H$2+I356*I$2+K356*K$2+J356*J$2+L356*L$2+M356*M$2)</f>
        <v>0</v>
      </c>
    </row>
    <row r="357" spans="1:18" ht="22.5" customHeight="1">
      <c r="A357" s="34">
        <v>46017</v>
      </c>
      <c r="B357" s="15" t="s">
        <v>5684</v>
      </c>
      <c r="C357" s="15" t="s">
        <v>5683</v>
      </c>
      <c r="D357" s="35">
        <v>7742</v>
      </c>
      <c r="E357" s="36">
        <v>26</v>
      </c>
      <c r="F357" s="32">
        <v>2</v>
      </c>
      <c r="G357" s="32">
        <v>37</v>
      </c>
      <c r="H357" s="32">
        <v>74</v>
      </c>
      <c r="I357" s="32">
        <v>10</v>
      </c>
      <c r="J357" s="37"/>
      <c r="K357" s="36">
        <v>52</v>
      </c>
      <c r="L357" s="32">
        <v>99</v>
      </c>
      <c r="M357" s="37">
        <v>7</v>
      </c>
      <c r="N357" s="32"/>
      <c r="O357" s="32"/>
      <c r="P357" s="32"/>
      <c r="Q357" s="32"/>
      <c r="R357" s="38">
        <f>(E357*E$2+F357*F$2+G357*G$2+H357*H$2+I357*I$2+K357*K$2+J357*J$2+L357*L$2+M357*M$2)</f>
        <v>0</v>
      </c>
    </row>
    <row r="358" spans="1:18" ht="22.5" customHeight="1">
      <c r="A358" s="34">
        <v>46017</v>
      </c>
      <c r="B358" s="15" t="s">
        <v>4545</v>
      </c>
      <c r="C358" s="15" t="s">
        <v>4544</v>
      </c>
      <c r="D358" s="35">
        <v>372</v>
      </c>
      <c r="E358" s="36"/>
      <c r="F358" s="32"/>
      <c r="G358" s="32"/>
      <c r="H358" s="32">
        <v>9</v>
      </c>
      <c r="I358" s="32"/>
      <c r="J358" s="37"/>
      <c r="K358" s="36">
        <v>7</v>
      </c>
      <c r="L358" s="32">
        <v>56</v>
      </c>
      <c r="M358" s="37">
        <v>47</v>
      </c>
      <c r="N358" s="32"/>
      <c r="O358" s="32"/>
      <c r="P358" s="32"/>
      <c r="Q358" s="32"/>
      <c r="R358" s="38">
        <f>(E358*E$2+F358*F$2+G358*G$2+H358*H$2+I358*I$2+K358*K$2+J358*J$2+L358*L$2+M358*M$2)</f>
        <v>0</v>
      </c>
    </row>
    <row r="359" spans="1:18" ht="22.5" customHeight="1">
      <c r="A359" s="34">
        <v>46017</v>
      </c>
      <c r="B359" s="15" t="s">
        <v>4547</v>
      </c>
      <c r="C359" s="15" t="s">
        <v>4546</v>
      </c>
      <c r="D359" s="35">
        <v>3131</v>
      </c>
      <c r="E359" s="36">
        <v>60</v>
      </c>
      <c r="F359" s="32"/>
      <c r="G359" s="32">
        <v>42</v>
      </c>
      <c r="H359" s="32">
        <v>97</v>
      </c>
      <c r="I359" s="32">
        <v>27</v>
      </c>
      <c r="J359" s="37">
        <v>56</v>
      </c>
      <c r="K359" s="36"/>
      <c r="L359" s="32">
        <v>7</v>
      </c>
      <c r="M359" s="37">
        <v>92</v>
      </c>
      <c r="N359" s="32"/>
      <c r="O359" s="32"/>
      <c r="P359" s="32"/>
      <c r="Q359" s="32"/>
      <c r="R359" s="38">
        <f>(E359*E$2+F359*F$2+G359*G$2+H359*H$2+I359*I$2+K359*K$2+J359*J$2+L359*L$2+M359*M$2)</f>
        <v>0</v>
      </c>
    </row>
    <row r="360" spans="1:18" ht="22.5" customHeight="1">
      <c r="A360" s="34">
        <v>46017</v>
      </c>
      <c r="B360" s="15" t="s">
        <v>5882</v>
      </c>
      <c r="C360" s="15" t="s">
        <v>5881</v>
      </c>
      <c r="D360" s="35">
        <v>1800</v>
      </c>
      <c r="E360" s="36">
        <v>74</v>
      </c>
      <c r="F360" s="32">
        <v>70</v>
      </c>
      <c r="G360" s="32">
        <v>72</v>
      </c>
      <c r="H360" s="32">
        <v>63</v>
      </c>
      <c r="I360" s="32">
        <v>83</v>
      </c>
      <c r="J360" s="37"/>
      <c r="K360" s="36">
        <v>87</v>
      </c>
      <c r="L360" s="32">
        <v>67</v>
      </c>
      <c r="M360" s="37">
        <v>36</v>
      </c>
      <c r="N360" s="32"/>
      <c r="O360" s="32"/>
      <c r="P360" s="32"/>
      <c r="Q360" s="32"/>
      <c r="R360" s="38">
        <f>(E360*E$2+F360*F$2+G360*G$2+H360*H$2+I360*I$2+K360*K$2+J360*J$2+L360*L$2+M360*M$2)</f>
        <v>0</v>
      </c>
    </row>
    <row r="361" spans="1:18" ht="22.5" customHeight="1">
      <c r="A361" s="34">
        <v>46017</v>
      </c>
      <c r="B361" s="15" t="s">
        <v>376</v>
      </c>
      <c r="C361" s="15" t="s">
        <v>377</v>
      </c>
      <c r="D361" s="35">
        <v>12731</v>
      </c>
      <c r="E361" s="36">
        <v>29</v>
      </c>
      <c r="F361" s="32">
        <v>14</v>
      </c>
      <c r="G361" s="32">
        <v>28</v>
      </c>
      <c r="H361" s="32">
        <v>29</v>
      </c>
      <c r="I361" s="32">
        <v>32</v>
      </c>
      <c r="J361" s="37"/>
      <c r="K361" s="36">
        <v>19</v>
      </c>
      <c r="L361" s="32">
        <v>68</v>
      </c>
      <c r="M361" s="37">
        <v>35</v>
      </c>
      <c r="N361" s="32"/>
      <c r="O361" s="32"/>
      <c r="P361" s="32"/>
      <c r="Q361" s="32"/>
      <c r="R361" s="38">
        <f>(E361*E$2+F361*F$2+G361*G$2+H361*H$2+I361*I$2+K361*K$2+J361*J$2+L361*L$2+M361*M$2)</f>
        <v>0</v>
      </c>
    </row>
    <row r="362" spans="1:18" ht="22.5" customHeight="1">
      <c r="A362" s="34">
        <v>46017</v>
      </c>
      <c r="B362" s="15" t="s">
        <v>4549</v>
      </c>
      <c r="C362" s="15" t="s">
        <v>4548</v>
      </c>
      <c r="D362" s="35">
        <v>25941</v>
      </c>
      <c r="E362" s="36">
        <v>46</v>
      </c>
      <c r="F362" s="32"/>
      <c r="G362" s="32">
        <v>61</v>
      </c>
      <c r="H362" s="32"/>
      <c r="I362" s="32">
        <v>64</v>
      </c>
      <c r="J362" s="37">
        <v>42</v>
      </c>
      <c r="K362" s="36">
        <v>22</v>
      </c>
      <c r="L362" s="32">
        <v>22</v>
      </c>
      <c r="M362" s="37">
        <v>76</v>
      </c>
      <c r="N362" s="32"/>
      <c r="O362" s="32"/>
      <c r="P362" s="32"/>
      <c r="Q362" s="32"/>
      <c r="R362" s="38">
        <f>(E362*E$2+F362*F$2+G362*G$2+H362*H$2+I362*I$2+K362*K$2+J362*J$2+L362*L$2+M362*M$2)</f>
        <v>0</v>
      </c>
    </row>
    <row r="363" spans="1:18" ht="22.5" customHeight="1">
      <c r="A363" s="34">
        <v>46017</v>
      </c>
      <c r="B363" s="15" t="s">
        <v>7377</v>
      </c>
      <c r="C363" s="15" t="s">
        <v>7378</v>
      </c>
      <c r="D363" s="35">
        <v>348</v>
      </c>
      <c r="E363" s="36"/>
      <c r="F363" s="32">
        <v>52</v>
      </c>
      <c r="G363" s="32"/>
      <c r="H363" s="32">
        <v>66</v>
      </c>
      <c r="I363" s="32"/>
      <c r="J363" s="37"/>
      <c r="K363" s="36">
        <v>39</v>
      </c>
      <c r="L363" s="32">
        <v>47</v>
      </c>
      <c r="M363" s="37">
        <v>54</v>
      </c>
      <c r="N363" s="32"/>
      <c r="O363" s="32"/>
      <c r="P363" s="32"/>
      <c r="Q363" s="32"/>
      <c r="R363" s="38">
        <f>(E363*E$2+F363*F$2+G363*G$2+H363*H$2+I363*I$2+K363*K$2+J363*J$2+L363*L$2+M363*M$2)</f>
        <v>0</v>
      </c>
    </row>
    <row r="364" spans="1:18" ht="22.5" customHeight="1">
      <c r="A364" s="34">
        <v>46017</v>
      </c>
      <c r="B364" s="15" t="s">
        <v>7379</v>
      </c>
      <c r="C364" s="15" t="s">
        <v>7380</v>
      </c>
      <c r="D364" s="35">
        <v>298</v>
      </c>
      <c r="E364" s="36">
        <v>61</v>
      </c>
      <c r="F364" s="32"/>
      <c r="G364" s="32">
        <v>71</v>
      </c>
      <c r="H364" s="32">
        <v>78</v>
      </c>
      <c r="I364" s="32">
        <v>8</v>
      </c>
      <c r="J364" s="37"/>
      <c r="K364" s="36">
        <v>98</v>
      </c>
      <c r="L364" s="32">
        <v>43</v>
      </c>
      <c r="M364" s="37">
        <v>51</v>
      </c>
      <c r="N364" s="32"/>
      <c r="O364" s="32"/>
      <c r="P364" s="32"/>
      <c r="Q364" s="32"/>
      <c r="R364" s="38">
        <f>(E364*E$2+F364*F$2+G364*G$2+H364*H$2+I364*I$2+K364*K$2+J364*J$2+L364*L$2+M364*M$2)</f>
        <v>0</v>
      </c>
    </row>
    <row r="365" spans="1:18" ht="22.5" customHeight="1">
      <c r="A365" s="34">
        <v>46017</v>
      </c>
      <c r="B365" s="15" t="s">
        <v>6032</v>
      </c>
      <c r="C365" s="15" t="s">
        <v>6033</v>
      </c>
      <c r="D365" s="35">
        <v>906</v>
      </c>
      <c r="E365" s="36">
        <v>27</v>
      </c>
      <c r="F365" s="32"/>
      <c r="G365" s="32">
        <v>32</v>
      </c>
      <c r="H365" s="32">
        <v>16</v>
      </c>
      <c r="I365" s="32">
        <v>10</v>
      </c>
      <c r="J365" s="37"/>
      <c r="K365" s="36">
        <v>12</v>
      </c>
      <c r="L365" s="32">
        <v>49</v>
      </c>
      <c r="M365" s="37">
        <v>60</v>
      </c>
      <c r="N365" s="32"/>
      <c r="O365" s="32"/>
      <c r="P365" s="32"/>
      <c r="Q365" s="32"/>
      <c r="R365" s="38">
        <f>(E365*E$2+F365*F$2+G365*G$2+H365*H$2+I365*I$2+K365*K$2+J365*J$2+L365*L$2+M365*M$2)</f>
        <v>0</v>
      </c>
    </row>
    <row r="366" spans="1:18" ht="22.5" customHeight="1">
      <c r="A366" s="34">
        <v>46017</v>
      </c>
      <c r="B366" s="15" t="s">
        <v>378</v>
      </c>
      <c r="C366" s="15" t="s">
        <v>379</v>
      </c>
      <c r="D366" s="35">
        <v>114</v>
      </c>
      <c r="E366" s="36"/>
      <c r="F366" s="32">
        <v>86</v>
      </c>
      <c r="G366" s="32"/>
      <c r="H366" s="32">
        <v>10</v>
      </c>
      <c r="I366" s="32"/>
      <c r="J366" s="37"/>
      <c r="K366" s="36">
        <v>52</v>
      </c>
      <c r="L366" s="32">
        <v>33</v>
      </c>
      <c r="M366" s="37">
        <v>60</v>
      </c>
      <c r="N366" s="32"/>
      <c r="O366" s="32"/>
      <c r="P366" s="32"/>
      <c r="Q366" s="32"/>
      <c r="R366" s="38">
        <f>(E366*E$2+F366*F$2+G366*G$2+H366*H$2+I366*I$2+K366*K$2+J366*J$2+L366*L$2+M366*M$2)</f>
        <v>0</v>
      </c>
    </row>
    <row r="367" spans="1:18" ht="22.5" customHeight="1">
      <c r="A367" s="34">
        <v>46017</v>
      </c>
      <c r="B367" s="15" t="s">
        <v>6145</v>
      </c>
      <c r="C367" s="15" t="s">
        <v>6153</v>
      </c>
      <c r="D367" s="35">
        <v>2111</v>
      </c>
      <c r="E367" s="36">
        <v>53</v>
      </c>
      <c r="F367" s="32">
        <v>66</v>
      </c>
      <c r="G367" s="32">
        <v>49</v>
      </c>
      <c r="H367" s="32">
        <v>50</v>
      </c>
      <c r="I367" s="32">
        <v>91</v>
      </c>
      <c r="J367" s="37"/>
      <c r="K367" s="36">
        <v>77</v>
      </c>
      <c r="L367" s="32">
        <v>27</v>
      </c>
      <c r="M367" s="37">
        <v>60</v>
      </c>
      <c r="N367" s="32"/>
      <c r="O367" s="32"/>
      <c r="P367" s="32"/>
      <c r="Q367" s="32"/>
      <c r="R367" s="38">
        <f>(E367*E$2+F367*F$2+G367*G$2+H367*H$2+I367*I$2+K367*K$2+J367*J$2+L367*L$2+M367*M$2)</f>
        <v>0</v>
      </c>
    </row>
    <row r="368" spans="1:18" ht="22.5" customHeight="1">
      <c r="A368" s="34">
        <v>46017</v>
      </c>
      <c r="B368" s="15" t="s">
        <v>380</v>
      </c>
      <c r="C368" s="15" t="s">
        <v>381</v>
      </c>
      <c r="D368" s="35">
        <v>1669448</v>
      </c>
      <c r="E368" s="36">
        <v>82</v>
      </c>
      <c r="F368" s="32">
        <v>93</v>
      </c>
      <c r="G368" s="32">
        <v>60</v>
      </c>
      <c r="H368" s="32">
        <v>48</v>
      </c>
      <c r="I368" s="32">
        <v>91</v>
      </c>
      <c r="J368" s="37"/>
      <c r="K368" s="36">
        <v>37</v>
      </c>
      <c r="L368" s="32">
        <v>92</v>
      </c>
      <c r="M368" s="37">
        <v>7</v>
      </c>
      <c r="N368" s="32"/>
      <c r="O368" s="32"/>
      <c r="P368" s="32"/>
      <c r="Q368" s="32"/>
      <c r="R368" s="38">
        <f>(E368*E$2+F368*F$2+G368*G$2+H368*H$2+I368*I$2+K368*K$2+J368*J$2+L368*L$2+M368*M$2)</f>
        <v>0</v>
      </c>
    </row>
    <row r="369" spans="1:18" ht="22.5" customHeight="1">
      <c r="A369" s="34">
        <v>46017</v>
      </c>
      <c r="B369" s="15" t="s">
        <v>4551</v>
      </c>
      <c r="C369" s="15" t="s">
        <v>4550</v>
      </c>
      <c r="D369" s="35">
        <v>285</v>
      </c>
      <c r="E369" s="36">
        <v>21</v>
      </c>
      <c r="F369" s="32"/>
      <c r="G369" s="32">
        <v>37</v>
      </c>
      <c r="H369" s="32">
        <v>14</v>
      </c>
      <c r="I369" s="32">
        <v>11</v>
      </c>
      <c r="J369" s="37"/>
      <c r="K369" s="36">
        <v>24</v>
      </c>
      <c r="L369" s="32">
        <v>48</v>
      </c>
      <c r="M369" s="37">
        <v>51</v>
      </c>
      <c r="N369" s="32"/>
      <c r="O369" s="32"/>
      <c r="P369" s="32"/>
      <c r="Q369" s="32"/>
      <c r="R369" s="38">
        <f>(E369*E$2+F369*F$2+G369*G$2+H369*H$2+I369*I$2+K369*K$2+J369*J$2+L369*L$2+M369*M$2)</f>
        <v>0</v>
      </c>
    </row>
    <row r="370" spans="1:18" ht="22.5" customHeight="1">
      <c r="A370" s="34">
        <v>46017</v>
      </c>
      <c r="B370" s="15" t="s">
        <v>382</v>
      </c>
      <c r="C370" s="15" t="s">
        <v>383</v>
      </c>
      <c r="D370" s="35">
        <v>529</v>
      </c>
      <c r="E370" s="36">
        <v>48</v>
      </c>
      <c r="F370" s="32">
        <v>58</v>
      </c>
      <c r="G370" s="32">
        <v>38</v>
      </c>
      <c r="H370" s="32">
        <v>78</v>
      </c>
      <c r="I370" s="32">
        <v>41</v>
      </c>
      <c r="J370" s="37"/>
      <c r="K370" s="36">
        <v>70</v>
      </c>
      <c r="L370" s="32">
        <v>43</v>
      </c>
      <c r="M370" s="37">
        <v>70</v>
      </c>
      <c r="N370" s="32"/>
      <c r="O370" s="32"/>
      <c r="P370" s="32"/>
      <c r="Q370" s="32"/>
      <c r="R370" s="38">
        <f>(E370*E$2+F370*F$2+G370*G$2+H370*H$2+I370*I$2+K370*K$2+J370*J$2+L370*L$2+M370*M$2)</f>
        <v>0</v>
      </c>
    </row>
    <row r="371" spans="1:18" ht="22.5" customHeight="1">
      <c r="A371" s="34">
        <v>46017</v>
      </c>
      <c r="B371" s="15" t="s">
        <v>384</v>
      </c>
      <c r="C371" s="15" t="s">
        <v>385</v>
      </c>
      <c r="D371" s="35">
        <v>2908</v>
      </c>
      <c r="E371" s="36">
        <v>60</v>
      </c>
      <c r="F371" s="32">
        <v>52</v>
      </c>
      <c r="G371" s="32">
        <v>45</v>
      </c>
      <c r="H371" s="32">
        <v>93</v>
      </c>
      <c r="I371" s="32">
        <v>61</v>
      </c>
      <c r="J371" s="37">
        <v>57</v>
      </c>
      <c r="K371" s="36">
        <v>68</v>
      </c>
      <c r="L371" s="32">
        <v>71</v>
      </c>
      <c r="M371" s="37">
        <v>35</v>
      </c>
      <c r="N371" s="32"/>
      <c r="O371" s="32"/>
      <c r="P371" s="32"/>
      <c r="Q371" s="32"/>
      <c r="R371" s="38">
        <f>(E371*E$2+F371*F$2+G371*G$2+H371*H$2+I371*I$2+K371*K$2+J371*J$2+L371*L$2+M371*M$2)</f>
        <v>0</v>
      </c>
    </row>
    <row r="372" spans="1:18" ht="22.5" customHeight="1">
      <c r="A372" s="34">
        <v>46017</v>
      </c>
      <c r="B372" s="15" t="s">
        <v>386</v>
      </c>
      <c r="C372" s="15" t="s">
        <v>387</v>
      </c>
      <c r="D372" s="35">
        <v>274</v>
      </c>
      <c r="E372" s="36">
        <v>33</v>
      </c>
      <c r="F372" s="32">
        <v>5</v>
      </c>
      <c r="G372" s="32">
        <v>44</v>
      </c>
      <c r="H372" s="32">
        <v>93</v>
      </c>
      <c r="I372" s="32">
        <v>19</v>
      </c>
      <c r="J372" s="37"/>
      <c r="K372" s="36">
        <v>70</v>
      </c>
      <c r="L372" s="32">
        <v>54</v>
      </c>
      <c r="M372" s="37">
        <v>31</v>
      </c>
      <c r="N372" s="32"/>
      <c r="O372" s="32"/>
      <c r="P372" s="32"/>
      <c r="Q372" s="32"/>
      <c r="R372" s="38">
        <f>(E372*E$2+F372*F$2+G372*G$2+H372*H$2+I372*I$2+K372*K$2+J372*J$2+L372*L$2+M372*M$2)</f>
        <v>0</v>
      </c>
    </row>
    <row r="373" spans="1:18" ht="22.5" customHeight="1">
      <c r="A373" s="34">
        <v>46017</v>
      </c>
      <c r="B373" s="15" t="s">
        <v>388</v>
      </c>
      <c r="C373" s="15" t="s">
        <v>389</v>
      </c>
      <c r="D373" s="35">
        <v>823</v>
      </c>
      <c r="E373" s="36">
        <v>54</v>
      </c>
      <c r="F373" s="32">
        <v>82</v>
      </c>
      <c r="G373" s="32">
        <v>48</v>
      </c>
      <c r="H373" s="32">
        <v>54</v>
      </c>
      <c r="I373" s="32">
        <v>92</v>
      </c>
      <c r="J373" s="37"/>
      <c r="K373" s="36">
        <v>73</v>
      </c>
      <c r="L373" s="32">
        <v>33</v>
      </c>
      <c r="M373" s="37">
        <v>74</v>
      </c>
      <c r="N373" s="32"/>
      <c r="O373" s="32"/>
      <c r="P373" s="32"/>
      <c r="Q373" s="32"/>
      <c r="R373" s="38">
        <f>(E373*E$2+F373*F$2+G373*G$2+H373*H$2+I373*I$2+K373*K$2+J373*J$2+L373*L$2+M373*M$2)</f>
        <v>0</v>
      </c>
    </row>
    <row r="374" spans="1:18" ht="22.5" customHeight="1">
      <c r="A374" s="34">
        <v>46017</v>
      </c>
      <c r="B374" s="15" t="s">
        <v>390</v>
      </c>
      <c r="C374" s="15" t="s">
        <v>391</v>
      </c>
      <c r="D374" s="35">
        <v>2971</v>
      </c>
      <c r="E374" s="36">
        <v>94</v>
      </c>
      <c r="F374" s="32">
        <v>96</v>
      </c>
      <c r="G374" s="32">
        <v>42</v>
      </c>
      <c r="H374" s="32">
        <v>90</v>
      </c>
      <c r="I374" s="32">
        <v>74</v>
      </c>
      <c r="J374" s="37"/>
      <c r="K374" s="36">
        <v>70</v>
      </c>
      <c r="L374" s="32">
        <v>61</v>
      </c>
      <c r="M374" s="37">
        <v>41</v>
      </c>
      <c r="N374" s="32"/>
      <c r="O374" s="32"/>
      <c r="P374" s="32"/>
      <c r="Q374" s="32"/>
      <c r="R374" s="38">
        <f>(E374*E$2+F374*F$2+G374*G$2+H374*H$2+I374*I$2+K374*K$2+J374*J$2+L374*L$2+M374*M$2)</f>
        <v>0</v>
      </c>
    </row>
    <row r="375" spans="1:18" ht="22.5" customHeight="1">
      <c r="A375" s="34">
        <v>46017</v>
      </c>
      <c r="B375" s="15" t="s">
        <v>6706</v>
      </c>
      <c r="C375" s="15" t="s">
        <v>6707</v>
      </c>
      <c r="D375" s="35">
        <v>230</v>
      </c>
      <c r="E375" s="36">
        <v>2</v>
      </c>
      <c r="F375" s="32">
        <v>9</v>
      </c>
      <c r="G375" s="32">
        <v>19</v>
      </c>
      <c r="H375" s="32">
        <v>7</v>
      </c>
      <c r="I375" s="32">
        <v>10</v>
      </c>
      <c r="J375" s="37"/>
      <c r="K375" s="36">
        <v>34</v>
      </c>
      <c r="L375" s="32">
        <v>49</v>
      </c>
      <c r="M375" s="37">
        <v>38</v>
      </c>
      <c r="N375" s="32"/>
      <c r="O375" s="32"/>
      <c r="P375" s="32"/>
      <c r="Q375" s="32"/>
      <c r="R375" s="38">
        <f>(E375*E$2+F375*F$2+G375*G$2+H375*H$2+I375*I$2+K375*K$2+J375*J$2+L375*L$2+M375*M$2)</f>
        <v>0</v>
      </c>
    </row>
    <row r="376" spans="1:18" ht="22.5" customHeight="1">
      <c r="A376" s="34">
        <v>46017</v>
      </c>
      <c r="B376" s="15" t="s">
        <v>392</v>
      </c>
      <c r="C376" s="15" t="s">
        <v>393</v>
      </c>
      <c r="D376" s="35">
        <v>4007</v>
      </c>
      <c r="E376" s="36">
        <v>54</v>
      </c>
      <c r="F376" s="32">
        <v>44</v>
      </c>
      <c r="G376" s="32">
        <v>50</v>
      </c>
      <c r="H376" s="32">
        <v>55</v>
      </c>
      <c r="I376" s="32">
        <v>62</v>
      </c>
      <c r="J376" s="37">
        <v>60</v>
      </c>
      <c r="K376" s="36">
        <v>53</v>
      </c>
      <c r="L376" s="32">
        <v>66</v>
      </c>
      <c r="M376" s="37">
        <v>46</v>
      </c>
      <c r="N376" s="32"/>
      <c r="O376" s="32"/>
      <c r="P376" s="32"/>
      <c r="Q376" s="32"/>
      <c r="R376" s="38">
        <f>(E376*E$2+F376*F$2+G376*G$2+H376*H$2+I376*I$2+K376*K$2+J376*J$2+L376*L$2+M376*M$2)</f>
        <v>0</v>
      </c>
    </row>
    <row r="377" spans="1:18" ht="22.5" customHeight="1">
      <c r="A377" s="34">
        <v>46017</v>
      </c>
      <c r="B377" s="15" t="s">
        <v>394</v>
      </c>
      <c r="C377" s="15" t="s">
        <v>395</v>
      </c>
      <c r="D377" s="35">
        <v>7793</v>
      </c>
      <c r="E377" s="36">
        <v>47</v>
      </c>
      <c r="F377" s="32">
        <v>68</v>
      </c>
      <c r="G377" s="32">
        <v>26</v>
      </c>
      <c r="H377" s="32">
        <v>89</v>
      </c>
      <c r="I377" s="32">
        <v>34</v>
      </c>
      <c r="J377" s="37"/>
      <c r="K377" s="36">
        <v>60</v>
      </c>
      <c r="L377" s="32">
        <v>46</v>
      </c>
      <c r="M377" s="37">
        <v>56</v>
      </c>
      <c r="N377" s="32"/>
      <c r="O377" s="32"/>
      <c r="P377" s="32"/>
      <c r="Q377" s="32"/>
      <c r="R377" s="38">
        <f>(E377*E$2+F377*F$2+G377*G$2+H377*H$2+I377*I$2+K377*K$2+J377*J$2+L377*L$2+M377*M$2)</f>
        <v>0</v>
      </c>
    </row>
    <row r="378" spans="1:18" ht="22.5" customHeight="1">
      <c r="A378" s="34">
        <v>46017</v>
      </c>
      <c r="B378" s="15" t="s">
        <v>7381</v>
      </c>
      <c r="C378" s="15" t="s">
        <v>7382</v>
      </c>
      <c r="D378" s="35">
        <v>333</v>
      </c>
      <c r="E378" s="36">
        <v>21</v>
      </c>
      <c r="F378" s="32"/>
      <c r="G378" s="32">
        <v>14</v>
      </c>
      <c r="H378" s="32">
        <v>10</v>
      </c>
      <c r="I378" s="32">
        <v>38</v>
      </c>
      <c r="J378" s="37"/>
      <c r="K378" s="36">
        <v>75</v>
      </c>
      <c r="L378" s="32">
        <v>42</v>
      </c>
      <c r="M378" s="37">
        <v>48</v>
      </c>
      <c r="N378" s="32"/>
      <c r="O378" s="32"/>
      <c r="P378" s="32"/>
      <c r="Q378" s="32"/>
      <c r="R378" s="38">
        <f>(E378*E$2+F378*F$2+G378*G$2+H378*H$2+I378*I$2+K378*K$2+J378*J$2+L378*L$2+M378*M$2)</f>
        <v>0</v>
      </c>
    </row>
    <row r="379" spans="1:18" ht="22.5" customHeight="1">
      <c r="A379" s="34">
        <v>46017</v>
      </c>
      <c r="B379" s="15" t="s">
        <v>4553</v>
      </c>
      <c r="C379" s="15" t="s">
        <v>4552</v>
      </c>
      <c r="D379" s="35">
        <v>325</v>
      </c>
      <c r="E379" s="36">
        <v>30</v>
      </c>
      <c r="F379" s="32"/>
      <c r="G379" s="32">
        <v>28</v>
      </c>
      <c r="H379" s="32">
        <v>30</v>
      </c>
      <c r="I379" s="32">
        <v>3</v>
      </c>
      <c r="J379" s="37"/>
      <c r="K379" s="36">
        <v>5</v>
      </c>
      <c r="L379" s="32">
        <v>62</v>
      </c>
      <c r="M379" s="37">
        <v>45</v>
      </c>
      <c r="N379" s="32"/>
      <c r="O379" s="32"/>
      <c r="P379" s="32"/>
      <c r="Q379" s="32"/>
      <c r="R379" s="38">
        <f>(E379*E$2+F379*F$2+G379*G$2+H379*H$2+I379*I$2+K379*K$2+J379*J$2+L379*L$2+M379*M$2)</f>
        <v>0</v>
      </c>
    </row>
    <row r="380" spans="1:18" ht="22.5" customHeight="1">
      <c r="A380" s="34">
        <v>46017</v>
      </c>
      <c r="B380" s="15" t="s">
        <v>396</v>
      </c>
      <c r="C380" s="15" t="s">
        <v>397</v>
      </c>
      <c r="D380" s="35">
        <v>14109</v>
      </c>
      <c r="E380" s="36">
        <v>40</v>
      </c>
      <c r="F380" s="32">
        <v>54</v>
      </c>
      <c r="G380" s="32">
        <v>39</v>
      </c>
      <c r="H380" s="32">
        <v>27</v>
      </c>
      <c r="I380" s="32">
        <v>45</v>
      </c>
      <c r="J380" s="37">
        <v>49</v>
      </c>
      <c r="K380" s="36">
        <v>65</v>
      </c>
      <c r="L380" s="32">
        <v>38</v>
      </c>
      <c r="M380" s="37">
        <v>70</v>
      </c>
      <c r="N380" s="32"/>
      <c r="O380" s="32"/>
      <c r="P380" s="32"/>
      <c r="Q380" s="32"/>
      <c r="R380" s="38">
        <f>(E380*E$2+F380*F$2+G380*G$2+H380*H$2+I380*I$2+K380*K$2+J380*J$2+L380*L$2+M380*M$2)</f>
        <v>0</v>
      </c>
    </row>
    <row r="381" spans="1:18" ht="22.5" customHeight="1">
      <c r="A381" s="34">
        <v>46017</v>
      </c>
      <c r="B381" s="15" t="s">
        <v>398</v>
      </c>
      <c r="C381" s="15" t="s">
        <v>399</v>
      </c>
      <c r="D381" s="35">
        <v>8291</v>
      </c>
      <c r="E381" s="36">
        <v>66</v>
      </c>
      <c r="F381" s="32">
        <v>37</v>
      </c>
      <c r="G381" s="32">
        <v>100</v>
      </c>
      <c r="H381" s="32">
        <v>35</v>
      </c>
      <c r="I381" s="32">
        <v>71</v>
      </c>
      <c r="J381" s="37"/>
      <c r="K381" s="36">
        <v>87</v>
      </c>
      <c r="L381" s="32">
        <v>52</v>
      </c>
      <c r="M381" s="37">
        <v>48</v>
      </c>
      <c r="N381" s="32"/>
      <c r="O381" s="32"/>
      <c r="P381" s="32"/>
      <c r="Q381" s="32"/>
      <c r="R381" s="38">
        <f>(E381*E$2+F381*F$2+G381*G$2+H381*H$2+I381*I$2+K381*K$2+J381*J$2+L381*L$2+M381*M$2)</f>
        <v>0</v>
      </c>
    </row>
    <row r="382" spans="1:18" ht="22.5" customHeight="1">
      <c r="A382" s="34">
        <v>46017</v>
      </c>
      <c r="B382" s="15" t="s">
        <v>4555</v>
      </c>
      <c r="C382" s="15" t="s">
        <v>4554</v>
      </c>
      <c r="D382" s="35">
        <v>25473</v>
      </c>
      <c r="E382" s="36">
        <v>58</v>
      </c>
      <c r="F382" s="32"/>
      <c r="G382" s="32">
        <v>70</v>
      </c>
      <c r="H382" s="32">
        <v>48</v>
      </c>
      <c r="I382" s="32">
        <v>10</v>
      </c>
      <c r="J382" s="37">
        <v>48</v>
      </c>
      <c r="K382" s="36">
        <v>58</v>
      </c>
      <c r="L382" s="32">
        <v>1</v>
      </c>
      <c r="M382" s="37">
        <v>99</v>
      </c>
      <c r="N382" s="32"/>
      <c r="O382" s="32"/>
      <c r="P382" s="32"/>
      <c r="Q382" s="32"/>
      <c r="R382" s="38">
        <f>(E382*E$2+F382*F$2+G382*G$2+H382*H$2+I382*I$2+K382*K$2+J382*J$2+L382*L$2+M382*M$2)</f>
        <v>0</v>
      </c>
    </row>
    <row r="383" spans="1:18" ht="22.5" customHeight="1">
      <c r="A383" s="34">
        <v>46017</v>
      </c>
      <c r="B383" s="15" t="s">
        <v>4557</v>
      </c>
      <c r="C383" s="15" t="s">
        <v>4556</v>
      </c>
      <c r="D383" s="35">
        <v>2827</v>
      </c>
      <c r="E383" s="36">
        <v>52</v>
      </c>
      <c r="F383" s="32"/>
      <c r="G383" s="32">
        <v>67</v>
      </c>
      <c r="H383" s="32">
        <v>39</v>
      </c>
      <c r="I383" s="32">
        <v>76</v>
      </c>
      <c r="J383" s="37">
        <v>47</v>
      </c>
      <c r="K383" s="36">
        <v>66</v>
      </c>
      <c r="L383" s="32">
        <v>8</v>
      </c>
      <c r="M383" s="37">
        <v>99</v>
      </c>
      <c r="N383" s="32"/>
      <c r="O383" s="32"/>
      <c r="P383" s="32"/>
      <c r="Q383" s="32"/>
      <c r="R383" s="38">
        <f>(E383*E$2+F383*F$2+G383*G$2+H383*H$2+I383*I$2+K383*K$2+J383*J$2+L383*L$2+M383*M$2)</f>
        <v>0</v>
      </c>
    </row>
    <row r="384" spans="1:18" ht="22.5" customHeight="1">
      <c r="A384" s="34">
        <v>46017</v>
      </c>
      <c r="B384" s="15" t="s">
        <v>400</v>
      </c>
      <c r="C384" s="15" t="s">
        <v>401</v>
      </c>
      <c r="D384" s="35">
        <v>4994</v>
      </c>
      <c r="E384" s="36">
        <v>72</v>
      </c>
      <c r="F384" s="32">
        <v>63</v>
      </c>
      <c r="G384" s="32">
        <v>67</v>
      </c>
      <c r="H384" s="32">
        <v>76</v>
      </c>
      <c r="I384" s="32">
        <v>87</v>
      </c>
      <c r="J384" s="37"/>
      <c r="K384" s="36">
        <v>2</v>
      </c>
      <c r="L384" s="32">
        <v>60</v>
      </c>
      <c r="M384" s="37">
        <v>46</v>
      </c>
      <c r="N384" s="32"/>
      <c r="O384" s="32"/>
      <c r="P384" s="32"/>
      <c r="Q384" s="32"/>
      <c r="R384" s="38">
        <f>(E384*E$2+F384*F$2+G384*G$2+H384*H$2+I384*I$2+K384*K$2+J384*J$2+L384*L$2+M384*M$2)</f>
        <v>0</v>
      </c>
    </row>
    <row r="385" spans="1:18" ht="22.5" customHeight="1">
      <c r="A385" s="34">
        <v>46017</v>
      </c>
      <c r="B385" s="15" t="s">
        <v>7195</v>
      </c>
      <c r="C385" s="15" t="s">
        <v>7626</v>
      </c>
      <c r="D385" s="35">
        <v>699</v>
      </c>
      <c r="E385" s="36"/>
      <c r="F385" s="32"/>
      <c r="G385" s="32"/>
      <c r="H385" s="32">
        <v>42</v>
      </c>
      <c r="I385" s="32"/>
      <c r="J385" s="37"/>
      <c r="K385" s="36">
        <v>86</v>
      </c>
      <c r="L385" s="32">
        <v>60</v>
      </c>
      <c r="M385" s="37">
        <v>47</v>
      </c>
      <c r="N385" s="32"/>
      <c r="O385" s="32"/>
      <c r="P385" s="32"/>
      <c r="Q385" s="32"/>
      <c r="R385" s="38">
        <f>(E385*E$2+F385*F$2+G385*G$2+H385*H$2+I385*I$2+K385*K$2+J385*J$2+L385*L$2+M385*M$2)</f>
        <v>0</v>
      </c>
    </row>
    <row r="386" spans="1:18" ht="22.5" customHeight="1">
      <c r="A386" s="34">
        <v>46017</v>
      </c>
      <c r="B386" s="15" t="s">
        <v>402</v>
      </c>
      <c r="C386" s="15" t="s">
        <v>403</v>
      </c>
      <c r="D386" s="35">
        <v>1512</v>
      </c>
      <c r="E386" s="36">
        <v>57</v>
      </c>
      <c r="F386" s="32">
        <v>49</v>
      </c>
      <c r="G386" s="32">
        <v>50</v>
      </c>
      <c r="H386" s="32">
        <v>54</v>
      </c>
      <c r="I386" s="32">
        <v>82</v>
      </c>
      <c r="J386" s="37"/>
      <c r="K386" s="36">
        <v>56</v>
      </c>
      <c r="L386" s="32">
        <v>57</v>
      </c>
      <c r="M386" s="37">
        <v>74</v>
      </c>
      <c r="N386" s="32"/>
      <c r="O386" s="32"/>
      <c r="P386" s="32"/>
      <c r="Q386" s="32"/>
      <c r="R386" s="38">
        <f>(E386*E$2+F386*F$2+G386*G$2+H386*H$2+I386*I$2+K386*K$2+J386*J$2+L386*L$2+M386*M$2)</f>
        <v>0</v>
      </c>
    </row>
    <row r="387" spans="1:18" ht="22.5" customHeight="1">
      <c r="A387" s="34">
        <v>46017</v>
      </c>
      <c r="B387" s="15" t="s">
        <v>7930</v>
      </c>
      <c r="C387" s="15" t="s">
        <v>7752</v>
      </c>
      <c r="D387" s="35">
        <v>20892</v>
      </c>
      <c r="E387" s="36">
        <v>49</v>
      </c>
      <c r="F387" s="32"/>
      <c r="G387" s="32">
        <v>25</v>
      </c>
      <c r="H387" s="32"/>
      <c r="I387" s="32">
        <v>91</v>
      </c>
      <c r="J387" s="37"/>
      <c r="K387" s="36">
        <v>93</v>
      </c>
      <c r="L387" s="32">
        <v>40</v>
      </c>
      <c r="M387" s="37">
        <v>74</v>
      </c>
      <c r="N387" s="32"/>
      <c r="O387" s="32"/>
      <c r="P387" s="32"/>
      <c r="Q387" s="32"/>
      <c r="R387" s="38">
        <f>(E387*E$2+F387*F$2+G387*G$2+H387*H$2+I387*I$2+K387*K$2+J387*J$2+L387*L$2+M387*M$2)</f>
        <v>0</v>
      </c>
    </row>
    <row r="388" spans="1:18" ht="22.5" customHeight="1">
      <c r="A388" s="34">
        <v>46017</v>
      </c>
      <c r="B388" s="15" t="s">
        <v>7383</v>
      </c>
      <c r="C388" s="15" t="s">
        <v>7384</v>
      </c>
      <c r="D388" s="35">
        <v>207</v>
      </c>
      <c r="E388" s="36"/>
      <c r="F388" s="32"/>
      <c r="G388" s="32"/>
      <c r="H388" s="32"/>
      <c r="I388" s="32"/>
      <c r="J388" s="37"/>
      <c r="K388" s="36"/>
      <c r="L388" s="32">
        <v>44</v>
      </c>
      <c r="M388" s="37">
        <v>57</v>
      </c>
      <c r="N388" s="32"/>
      <c r="O388" s="32"/>
      <c r="P388" s="32"/>
      <c r="Q388" s="32"/>
      <c r="R388" s="38">
        <f>(E388*E$2+F388*F$2+G388*G$2+H388*H$2+I388*I$2+K388*K$2+J388*J$2+L388*L$2+M388*M$2)</f>
        <v>0</v>
      </c>
    </row>
    <row r="389" spans="1:18" ht="22.5" customHeight="1">
      <c r="A389" s="34">
        <v>46017</v>
      </c>
      <c r="B389" s="15" t="s">
        <v>404</v>
      </c>
      <c r="C389" s="15" t="s">
        <v>405</v>
      </c>
      <c r="D389" s="35">
        <v>766</v>
      </c>
      <c r="E389" s="36">
        <v>47</v>
      </c>
      <c r="F389" s="32">
        <v>47</v>
      </c>
      <c r="G389" s="32">
        <v>49</v>
      </c>
      <c r="H389" s="32">
        <v>68</v>
      </c>
      <c r="I389" s="32">
        <v>72</v>
      </c>
      <c r="J389" s="37"/>
      <c r="K389" s="36">
        <v>45</v>
      </c>
      <c r="L389" s="32">
        <v>52</v>
      </c>
      <c r="M389" s="37">
        <v>26</v>
      </c>
      <c r="N389" s="32"/>
      <c r="O389" s="32"/>
      <c r="P389" s="32"/>
      <c r="Q389" s="32"/>
      <c r="R389" s="38">
        <f>(E389*E$2+F389*F$2+G389*G$2+H389*H$2+I389*I$2+K389*K$2+J389*J$2+L389*L$2+M389*M$2)</f>
        <v>0</v>
      </c>
    </row>
    <row r="390" spans="1:18" ht="22.5" customHeight="1">
      <c r="A390" s="34">
        <v>46017</v>
      </c>
      <c r="B390" s="15" t="s">
        <v>406</v>
      </c>
      <c r="C390" s="15" t="s">
        <v>407</v>
      </c>
      <c r="D390" s="35">
        <v>46070</v>
      </c>
      <c r="E390" s="36">
        <v>51</v>
      </c>
      <c r="F390" s="32">
        <v>53</v>
      </c>
      <c r="G390" s="32">
        <v>61</v>
      </c>
      <c r="H390" s="32">
        <v>39</v>
      </c>
      <c r="I390" s="32">
        <v>15</v>
      </c>
      <c r="J390" s="37"/>
      <c r="K390" s="36">
        <v>29</v>
      </c>
      <c r="L390" s="32">
        <v>40</v>
      </c>
      <c r="M390" s="37">
        <v>31</v>
      </c>
      <c r="N390" s="32"/>
      <c r="O390" s="32"/>
      <c r="P390" s="32"/>
      <c r="Q390" s="32"/>
      <c r="R390" s="38">
        <f>(E390*E$2+F390*F$2+G390*G$2+H390*H$2+I390*I$2+K390*K$2+J390*J$2+L390*L$2+M390*M$2)</f>
        <v>0</v>
      </c>
    </row>
    <row r="391" spans="1:18" ht="22.5" customHeight="1">
      <c r="A391" s="34">
        <v>46017</v>
      </c>
      <c r="B391" s="15" t="s">
        <v>4559</v>
      </c>
      <c r="C391" s="15" t="s">
        <v>4558</v>
      </c>
      <c r="D391" s="35">
        <v>262543</v>
      </c>
      <c r="E391" s="36">
        <v>74</v>
      </c>
      <c r="F391" s="32"/>
      <c r="G391" s="32">
        <v>81</v>
      </c>
      <c r="H391" s="32">
        <v>77</v>
      </c>
      <c r="I391" s="32">
        <v>45</v>
      </c>
      <c r="J391" s="37"/>
      <c r="K391" s="36">
        <v>90</v>
      </c>
      <c r="L391" s="32">
        <v>71</v>
      </c>
      <c r="M391" s="37">
        <v>34</v>
      </c>
      <c r="N391" s="32"/>
      <c r="O391" s="32"/>
      <c r="P391" s="32"/>
      <c r="Q391" s="32"/>
      <c r="R391" s="38">
        <f>(E391*E$2+F391*F$2+G391*G$2+H391*H$2+I391*I$2+K391*K$2+J391*J$2+L391*L$2+M391*M$2)</f>
        <v>0</v>
      </c>
    </row>
    <row r="392" spans="1:18" ht="22.5" customHeight="1">
      <c r="A392" s="34">
        <v>46017</v>
      </c>
      <c r="B392" s="15" t="s">
        <v>408</v>
      </c>
      <c r="C392" s="15" t="s">
        <v>409</v>
      </c>
      <c r="D392" s="35">
        <v>8396</v>
      </c>
      <c r="E392" s="36">
        <v>62</v>
      </c>
      <c r="F392" s="32">
        <v>98</v>
      </c>
      <c r="G392" s="32">
        <v>61</v>
      </c>
      <c r="H392" s="32">
        <v>28</v>
      </c>
      <c r="I392" s="32">
        <v>22</v>
      </c>
      <c r="J392" s="37">
        <v>84</v>
      </c>
      <c r="K392" s="36">
        <v>69</v>
      </c>
      <c r="L392" s="32">
        <v>36</v>
      </c>
      <c r="M392" s="37">
        <v>82</v>
      </c>
      <c r="N392" s="32"/>
      <c r="O392" s="32"/>
      <c r="P392" s="32"/>
      <c r="Q392" s="32"/>
      <c r="R392" s="38">
        <f>(E392*E$2+F392*F$2+G392*G$2+H392*H$2+I392*I$2+K392*K$2+J392*J$2+L392*L$2+M392*M$2)</f>
        <v>0</v>
      </c>
    </row>
    <row r="393" spans="1:18" ht="22.5" customHeight="1">
      <c r="A393" s="34">
        <v>46017</v>
      </c>
      <c r="B393" s="15" t="s">
        <v>410</v>
      </c>
      <c r="C393" s="15" t="s">
        <v>411</v>
      </c>
      <c r="D393" s="35">
        <v>7665</v>
      </c>
      <c r="E393" s="36">
        <v>47</v>
      </c>
      <c r="F393" s="32">
        <v>75</v>
      </c>
      <c r="G393" s="32">
        <v>16</v>
      </c>
      <c r="H393" s="32">
        <v>53</v>
      </c>
      <c r="I393" s="32">
        <v>43</v>
      </c>
      <c r="J393" s="37"/>
      <c r="K393" s="36">
        <v>81</v>
      </c>
      <c r="L393" s="32">
        <v>41</v>
      </c>
      <c r="M393" s="37">
        <v>67</v>
      </c>
      <c r="N393" s="32"/>
      <c r="O393" s="32"/>
      <c r="P393" s="32"/>
      <c r="Q393" s="32"/>
      <c r="R393" s="38">
        <f>(E393*E$2+F393*F$2+G393*G$2+H393*H$2+I393*I$2+K393*K$2+J393*J$2+L393*L$2+M393*M$2)</f>
        <v>0</v>
      </c>
    </row>
    <row r="394" spans="1:18" ht="22.5" customHeight="1">
      <c r="A394" s="34">
        <v>46017</v>
      </c>
      <c r="B394" s="15" t="s">
        <v>412</v>
      </c>
      <c r="C394" s="15" t="s">
        <v>413</v>
      </c>
      <c r="D394" s="35">
        <v>6916</v>
      </c>
      <c r="E394" s="36">
        <v>59</v>
      </c>
      <c r="F394" s="32">
        <v>25</v>
      </c>
      <c r="G394" s="32">
        <v>68</v>
      </c>
      <c r="H394" s="32">
        <v>91</v>
      </c>
      <c r="I394" s="32">
        <v>76</v>
      </c>
      <c r="J394" s="37"/>
      <c r="K394" s="36">
        <v>98</v>
      </c>
      <c r="L394" s="32">
        <v>52</v>
      </c>
      <c r="M394" s="37">
        <v>62</v>
      </c>
      <c r="N394" s="32"/>
      <c r="O394" s="32"/>
      <c r="P394" s="32"/>
      <c r="Q394" s="32"/>
      <c r="R394" s="38">
        <f>(E394*E$2+F394*F$2+G394*G$2+H394*H$2+I394*I$2+K394*K$2+J394*J$2+L394*L$2+M394*M$2)</f>
        <v>0</v>
      </c>
    </row>
    <row r="395" spans="1:18" ht="22.5" customHeight="1">
      <c r="A395" s="34">
        <v>46017</v>
      </c>
      <c r="B395" s="15" t="s">
        <v>7441</v>
      </c>
      <c r="C395" s="15" t="s">
        <v>7442</v>
      </c>
      <c r="D395" s="35">
        <v>716</v>
      </c>
      <c r="E395" s="36">
        <v>42</v>
      </c>
      <c r="F395" s="32">
        <v>70</v>
      </c>
      <c r="G395" s="32">
        <v>22</v>
      </c>
      <c r="H395" s="32">
        <v>19</v>
      </c>
      <c r="I395" s="32">
        <v>35</v>
      </c>
      <c r="J395" s="37"/>
      <c r="K395" s="36">
        <v>79</v>
      </c>
      <c r="L395" s="32">
        <v>84</v>
      </c>
      <c r="M395" s="37">
        <v>17</v>
      </c>
      <c r="N395" s="32"/>
      <c r="O395" s="32"/>
      <c r="P395" s="32"/>
      <c r="Q395" s="32"/>
      <c r="R395" s="38">
        <f>(E395*E$2+F395*F$2+G395*G$2+H395*H$2+I395*I$2+K395*K$2+J395*J$2+L395*L$2+M395*M$2)</f>
        <v>0</v>
      </c>
    </row>
    <row r="396" spans="1:18" ht="22.5" customHeight="1">
      <c r="A396" s="34">
        <v>46017</v>
      </c>
      <c r="B396" s="15" t="s">
        <v>6892</v>
      </c>
      <c r="C396" s="15" t="s">
        <v>414</v>
      </c>
      <c r="D396" s="35">
        <v>11428</v>
      </c>
      <c r="E396" s="36">
        <v>80</v>
      </c>
      <c r="F396" s="32">
        <v>51</v>
      </c>
      <c r="G396" s="32">
        <v>83</v>
      </c>
      <c r="H396" s="32">
        <v>87</v>
      </c>
      <c r="I396" s="32">
        <v>89</v>
      </c>
      <c r="J396" s="37"/>
      <c r="K396" s="36">
        <v>85</v>
      </c>
      <c r="L396" s="32">
        <v>59</v>
      </c>
      <c r="M396" s="37">
        <v>31</v>
      </c>
      <c r="N396" s="32"/>
      <c r="O396" s="32"/>
      <c r="P396" s="32"/>
      <c r="Q396" s="32"/>
      <c r="R396" s="38">
        <f>(E396*E$2+F396*F$2+G396*G$2+H396*H$2+I396*I$2+K396*K$2+J396*J$2+L396*L$2+M396*M$2)</f>
        <v>0</v>
      </c>
    </row>
    <row r="397" spans="1:18" ht="22.5" customHeight="1">
      <c r="A397" s="34">
        <v>46017</v>
      </c>
      <c r="B397" s="15" t="s">
        <v>6574</v>
      </c>
      <c r="C397" s="15" t="s">
        <v>6575</v>
      </c>
      <c r="D397" s="35">
        <v>274</v>
      </c>
      <c r="E397" s="36"/>
      <c r="F397" s="32">
        <v>12</v>
      </c>
      <c r="G397" s="32"/>
      <c r="H397" s="32">
        <v>7</v>
      </c>
      <c r="I397" s="32"/>
      <c r="J397" s="37"/>
      <c r="K397" s="36">
        <v>6</v>
      </c>
      <c r="L397" s="32">
        <v>38</v>
      </c>
      <c r="M397" s="37">
        <v>48</v>
      </c>
      <c r="N397" s="32"/>
      <c r="O397" s="32"/>
      <c r="P397" s="32"/>
      <c r="Q397" s="32"/>
      <c r="R397" s="38">
        <f>(E397*E$2+F397*F$2+G397*G$2+H397*H$2+I397*I$2+K397*K$2+J397*J$2+L397*L$2+M397*M$2)</f>
        <v>0</v>
      </c>
    </row>
    <row r="398" spans="1:18" ht="22.5" customHeight="1">
      <c r="A398" s="34">
        <v>46017</v>
      </c>
      <c r="B398" s="15" t="s">
        <v>415</v>
      </c>
      <c r="C398" s="15" t="s">
        <v>416</v>
      </c>
      <c r="D398" s="35">
        <v>286156</v>
      </c>
      <c r="E398" s="36">
        <v>66</v>
      </c>
      <c r="F398" s="32">
        <v>61</v>
      </c>
      <c r="G398" s="32">
        <v>67</v>
      </c>
      <c r="H398" s="32">
        <v>83</v>
      </c>
      <c r="I398" s="32">
        <v>89</v>
      </c>
      <c r="J398" s="37"/>
      <c r="K398" s="36">
        <v>94</v>
      </c>
      <c r="L398" s="32">
        <v>27</v>
      </c>
      <c r="M398" s="37">
        <v>85</v>
      </c>
      <c r="N398" s="32"/>
      <c r="O398" s="32"/>
      <c r="P398" s="32"/>
      <c r="Q398" s="32"/>
      <c r="R398" s="38">
        <f>(E398*E$2+F398*F$2+G398*G$2+H398*H$2+I398*I$2+K398*K$2+J398*J$2+L398*L$2+M398*M$2)</f>
        <v>0</v>
      </c>
    </row>
    <row r="399" spans="1:18" ht="22.5" customHeight="1">
      <c r="A399" s="34">
        <v>46017</v>
      </c>
      <c r="B399" s="15" t="s">
        <v>417</v>
      </c>
      <c r="C399" s="15" t="s">
        <v>418</v>
      </c>
      <c r="D399" s="35">
        <v>57196</v>
      </c>
      <c r="E399" s="36">
        <v>44</v>
      </c>
      <c r="F399" s="32">
        <v>52</v>
      </c>
      <c r="G399" s="32">
        <v>44</v>
      </c>
      <c r="H399" s="32">
        <v>42</v>
      </c>
      <c r="I399" s="32">
        <v>55</v>
      </c>
      <c r="J399" s="37"/>
      <c r="K399" s="36">
        <v>90</v>
      </c>
      <c r="L399" s="32">
        <v>18</v>
      </c>
      <c r="M399" s="37">
        <v>90</v>
      </c>
      <c r="N399" s="32"/>
      <c r="O399" s="32"/>
      <c r="P399" s="32"/>
      <c r="Q399" s="32"/>
      <c r="R399" s="38">
        <f>(E399*E$2+F399*F$2+G399*G$2+H399*H$2+I399*I$2+K399*K$2+J399*J$2+L399*L$2+M399*M$2)</f>
        <v>0</v>
      </c>
    </row>
    <row r="400" spans="1:18" ht="22.5" customHeight="1">
      <c r="A400" s="34">
        <v>46017</v>
      </c>
      <c r="B400" s="15" t="s">
        <v>419</v>
      </c>
      <c r="C400" s="15" t="s">
        <v>420</v>
      </c>
      <c r="D400" s="35">
        <v>1598</v>
      </c>
      <c r="E400" s="36">
        <v>58</v>
      </c>
      <c r="F400" s="32">
        <v>34</v>
      </c>
      <c r="G400" s="32">
        <v>63</v>
      </c>
      <c r="H400" s="32">
        <v>59</v>
      </c>
      <c r="I400" s="32">
        <v>91</v>
      </c>
      <c r="J400" s="37"/>
      <c r="K400" s="36">
        <v>31</v>
      </c>
      <c r="L400" s="32">
        <v>56</v>
      </c>
      <c r="M400" s="37">
        <v>40</v>
      </c>
      <c r="N400" s="32"/>
      <c r="O400" s="32"/>
      <c r="P400" s="32"/>
      <c r="Q400" s="32"/>
      <c r="R400" s="38">
        <f>(E400*E$2+F400*F$2+G400*G$2+H400*H$2+I400*I$2+K400*K$2+J400*J$2+L400*L$2+M400*M$2)</f>
        <v>0</v>
      </c>
    </row>
    <row r="401" spans="1:18" ht="22.5" customHeight="1">
      <c r="A401" s="34">
        <v>46017</v>
      </c>
      <c r="B401" s="15" t="s">
        <v>421</v>
      </c>
      <c r="C401" s="15" t="s">
        <v>422</v>
      </c>
      <c r="D401" s="35">
        <v>3320</v>
      </c>
      <c r="E401" s="36">
        <v>88</v>
      </c>
      <c r="F401" s="32">
        <v>62</v>
      </c>
      <c r="G401" s="32">
        <v>92</v>
      </c>
      <c r="H401" s="32">
        <v>83</v>
      </c>
      <c r="I401" s="32">
        <v>78</v>
      </c>
      <c r="J401" s="37"/>
      <c r="K401" s="36">
        <v>71</v>
      </c>
      <c r="L401" s="32">
        <v>59</v>
      </c>
      <c r="M401" s="37">
        <v>40</v>
      </c>
      <c r="N401" s="32"/>
      <c r="O401" s="32"/>
      <c r="P401" s="32"/>
      <c r="Q401" s="32"/>
      <c r="R401" s="38">
        <f>(E401*E$2+F401*F$2+G401*G$2+H401*H$2+I401*I$2+K401*K$2+J401*J$2+L401*L$2+M401*M$2)</f>
        <v>0</v>
      </c>
    </row>
    <row r="402" spans="1:18" ht="22.5" customHeight="1">
      <c r="A402" s="34">
        <v>46017</v>
      </c>
      <c r="B402" s="15" t="s">
        <v>6964</v>
      </c>
      <c r="C402" s="15" t="s">
        <v>6965</v>
      </c>
      <c r="D402" s="35">
        <v>76551</v>
      </c>
      <c r="E402" s="36">
        <v>79</v>
      </c>
      <c r="F402" s="32">
        <v>43</v>
      </c>
      <c r="G402" s="32">
        <v>70</v>
      </c>
      <c r="H402" s="32">
        <v>88</v>
      </c>
      <c r="I402" s="32"/>
      <c r="J402" s="37">
        <v>56</v>
      </c>
      <c r="K402" s="36">
        <v>85</v>
      </c>
      <c r="L402" s="32">
        <v>32</v>
      </c>
      <c r="M402" s="37">
        <v>57</v>
      </c>
      <c r="N402" s="32"/>
      <c r="O402" s="32"/>
      <c r="P402" s="32"/>
      <c r="Q402" s="32"/>
      <c r="R402" s="38">
        <f>(E402*E$2+F402*F$2+G402*G$2+H402*H$2+I402*I$2+K402*K$2+J402*J$2+L402*L$2+M402*M$2)</f>
        <v>0</v>
      </c>
    </row>
    <row r="403" spans="1:18" ht="22.5" customHeight="1">
      <c r="A403" s="34">
        <v>46017</v>
      </c>
      <c r="B403" s="15" t="s">
        <v>423</v>
      </c>
      <c r="C403" s="15" t="s">
        <v>424</v>
      </c>
      <c r="D403" s="35">
        <v>164423</v>
      </c>
      <c r="E403" s="36">
        <v>60</v>
      </c>
      <c r="F403" s="32">
        <v>95</v>
      </c>
      <c r="G403" s="32">
        <v>21</v>
      </c>
      <c r="H403" s="32">
        <v>28</v>
      </c>
      <c r="I403" s="32">
        <v>16</v>
      </c>
      <c r="J403" s="37"/>
      <c r="K403" s="36">
        <v>45</v>
      </c>
      <c r="L403" s="32">
        <v>46</v>
      </c>
      <c r="M403" s="37">
        <v>36</v>
      </c>
      <c r="N403" s="32"/>
      <c r="O403" s="32"/>
      <c r="P403" s="32"/>
      <c r="Q403" s="32"/>
      <c r="R403" s="38">
        <f>(E403*E$2+F403*F$2+G403*G$2+H403*H$2+I403*I$2+K403*K$2+J403*J$2+L403*L$2+M403*M$2)</f>
        <v>0</v>
      </c>
    </row>
    <row r="404" spans="1:18" ht="22.5" customHeight="1">
      <c r="A404" s="34">
        <v>46017</v>
      </c>
      <c r="B404" s="15" t="s">
        <v>425</v>
      </c>
      <c r="C404" s="15" t="s">
        <v>426</v>
      </c>
      <c r="D404" s="35">
        <v>358624</v>
      </c>
      <c r="E404" s="36">
        <v>29</v>
      </c>
      <c r="F404" s="32">
        <v>10</v>
      </c>
      <c r="G404" s="32">
        <v>36</v>
      </c>
      <c r="H404" s="32">
        <v>77</v>
      </c>
      <c r="I404" s="32">
        <v>30</v>
      </c>
      <c r="J404" s="37"/>
      <c r="K404" s="36">
        <v>90</v>
      </c>
      <c r="L404" s="32">
        <v>48</v>
      </c>
      <c r="M404" s="37">
        <v>60</v>
      </c>
      <c r="N404" s="32"/>
      <c r="O404" s="32"/>
      <c r="P404" s="32"/>
      <c r="Q404" s="32"/>
      <c r="R404" s="38">
        <f>(E404*E$2+F404*F$2+G404*G$2+H404*H$2+I404*I$2+K404*K$2+J404*J$2+L404*L$2+M404*M$2)</f>
        <v>0</v>
      </c>
    </row>
    <row r="405" spans="1:18" ht="22.5" customHeight="1">
      <c r="A405" s="34">
        <v>46017</v>
      </c>
      <c r="B405" s="15" t="s">
        <v>427</v>
      </c>
      <c r="C405" s="15" t="s">
        <v>428</v>
      </c>
      <c r="D405" s="35">
        <v>411693</v>
      </c>
      <c r="E405" s="36">
        <v>77</v>
      </c>
      <c r="F405" s="32">
        <v>63</v>
      </c>
      <c r="G405" s="32">
        <v>65</v>
      </c>
      <c r="H405" s="32">
        <v>97</v>
      </c>
      <c r="I405" s="32">
        <v>54</v>
      </c>
      <c r="J405" s="37">
        <v>68</v>
      </c>
      <c r="K405" s="36">
        <v>70</v>
      </c>
      <c r="L405" s="32">
        <v>56</v>
      </c>
      <c r="M405" s="37">
        <v>51</v>
      </c>
      <c r="N405" s="32"/>
      <c r="O405" s="32"/>
      <c r="P405" s="32"/>
      <c r="Q405" s="32"/>
      <c r="R405" s="38">
        <f>(E405*E$2+F405*F$2+G405*G$2+H405*H$2+I405*I$2+K405*K$2+J405*J$2+L405*L$2+M405*M$2)</f>
        <v>0</v>
      </c>
    </row>
    <row r="406" spans="1:18" ht="22.5" customHeight="1">
      <c r="A406" s="34">
        <v>46017</v>
      </c>
      <c r="B406" s="15" t="s">
        <v>7385</v>
      </c>
      <c r="C406" s="15" t="s">
        <v>7386</v>
      </c>
      <c r="D406" s="35">
        <v>214</v>
      </c>
      <c r="E406" s="36"/>
      <c r="F406" s="32"/>
      <c r="G406" s="32"/>
      <c r="H406" s="32"/>
      <c r="I406" s="32"/>
      <c r="J406" s="37"/>
      <c r="K406" s="36"/>
      <c r="L406" s="32">
        <v>46</v>
      </c>
      <c r="M406" s="37">
        <v>57</v>
      </c>
      <c r="N406" s="32"/>
      <c r="O406" s="32"/>
      <c r="P406" s="32"/>
      <c r="Q406" s="32"/>
      <c r="R406" s="38">
        <f>(E406*E$2+F406*F$2+G406*G$2+H406*H$2+I406*I$2+K406*K$2+J406*J$2+L406*L$2+M406*M$2)</f>
        <v>0</v>
      </c>
    </row>
    <row r="407" spans="1:18" ht="22.5" customHeight="1">
      <c r="A407" s="34">
        <v>46017</v>
      </c>
      <c r="B407" s="15" t="s">
        <v>7696</v>
      </c>
      <c r="C407" s="15" t="s">
        <v>6677</v>
      </c>
      <c r="D407" s="35">
        <v>274</v>
      </c>
      <c r="E407" s="36"/>
      <c r="F407" s="32"/>
      <c r="G407" s="32"/>
      <c r="H407" s="32"/>
      <c r="I407" s="32"/>
      <c r="J407" s="37"/>
      <c r="K407" s="36"/>
      <c r="L407" s="32">
        <v>16</v>
      </c>
      <c r="M407" s="37">
        <v>73</v>
      </c>
      <c r="N407" s="32"/>
      <c r="O407" s="32"/>
      <c r="P407" s="32"/>
      <c r="Q407" s="32"/>
      <c r="R407" s="38">
        <f>(E407*E$2+F407*F$2+G407*G$2+H407*H$2+I407*I$2+K407*K$2+J407*J$2+L407*L$2+M407*M$2)</f>
        <v>0</v>
      </c>
    </row>
    <row r="408" spans="1:18" ht="22.5" customHeight="1">
      <c r="A408" s="34">
        <v>46017</v>
      </c>
      <c r="B408" s="15" t="s">
        <v>429</v>
      </c>
      <c r="C408" s="15" t="s">
        <v>430</v>
      </c>
      <c r="D408" s="35">
        <v>10357</v>
      </c>
      <c r="E408" s="36">
        <v>59</v>
      </c>
      <c r="F408" s="32">
        <v>47</v>
      </c>
      <c r="G408" s="32">
        <v>61</v>
      </c>
      <c r="H408" s="32">
        <v>96</v>
      </c>
      <c r="I408" s="32">
        <v>81</v>
      </c>
      <c r="J408" s="37">
        <v>54</v>
      </c>
      <c r="K408" s="36">
        <v>56</v>
      </c>
      <c r="L408" s="32">
        <v>11</v>
      </c>
      <c r="M408" s="37">
        <v>69</v>
      </c>
      <c r="N408" s="32"/>
      <c r="O408" s="32"/>
      <c r="P408" s="32"/>
      <c r="Q408" s="32"/>
      <c r="R408" s="38">
        <f>(E408*E$2+F408*F$2+G408*G$2+H408*H$2+I408*I$2+K408*K$2+J408*J$2+L408*L$2+M408*M$2)</f>
        <v>0</v>
      </c>
    </row>
    <row r="409" spans="1:18" ht="22.5" customHeight="1">
      <c r="A409" s="34">
        <v>46017</v>
      </c>
      <c r="B409" s="15" t="s">
        <v>431</v>
      </c>
      <c r="C409" s="15" t="s">
        <v>432</v>
      </c>
      <c r="D409" s="35">
        <v>14112</v>
      </c>
      <c r="E409" s="36">
        <v>50</v>
      </c>
      <c r="F409" s="32">
        <v>34</v>
      </c>
      <c r="G409" s="32">
        <v>60</v>
      </c>
      <c r="H409" s="32">
        <v>47</v>
      </c>
      <c r="I409" s="32">
        <v>27</v>
      </c>
      <c r="J409" s="37">
        <v>25</v>
      </c>
      <c r="K409" s="36">
        <v>67</v>
      </c>
      <c r="L409" s="32">
        <v>15</v>
      </c>
      <c r="M409" s="37">
        <v>80</v>
      </c>
      <c r="N409" s="32"/>
      <c r="O409" s="32"/>
      <c r="P409" s="32"/>
      <c r="Q409" s="32"/>
      <c r="R409" s="38">
        <f>(E409*E$2+F409*F$2+G409*G$2+H409*H$2+I409*I$2+K409*K$2+J409*J$2+L409*L$2+M409*M$2)</f>
        <v>0</v>
      </c>
    </row>
    <row r="410" spans="1:18" ht="22.5" customHeight="1">
      <c r="A410" s="34">
        <v>46017</v>
      </c>
      <c r="B410" s="15" t="s">
        <v>6831</v>
      </c>
      <c r="C410" s="15" t="s">
        <v>6832</v>
      </c>
      <c r="D410" s="35">
        <v>873</v>
      </c>
      <c r="E410" s="36"/>
      <c r="F410" s="32">
        <v>34</v>
      </c>
      <c r="G410" s="32"/>
      <c r="H410" s="32">
        <v>6</v>
      </c>
      <c r="I410" s="32"/>
      <c r="J410" s="37"/>
      <c r="K410" s="36">
        <v>23</v>
      </c>
      <c r="L410" s="32">
        <v>35</v>
      </c>
      <c r="M410" s="37">
        <v>43</v>
      </c>
      <c r="N410" s="32"/>
      <c r="O410" s="32"/>
      <c r="P410" s="32"/>
      <c r="Q410" s="32"/>
      <c r="R410" s="38">
        <f>(E410*E$2+F410*F$2+G410*G$2+H410*H$2+I410*I$2+K410*K$2+J410*J$2+L410*L$2+M410*M$2)</f>
        <v>0</v>
      </c>
    </row>
    <row r="411" spans="1:18" ht="22.5" customHeight="1">
      <c r="A411" s="34">
        <v>46017</v>
      </c>
      <c r="B411" s="15" t="s">
        <v>4561</v>
      </c>
      <c r="C411" s="15" t="s">
        <v>4560</v>
      </c>
      <c r="D411" s="35">
        <v>86107</v>
      </c>
      <c r="E411" s="36">
        <v>55</v>
      </c>
      <c r="F411" s="32"/>
      <c r="G411" s="32">
        <v>50</v>
      </c>
      <c r="H411" s="32">
        <v>75</v>
      </c>
      <c r="I411" s="32">
        <v>59</v>
      </c>
      <c r="J411" s="37"/>
      <c r="K411" s="36">
        <v>79</v>
      </c>
      <c r="L411" s="32">
        <v>67</v>
      </c>
      <c r="M411" s="37">
        <v>25</v>
      </c>
      <c r="N411" s="32"/>
      <c r="O411" s="32"/>
      <c r="P411" s="32"/>
      <c r="Q411" s="32"/>
      <c r="R411" s="38">
        <f>(E411*E$2+F411*F$2+G411*G$2+H411*H$2+I411*I$2+K411*K$2+J411*J$2+L411*L$2+M411*M$2)</f>
        <v>0</v>
      </c>
    </row>
    <row r="412" spans="1:18" ht="22.5" customHeight="1">
      <c r="A412" s="34">
        <v>46017</v>
      </c>
      <c r="B412" s="15" t="s">
        <v>433</v>
      </c>
      <c r="C412" s="15" t="s">
        <v>434</v>
      </c>
      <c r="D412" s="35">
        <v>2971</v>
      </c>
      <c r="E412" s="36">
        <v>45</v>
      </c>
      <c r="F412" s="32">
        <v>46</v>
      </c>
      <c r="G412" s="32">
        <v>49</v>
      </c>
      <c r="H412" s="32">
        <v>25</v>
      </c>
      <c r="I412" s="32">
        <v>48</v>
      </c>
      <c r="J412" s="37">
        <v>41</v>
      </c>
      <c r="K412" s="36">
        <v>82</v>
      </c>
      <c r="L412" s="32">
        <v>80</v>
      </c>
      <c r="M412" s="37">
        <v>37</v>
      </c>
      <c r="N412" s="32"/>
      <c r="O412" s="32"/>
      <c r="P412" s="32"/>
      <c r="Q412" s="32"/>
      <c r="R412" s="38">
        <f>(E412*E$2+F412*F$2+G412*G$2+H412*H$2+I412*I$2+K412*K$2+J412*J$2+L412*L$2+M412*M$2)</f>
        <v>0</v>
      </c>
    </row>
    <row r="413" spans="1:18" ht="22.5" customHeight="1">
      <c r="A413" s="34">
        <v>46017</v>
      </c>
      <c r="B413" s="15" t="s">
        <v>435</v>
      </c>
      <c r="C413" s="15" t="s">
        <v>436</v>
      </c>
      <c r="D413" s="35">
        <v>463</v>
      </c>
      <c r="E413" s="36">
        <v>63</v>
      </c>
      <c r="F413" s="32">
        <v>37</v>
      </c>
      <c r="G413" s="32">
        <v>56</v>
      </c>
      <c r="H413" s="32">
        <v>94</v>
      </c>
      <c r="I413" s="32">
        <v>81</v>
      </c>
      <c r="J413" s="37"/>
      <c r="K413" s="36"/>
      <c r="L413" s="32">
        <v>55</v>
      </c>
      <c r="M413" s="37">
        <v>33</v>
      </c>
      <c r="N413" s="32"/>
      <c r="O413" s="32"/>
      <c r="P413" s="32"/>
      <c r="Q413" s="32"/>
      <c r="R413" s="38">
        <f>(E413*E$2+F413*F$2+G413*G$2+H413*H$2+I413*I$2+K413*K$2+J413*J$2+L413*L$2+M413*M$2)</f>
        <v>0</v>
      </c>
    </row>
    <row r="414" spans="1:18" ht="22.5" customHeight="1">
      <c r="A414" s="34">
        <v>46017</v>
      </c>
      <c r="B414" s="15" t="s">
        <v>437</v>
      </c>
      <c r="C414" s="15" t="s">
        <v>438</v>
      </c>
      <c r="D414" s="35">
        <v>3657</v>
      </c>
      <c r="E414" s="36">
        <v>44</v>
      </c>
      <c r="F414" s="32">
        <v>15</v>
      </c>
      <c r="G414" s="32">
        <v>68</v>
      </c>
      <c r="H414" s="32">
        <v>59</v>
      </c>
      <c r="I414" s="32">
        <v>49</v>
      </c>
      <c r="J414" s="37">
        <v>13</v>
      </c>
      <c r="K414" s="36">
        <v>18</v>
      </c>
      <c r="L414" s="32">
        <v>63</v>
      </c>
      <c r="M414" s="37">
        <v>48</v>
      </c>
      <c r="N414" s="32"/>
      <c r="O414" s="32"/>
      <c r="P414" s="32"/>
      <c r="Q414" s="32"/>
      <c r="R414" s="38">
        <f>(E414*E$2+F414*F$2+G414*G$2+H414*H$2+I414*I$2+K414*K$2+J414*J$2+L414*L$2+M414*M$2)</f>
        <v>0</v>
      </c>
    </row>
    <row r="415" spans="1:18" ht="22.5" customHeight="1">
      <c r="A415" s="34">
        <v>46017</v>
      </c>
      <c r="B415" s="15" t="s">
        <v>439</v>
      </c>
      <c r="C415" s="15" t="s">
        <v>440</v>
      </c>
      <c r="D415" s="35">
        <v>2202</v>
      </c>
      <c r="E415" s="36">
        <v>80</v>
      </c>
      <c r="F415" s="32">
        <v>80</v>
      </c>
      <c r="G415" s="32">
        <v>66</v>
      </c>
      <c r="H415" s="32">
        <v>89</v>
      </c>
      <c r="I415" s="32">
        <v>72</v>
      </c>
      <c r="J415" s="37">
        <v>66</v>
      </c>
      <c r="K415" s="36">
        <v>29</v>
      </c>
      <c r="L415" s="32">
        <v>57</v>
      </c>
      <c r="M415" s="37">
        <v>53</v>
      </c>
      <c r="N415" s="32"/>
      <c r="O415" s="32"/>
      <c r="P415" s="32"/>
      <c r="Q415" s="32"/>
      <c r="R415" s="38">
        <f>(E415*E$2+F415*F$2+G415*G$2+H415*H$2+I415*I$2+K415*K$2+J415*J$2+L415*L$2+M415*M$2)</f>
        <v>0</v>
      </c>
    </row>
    <row r="416" spans="1:18" ht="22.5" customHeight="1">
      <c r="A416" s="34">
        <v>46017</v>
      </c>
      <c r="B416" s="15" t="s">
        <v>441</v>
      </c>
      <c r="C416" s="15" t="s">
        <v>442</v>
      </c>
      <c r="D416" s="35">
        <v>27512</v>
      </c>
      <c r="E416" s="36">
        <v>63</v>
      </c>
      <c r="F416" s="32">
        <v>58</v>
      </c>
      <c r="G416" s="32">
        <v>56</v>
      </c>
      <c r="H416" s="32">
        <v>71</v>
      </c>
      <c r="I416" s="32">
        <v>87</v>
      </c>
      <c r="J416" s="37"/>
      <c r="K416" s="36">
        <v>18</v>
      </c>
      <c r="L416" s="32">
        <v>33</v>
      </c>
      <c r="M416" s="37">
        <v>60</v>
      </c>
      <c r="N416" s="32"/>
      <c r="O416" s="32"/>
      <c r="P416" s="32"/>
      <c r="Q416" s="32"/>
      <c r="R416" s="38">
        <f>(E416*E$2+F416*F$2+G416*G$2+H416*H$2+I416*I$2+K416*K$2+J416*J$2+L416*L$2+M416*M$2)</f>
        <v>0</v>
      </c>
    </row>
    <row r="417" spans="1:18" ht="22.5" customHeight="1">
      <c r="A417" s="34">
        <v>46017</v>
      </c>
      <c r="B417" s="15" t="s">
        <v>5733</v>
      </c>
      <c r="C417" s="15" t="s">
        <v>4562</v>
      </c>
      <c r="D417" s="35">
        <v>2538</v>
      </c>
      <c r="E417" s="36">
        <v>8</v>
      </c>
      <c r="F417" s="32">
        <v>31</v>
      </c>
      <c r="G417" s="32">
        <v>38</v>
      </c>
      <c r="H417" s="32">
        <v>22</v>
      </c>
      <c r="I417" s="32">
        <v>82</v>
      </c>
      <c r="J417" s="37"/>
      <c r="K417" s="36">
        <v>57</v>
      </c>
      <c r="L417" s="32">
        <v>26</v>
      </c>
      <c r="M417" s="37">
        <v>65</v>
      </c>
      <c r="N417" s="32"/>
      <c r="O417" s="32"/>
      <c r="P417" s="32"/>
      <c r="Q417" s="32"/>
      <c r="R417" s="38">
        <f>(E417*E$2+F417*F$2+G417*G$2+H417*H$2+I417*I$2+K417*K$2+J417*J$2+L417*L$2+M417*M$2)</f>
        <v>0</v>
      </c>
    </row>
    <row r="418" spans="1:18" ht="22.5" customHeight="1">
      <c r="A418" s="34">
        <v>46017</v>
      </c>
      <c r="B418" s="15" t="s">
        <v>443</v>
      </c>
      <c r="C418" s="15" t="s">
        <v>444</v>
      </c>
      <c r="D418" s="35">
        <v>9962</v>
      </c>
      <c r="E418" s="36">
        <v>39</v>
      </c>
      <c r="F418" s="32">
        <v>41</v>
      </c>
      <c r="G418" s="32">
        <v>26</v>
      </c>
      <c r="H418" s="32">
        <v>88</v>
      </c>
      <c r="I418" s="32">
        <v>66</v>
      </c>
      <c r="J418" s="37">
        <v>41</v>
      </c>
      <c r="K418" s="36">
        <v>53</v>
      </c>
      <c r="L418" s="32">
        <v>6</v>
      </c>
      <c r="M418" s="37">
        <v>76</v>
      </c>
      <c r="N418" s="32"/>
      <c r="O418" s="32"/>
      <c r="P418" s="32"/>
      <c r="Q418" s="32"/>
      <c r="R418" s="38">
        <f>(E418*E$2+F418*F$2+G418*G$2+H418*H$2+I418*I$2+K418*K$2+J418*J$2+L418*L$2+M418*M$2)</f>
        <v>0</v>
      </c>
    </row>
    <row r="419" spans="1:18" ht="22.5" customHeight="1">
      <c r="A419" s="34">
        <v>46017</v>
      </c>
      <c r="B419" s="15" t="s">
        <v>445</v>
      </c>
      <c r="C419" s="15" t="s">
        <v>446</v>
      </c>
      <c r="D419" s="35">
        <v>2355</v>
      </c>
      <c r="E419" s="36">
        <v>61</v>
      </c>
      <c r="F419" s="32">
        <v>44</v>
      </c>
      <c r="G419" s="32">
        <v>59</v>
      </c>
      <c r="H419" s="32">
        <v>83</v>
      </c>
      <c r="I419" s="32">
        <v>32</v>
      </c>
      <c r="J419" s="37"/>
      <c r="K419" s="36">
        <v>49</v>
      </c>
      <c r="L419" s="32">
        <v>67</v>
      </c>
      <c r="M419" s="37">
        <v>21</v>
      </c>
      <c r="N419" s="32"/>
      <c r="O419" s="32"/>
      <c r="P419" s="32"/>
      <c r="Q419" s="32"/>
      <c r="R419" s="38">
        <f>(E419*E$2+F419*F$2+G419*G$2+H419*H$2+I419*I$2+K419*K$2+J419*J$2+L419*L$2+M419*M$2)</f>
        <v>0</v>
      </c>
    </row>
    <row r="420" spans="1:18" ht="22.5" customHeight="1">
      <c r="A420" s="34">
        <v>46017</v>
      </c>
      <c r="B420" s="15" t="s">
        <v>6633</v>
      </c>
      <c r="C420" s="15" t="s">
        <v>6634</v>
      </c>
      <c r="D420" s="35">
        <v>2501</v>
      </c>
      <c r="E420" s="36"/>
      <c r="F420" s="32">
        <v>17</v>
      </c>
      <c r="G420" s="32"/>
      <c r="H420" s="32">
        <v>74</v>
      </c>
      <c r="I420" s="32"/>
      <c r="J420" s="37"/>
      <c r="K420" s="36">
        <v>22</v>
      </c>
      <c r="L420" s="32">
        <v>91</v>
      </c>
      <c r="M420" s="37">
        <v>10</v>
      </c>
      <c r="N420" s="32"/>
      <c r="O420" s="32"/>
      <c r="P420" s="32"/>
      <c r="Q420" s="32"/>
      <c r="R420" s="38">
        <f>(E420*E$2+F420*F$2+G420*G$2+H420*H$2+I420*I$2+K420*K$2+J420*J$2+L420*L$2+M420*M$2)</f>
        <v>0</v>
      </c>
    </row>
    <row r="421" spans="1:18" ht="22.5" customHeight="1">
      <c r="A421" s="34">
        <v>46017</v>
      </c>
      <c r="B421" s="15" t="s">
        <v>447</v>
      </c>
      <c r="C421" s="15" t="s">
        <v>448</v>
      </c>
      <c r="D421" s="35">
        <v>3931</v>
      </c>
      <c r="E421" s="36">
        <v>6</v>
      </c>
      <c r="F421" s="32">
        <v>9</v>
      </c>
      <c r="G421" s="32">
        <v>28</v>
      </c>
      <c r="H421" s="32">
        <v>10</v>
      </c>
      <c r="I421" s="32">
        <v>2</v>
      </c>
      <c r="J421" s="37"/>
      <c r="K421" s="36">
        <v>49</v>
      </c>
      <c r="L421" s="32">
        <v>86</v>
      </c>
      <c r="M421" s="37">
        <v>32</v>
      </c>
      <c r="N421" s="32"/>
      <c r="O421" s="32"/>
      <c r="P421" s="32"/>
      <c r="Q421" s="32"/>
      <c r="R421" s="38">
        <f>(E421*E$2+F421*F$2+G421*G$2+H421*H$2+I421*I$2+K421*K$2+J421*J$2+L421*L$2+M421*M$2)</f>
        <v>0</v>
      </c>
    </row>
    <row r="422" spans="1:18" ht="22.5" customHeight="1">
      <c r="A422" s="34">
        <v>46017</v>
      </c>
      <c r="B422" s="15" t="s">
        <v>7451</v>
      </c>
      <c r="C422" s="15" t="s">
        <v>7452</v>
      </c>
      <c r="D422" s="35">
        <v>388</v>
      </c>
      <c r="E422" s="36">
        <v>28</v>
      </c>
      <c r="F422" s="32">
        <v>50</v>
      </c>
      <c r="G422" s="32">
        <v>16</v>
      </c>
      <c r="H422" s="32">
        <v>16</v>
      </c>
      <c r="I422" s="32">
        <v>72</v>
      </c>
      <c r="J422" s="37"/>
      <c r="K422" s="36">
        <v>25</v>
      </c>
      <c r="L422" s="32">
        <v>69</v>
      </c>
      <c r="M422" s="37">
        <v>18</v>
      </c>
      <c r="N422" s="32"/>
      <c r="O422" s="32"/>
      <c r="P422" s="32"/>
      <c r="Q422" s="32"/>
      <c r="R422" s="38">
        <f>(E422*E$2+F422*F$2+G422*G$2+H422*H$2+I422*I$2+K422*K$2+J422*J$2+L422*L$2+M422*M$2)</f>
        <v>0</v>
      </c>
    </row>
    <row r="423" spans="1:18" ht="22.5" customHeight="1">
      <c r="A423" s="34">
        <v>46017</v>
      </c>
      <c r="B423" s="15" t="s">
        <v>449</v>
      </c>
      <c r="C423" s="15" t="s">
        <v>450</v>
      </c>
      <c r="D423" s="35">
        <v>363</v>
      </c>
      <c r="E423" s="36">
        <v>30</v>
      </c>
      <c r="F423" s="32">
        <v>50</v>
      </c>
      <c r="G423" s="32">
        <v>26</v>
      </c>
      <c r="H423" s="32">
        <v>74</v>
      </c>
      <c r="I423" s="32">
        <v>3</v>
      </c>
      <c r="J423" s="37"/>
      <c r="K423" s="36">
        <v>47</v>
      </c>
      <c r="L423" s="32">
        <v>51</v>
      </c>
      <c r="M423" s="37">
        <v>53</v>
      </c>
      <c r="N423" s="32"/>
      <c r="O423" s="32"/>
      <c r="P423" s="32"/>
      <c r="Q423" s="32"/>
      <c r="R423" s="38">
        <f>(E423*E$2+F423*F$2+G423*G$2+H423*H$2+I423*I$2+K423*K$2+J423*J$2+L423*L$2+M423*M$2)</f>
        <v>0</v>
      </c>
    </row>
    <row r="424" spans="1:18" ht="22.5" customHeight="1">
      <c r="A424" s="34">
        <v>46017</v>
      </c>
      <c r="B424" s="15" t="s">
        <v>4564</v>
      </c>
      <c r="C424" s="15" t="s">
        <v>4563</v>
      </c>
      <c r="D424" s="35">
        <v>943</v>
      </c>
      <c r="E424" s="36">
        <v>44</v>
      </c>
      <c r="F424" s="32"/>
      <c r="G424" s="32">
        <v>45</v>
      </c>
      <c r="H424" s="32">
        <v>74</v>
      </c>
      <c r="I424" s="32">
        <v>18</v>
      </c>
      <c r="J424" s="37">
        <v>62</v>
      </c>
      <c r="K424" s="36">
        <v>63</v>
      </c>
      <c r="L424" s="32">
        <v>36</v>
      </c>
      <c r="M424" s="37">
        <v>70</v>
      </c>
      <c r="N424" s="32"/>
      <c r="O424" s="32"/>
      <c r="P424" s="32"/>
      <c r="Q424" s="32"/>
      <c r="R424" s="38">
        <f>(E424*E$2+F424*F$2+G424*G$2+H424*H$2+I424*I$2+K424*K$2+J424*J$2+L424*L$2+M424*M$2)</f>
        <v>0</v>
      </c>
    </row>
    <row r="425" spans="1:18" ht="22.5" customHeight="1">
      <c r="A425" s="34">
        <v>46017</v>
      </c>
      <c r="B425" s="15" t="s">
        <v>451</v>
      </c>
      <c r="C425" s="15" t="s">
        <v>452</v>
      </c>
      <c r="D425" s="35">
        <v>14607</v>
      </c>
      <c r="E425" s="36">
        <v>43</v>
      </c>
      <c r="F425" s="32">
        <v>48</v>
      </c>
      <c r="G425" s="32">
        <v>26</v>
      </c>
      <c r="H425" s="32">
        <v>64</v>
      </c>
      <c r="I425" s="32">
        <v>36</v>
      </c>
      <c r="J425" s="37"/>
      <c r="K425" s="36">
        <v>77</v>
      </c>
      <c r="L425" s="32">
        <v>55</v>
      </c>
      <c r="M425" s="37">
        <v>55</v>
      </c>
      <c r="N425" s="32"/>
      <c r="O425" s="32"/>
      <c r="P425" s="32"/>
      <c r="Q425" s="32"/>
      <c r="R425" s="38">
        <f>(E425*E$2+F425*F$2+G425*G$2+H425*H$2+I425*I$2+K425*K$2+J425*J$2+L425*L$2+M425*M$2)</f>
        <v>0</v>
      </c>
    </row>
    <row r="426" spans="1:18" ht="22.5" customHeight="1">
      <c r="A426" s="34">
        <v>46017</v>
      </c>
      <c r="B426" s="15" t="s">
        <v>6792</v>
      </c>
      <c r="C426" s="15" t="s">
        <v>6779</v>
      </c>
      <c r="D426" s="35">
        <v>1402</v>
      </c>
      <c r="E426" s="36">
        <v>33</v>
      </c>
      <c r="F426" s="32">
        <v>41</v>
      </c>
      <c r="G426" s="32">
        <v>28</v>
      </c>
      <c r="H426" s="32">
        <v>33</v>
      </c>
      <c r="I426" s="32">
        <v>14</v>
      </c>
      <c r="J426" s="37"/>
      <c r="K426" s="36">
        <v>34</v>
      </c>
      <c r="L426" s="32">
        <v>69</v>
      </c>
      <c r="M426" s="37">
        <v>35</v>
      </c>
      <c r="N426" s="32"/>
      <c r="O426" s="32"/>
      <c r="P426" s="32"/>
      <c r="Q426" s="32"/>
      <c r="R426" s="38">
        <f>(E426*E$2+F426*F$2+G426*G$2+H426*H$2+I426*I$2+K426*K$2+J426*J$2+L426*L$2+M426*M$2)</f>
        <v>0</v>
      </c>
    </row>
    <row r="427" spans="1:18" ht="22.5" customHeight="1">
      <c r="A427" s="34">
        <v>46017</v>
      </c>
      <c r="B427" s="15" t="s">
        <v>7931</v>
      </c>
      <c r="C427" s="15" t="s">
        <v>7387</v>
      </c>
      <c r="D427" s="35">
        <v>986</v>
      </c>
      <c r="E427" s="36">
        <v>25</v>
      </c>
      <c r="F427" s="32"/>
      <c r="G427" s="32">
        <v>29</v>
      </c>
      <c r="H427" s="32">
        <v>20</v>
      </c>
      <c r="I427" s="32">
        <v>3</v>
      </c>
      <c r="J427" s="37"/>
      <c r="K427" s="36">
        <v>46</v>
      </c>
      <c r="L427" s="32">
        <v>8</v>
      </c>
      <c r="M427" s="37">
        <v>81</v>
      </c>
      <c r="N427" s="32"/>
      <c r="O427" s="32"/>
      <c r="P427" s="32"/>
      <c r="Q427" s="32"/>
      <c r="R427" s="38">
        <f>(E427*E$2+F427*F$2+G427*G$2+H427*H$2+I427*I$2+K427*K$2+J427*J$2+L427*L$2+M427*M$2)</f>
        <v>0</v>
      </c>
    </row>
    <row r="428" spans="1:18" ht="22.5" customHeight="1">
      <c r="A428" s="34">
        <v>46017</v>
      </c>
      <c r="B428" s="15" t="s">
        <v>453</v>
      </c>
      <c r="C428" s="15" t="s">
        <v>454</v>
      </c>
      <c r="D428" s="35">
        <v>928</v>
      </c>
      <c r="E428" s="36">
        <v>60</v>
      </c>
      <c r="F428" s="32">
        <v>33</v>
      </c>
      <c r="G428" s="32">
        <v>74</v>
      </c>
      <c r="H428" s="32">
        <v>69</v>
      </c>
      <c r="I428" s="32">
        <v>86</v>
      </c>
      <c r="J428" s="37"/>
      <c r="K428" s="36">
        <v>71</v>
      </c>
      <c r="L428" s="32">
        <v>41</v>
      </c>
      <c r="M428" s="37">
        <v>60</v>
      </c>
      <c r="N428" s="32"/>
      <c r="O428" s="32"/>
      <c r="P428" s="32"/>
      <c r="Q428" s="32"/>
      <c r="R428" s="38">
        <f>(E428*E$2+F428*F$2+G428*G$2+H428*H$2+I428*I$2+K428*K$2+J428*J$2+L428*L$2+M428*M$2)</f>
        <v>0</v>
      </c>
    </row>
    <row r="429" spans="1:18" ht="22.5" customHeight="1">
      <c r="A429" s="34">
        <v>46017</v>
      </c>
      <c r="B429" s="15" t="s">
        <v>7604</v>
      </c>
      <c r="C429" s="15" t="s">
        <v>7605</v>
      </c>
      <c r="D429" s="35">
        <v>2257</v>
      </c>
      <c r="E429" s="36"/>
      <c r="F429" s="32">
        <v>66</v>
      </c>
      <c r="G429" s="32"/>
      <c r="H429" s="32">
        <v>5</v>
      </c>
      <c r="I429" s="32"/>
      <c r="J429" s="37"/>
      <c r="K429" s="36">
        <v>62</v>
      </c>
      <c r="L429" s="32">
        <v>50</v>
      </c>
      <c r="M429" s="37">
        <v>54</v>
      </c>
      <c r="N429" s="32"/>
      <c r="O429" s="32"/>
      <c r="P429" s="32"/>
      <c r="Q429" s="32"/>
      <c r="R429" s="38">
        <f>(E429*E$2+F429*F$2+G429*G$2+H429*H$2+I429*I$2+K429*K$2+J429*J$2+L429*L$2+M429*M$2)</f>
        <v>0</v>
      </c>
    </row>
    <row r="430" spans="1:18" ht="22.5" customHeight="1">
      <c r="A430" s="34">
        <v>46017</v>
      </c>
      <c r="B430" s="15" t="s">
        <v>455</v>
      </c>
      <c r="C430" s="15" t="s">
        <v>456</v>
      </c>
      <c r="D430" s="35">
        <v>3246</v>
      </c>
      <c r="E430" s="36">
        <v>46</v>
      </c>
      <c r="F430" s="32">
        <v>34</v>
      </c>
      <c r="G430" s="32">
        <v>57</v>
      </c>
      <c r="H430" s="32">
        <v>66</v>
      </c>
      <c r="I430" s="32">
        <v>73</v>
      </c>
      <c r="J430" s="37"/>
      <c r="K430" s="36">
        <v>85</v>
      </c>
      <c r="L430" s="32">
        <v>79</v>
      </c>
      <c r="M430" s="37">
        <v>43</v>
      </c>
      <c r="N430" s="32"/>
      <c r="O430" s="32"/>
      <c r="P430" s="32"/>
      <c r="Q430" s="32"/>
      <c r="R430" s="38">
        <f>(E430*E$2+F430*F$2+G430*G$2+H430*H$2+I430*I$2+K430*K$2+J430*J$2+L430*L$2+M430*M$2)</f>
        <v>0</v>
      </c>
    </row>
    <row r="431" spans="1:18" ht="22.5" customHeight="1">
      <c r="A431" s="34">
        <v>46017</v>
      </c>
      <c r="B431" s="15" t="s">
        <v>457</v>
      </c>
      <c r="C431" s="15" t="s">
        <v>458</v>
      </c>
      <c r="D431" s="35">
        <v>2634</v>
      </c>
      <c r="E431" s="36"/>
      <c r="F431" s="32">
        <v>93</v>
      </c>
      <c r="G431" s="32"/>
      <c r="H431" s="32">
        <v>11</v>
      </c>
      <c r="I431" s="32"/>
      <c r="J431" s="37"/>
      <c r="K431" s="36">
        <v>41</v>
      </c>
      <c r="L431" s="32">
        <v>82</v>
      </c>
      <c r="M431" s="37">
        <v>35</v>
      </c>
      <c r="N431" s="32"/>
      <c r="O431" s="32"/>
      <c r="P431" s="32"/>
      <c r="Q431" s="32"/>
      <c r="R431" s="38">
        <f>(E431*E$2+F431*F$2+G431*G$2+H431*H$2+I431*I$2+K431*K$2+J431*J$2+L431*L$2+M431*M$2)</f>
        <v>0</v>
      </c>
    </row>
    <row r="432" spans="1:18" ht="22.5" customHeight="1">
      <c r="A432" s="34">
        <v>46017</v>
      </c>
      <c r="B432" s="15" t="s">
        <v>5868</v>
      </c>
      <c r="C432" s="15" t="s">
        <v>459</v>
      </c>
      <c r="D432" s="35">
        <v>134060</v>
      </c>
      <c r="E432" s="36"/>
      <c r="F432" s="32">
        <v>40</v>
      </c>
      <c r="G432" s="32"/>
      <c r="H432" s="32">
        <v>76</v>
      </c>
      <c r="I432" s="32"/>
      <c r="J432" s="37"/>
      <c r="K432" s="36">
        <v>78</v>
      </c>
      <c r="L432" s="32">
        <v>39</v>
      </c>
      <c r="M432" s="37">
        <v>63</v>
      </c>
      <c r="N432" s="32"/>
      <c r="O432" s="32"/>
      <c r="P432" s="32"/>
      <c r="Q432" s="32"/>
      <c r="R432" s="38">
        <f>(E432*E$2+F432*F$2+G432*G$2+H432*H$2+I432*I$2+K432*K$2+J432*J$2+L432*L$2+M432*M$2)</f>
        <v>0</v>
      </c>
    </row>
    <row r="433" spans="1:18" ht="22.5" customHeight="1">
      <c r="A433" s="34">
        <v>46017</v>
      </c>
      <c r="B433" s="15" t="s">
        <v>460</v>
      </c>
      <c r="C433" s="15" t="s">
        <v>461</v>
      </c>
      <c r="D433" s="35">
        <v>807</v>
      </c>
      <c r="E433" s="36">
        <v>50</v>
      </c>
      <c r="F433" s="32">
        <v>48</v>
      </c>
      <c r="G433" s="32">
        <v>64</v>
      </c>
      <c r="H433" s="32">
        <v>67</v>
      </c>
      <c r="I433" s="32">
        <v>48</v>
      </c>
      <c r="J433" s="37"/>
      <c r="K433" s="36">
        <v>27</v>
      </c>
      <c r="L433" s="32">
        <v>62</v>
      </c>
      <c r="M433" s="37">
        <v>49</v>
      </c>
      <c r="N433" s="32"/>
      <c r="O433" s="32"/>
      <c r="P433" s="32"/>
      <c r="Q433" s="32"/>
      <c r="R433" s="38">
        <f>(E433*E$2+F433*F$2+G433*G$2+H433*H$2+I433*I$2+K433*K$2+J433*J$2+L433*L$2+M433*M$2)</f>
        <v>0</v>
      </c>
    </row>
    <row r="434" spans="1:18" ht="22.5" customHeight="1">
      <c r="A434" s="34">
        <v>46017</v>
      </c>
      <c r="B434" s="15" t="s">
        <v>462</v>
      </c>
      <c r="C434" s="15" t="s">
        <v>463</v>
      </c>
      <c r="D434" s="35">
        <v>4051</v>
      </c>
      <c r="E434" s="36">
        <v>46</v>
      </c>
      <c r="F434" s="32">
        <v>35</v>
      </c>
      <c r="G434" s="32">
        <v>48</v>
      </c>
      <c r="H434" s="32">
        <v>97</v>
      </c>
      <c r="I434" s="32">
        <v>12</v>
      </c>
      <c r="J434" s="37">
        <v>36</v>
      </c>
      <c r="K434" s="36">
        <v>77</v>
      </c>
      <c r="L434" s="32">
        <v>73</v>
      </c>
      <c r="M434" s="37">
        <v>26</v>
      </c>
      <c r="N434" s="32"/>
      <c r="O434" s="32"/>
      <c r="P434" s="32"/>
      <c r="Q434" s="32"/>
      <c r="R434" s="38">
        <f>(E434*E$2+F434*F$2+G434*G$2+H434*H$2+I434*I$2+K434*K$2+J434*J$2+L434*L$2+M434*M$2)</f>
        <v>0</v>
      </c>
    </row>
    <row r="435" spans="1:18" ht="22.5" customHeight="1">
      <c r="A435" s="34">
        <v>46017</v>
      </c>
      <c r="B435" s="15" t="s">
        <v>464</v>
      </c>
      <c r="C435" s="15" t="s">
        <v>465</v>
      </c>
      <c r="D435" s="35">
        <v>14585</v>
      </c>
      <c r="E435" s="36">
        <v>35</v>
      </c>
      <c r="F435" s="32">
        <v>11</v>
      </c>
      <c r="G435" s="32">
        <v>67</v>
      </c>
      <c r="H435" s="32">
        <v>29</v>
      </c>
      <c r="I435" s="32">
        <v>11</v>
      </c>
      <c r="J435" s="37">
        <v>19</v>
      </c>
      <c r="K435" s="36">
        <v>56</v>
      </c>
      <c r="L435" s="32">
        <v>51</v>
      </c>
      <c r="M435" s="37">
        <v>47</v>
      </c>
      <c r="N435" s="32"/>
      <c r="O435" s="32"/>
      <c r="P435" s="32"/>
      <c r="Q435" s="32"/>
      <c r="R435" s="38">
        <f>(E435*E$2+F435*F$2+G435*G$2+H435*H$2+I435*I$2+K435*K$2+J435*J$2+L435*L$2+M435*M$2)</f>
        <v>0</v>
      </c>
    </row>
    <row r="436" spans="1:18" ht="22.5" customHeight="1">
      <c r="A436" s="34">
        <v>46017</v>
      </c>
      <c r="B436" s="15" t="s">
        <v>466</v>
      </c>
      <c r="C436" s="15" t="s">
        <v>467</v>
      </c>
      <c r="D436" s="35">
        <v>4948</v>
      </c>
      <c r="E436" s="36">
        <v>68</v>
      </c>
      <c r="F436" s="32">
        <v>64</v>
      </c>
      <c r="G436" s="32">
        <v>54</v>
      </c>
      <c r="H436" s="32">
        <v>85</v>
      </c>
      <c r="I436" s="32">
        <v>39</v>
      </c>
      <c r="J436" s="37">
        <v>62</v>
      </c>
      <c r="K436" s="36">
        <v>81</v>
      </c>
      <c r="L436" s="32">
        <v>65</v>
      </c>
      <c r="M436" s="37">
        <v>38</v>
      </c>
      <c r="N436" s="32"/>
      <c r="O436" s="32"/>
      <c r="P436" s="32"/>
      <c r="Q436" s="32"/>
      <c r="R436" s="38">
        <f>(E436*E$2+F436*F$2+G436*G$2+H436*H$2+I436*I$2+K436*K$2+J436*J$2+L436*L$2+M436*M$2)</f>
        <v>0</v>
      </c>
    </row>
    <row r="437" spans="1:18" ht="22.5" customHeight="1">
      <c r="A437" s="34">
        <v>46017</v>
      </c>
      <c r="B437" s="15" t="s">
        <v>6423</v>
      </c>
      <c r="C437" s="15" t="s">
        <v>5650</v>
      </c>
      <c r="D437" s="35">
        <v>610</v>
      </c>
      <c r="E437" s="36">
        <v>79</v>
      </c>
      <c r="F437" s="32">
        <v>92</v>
      </c>
      <c r="G437" s="32">
        <v>68</v>
      </c>
      <c r="H437" s="32">
        <v>94</v>
      </c>
      <c r="I437" s="32">
        <v>98</v>
      </c>
      <c r="J437" s="37"/>
      <c r="K437" s="36">
        <v>93</v>
      </c>
      <c r="L437" s="32">
        <v>48</v>
      </c>
      <c r="M437" s="37">
        <v>61</v>
      </c>
      <c r="N437" s="32"/>
      <c r="O437" s="32"/>
      <c r="P437" s="32"/>
      <c r="Q437" s="32"/>
      <c r="R437" s="38">
        <f>(E437*E$2+F437*F$2+G437*G$2+H437*H$2+I437*I$2+K437*K$2+J437*J$2+L437*L$2+M437*M$2)</f>
        <v>0</v>
      </c>
    </row>
    <row r="438" spans="1:18" ht="22.5" customHeight="1">
      <c r="A438" s="34">
        <v>46017</v>
      </c>
      <c r="B438" s="15" t="s">
        <v>7453</v>
      </c>
      <c r="C438" s="15" t="s">
        <v>7454</v>
      </c>
      <c r="D438" s="35">
        <v>300</v>
      </c>
      <c r="E438" s="36"/>
      <c r="F438" s="32"/>
      <c r="G438" s="32"/>
      <c r="H438" s="32"/>
      <c r="I438" s="32"/>
      <c r="J438" s="37"/>
      <c r="K438" s="36"/>
      <c r="L438" s="32">
        <v>45</v>
      </c>
      <c r="M438" s="37">
        <v>57</v>
      </c>
      <c r="N438" s="32"/>
      <c r="O438" s="32"/>
      <c r="P438" s="32"/>
      <c r="Q438" s="32"/>
      <c r="R438" s="38">
        <f>(E438*E$2+F438*F$2+G438*G$2+H438*H$2+I438*I$2+K438*K$2+J438*J$2+L438*L$2+M438*M$2)</f>
        <v>0</v>
      </c>
    </row>
    <row r="439" spans="1:18" ht="22.5" customHeight="1">
      <c r="A439" s="34">
        <v>46017</v>
      </c>
      <c r="B439" s="15" t="s">
        <v>6504</v>
      </c>
      <c r="C439" s="15" t="s">
        <v>6497</v>
      </c>
      <c r="D439" s="35">
        <v>920</v>
      </c>
      <c r="E439" s="36">
        <v>15</v>
      </c>
      <c r="F439" s="32"/>
      <c r="G439" s="32">
        <v>28</v>
      </c>
      <c r="H439" s="32">
        <v>31</v>
      </c>
      <c r="I439" s="32">
        <v>21</v>
      </c>
      <c r="J439" s="37"/>
      <c r="K439" s="36">
        <v>39</v>
      </c>
      <c r="L439" s="32">
        <v>52</v>
      </c>
      <c r="M439" s="37">
        <v>50</v>
      </c>
      <c r="N439" s="32"/>
      <c r="O439" s="32"/>
      <c r="P439" s="32"/>
      <c r="Q439" s="32"/>
      <c r="R439" s="38">
        <f>(E439*E$2+F439*F$2+G439*G$2+H439*H$2+I439*I$2+K439*K$2+J439*J$2+L439*L$2+M439*M$2)</f>
        <v>0</v>
      </c>
    </row>
    <row r="440" spans="1:18" ht="22.5" customHeight="1">
      <c r="A440" s="34">
        <v>46017</v>
      </c>
      <c r="B440" s="15" t="s">
        <v>468</v>
      </c>
      <c r="C440" s="15" t="s">
        <v>469</v>
      </c>
      <c r="D440" s="35">
        <v>142</v>
      </c>
      <c r="E440" s="36">
        <v>46</v>
      </c>
      <c r="F440" s="32">
        <v>12</v>
      </c>
      <c r="G440" s="32">
        <v>27</v>
      </c>
      <c r="H440" s="32">
        <v>83</v>
      </c>
      <c r="I440" s="32">
        <v>6</v>
      </c>
      <c r="J440" s="37"/>
      <c r="K440" s="36">
        <v>78</v>
      </c>
      <c r="L440" s="32">
        <v>48</v>
      </c>
      <c r="M440" s="37">
        <v>56</v>
      </c>
      <c r="N440" s="32"/>
      <c r="O440" s="32"/>
      <c r="P440" s="32"/>
      <c r="Q440" s="32"/>
      <c r="R440" s="38">
        <f>(E440*E$2+F440*F$2+G440*G$2+H440*H$2+I440*I$2+K440*K$2+J440*J$2+L440*L$2+M440*M$2)</f>
        <v>0</v>
      </c>
    </row>
    <row r="441" spans="1:18" ht="22.5" customHeight="1">
      <c r="A441" s="34">
        <v>46017</v>
      </c>
      <c r="B441" s="15" t="s">
        <v>470</v>
      </c>
      <c r="C441" s="15" t="s">
        <v>471</v>
      </c>
      <c r="D441" s="35">
        <v>2783</v>
      </c>
      <c r="E441" s="36">
        <v>18</v>
      </c>
      <c r="F441" s="32">
        <v>3</v>
      </c>
      <c r="G441" s="32">
        <v>36</v>
      </c>
      <c r="H441" s="32">
        <v>88</v>
      </c>
      <c r="I441" s="32">
        <v>29</v>
      </c>
      <c r="J441" s="37">
        <v>1</v>
      </c>
      <c r="K441" s="36">
        <v>55</v>
      </c>
      <c r="L441" s="32">
        <v>56</v>
      </c>
      <c r="M441" s="37">
        <v>51</v>
      </c>
      <c r="N441" s="32"/>
      <c r="O441" s="32"/>
      <c r="P441" s="32"/>
      <c r="Q441" s="32"/>
      <c r="R441" s="38">
        <f>(E441*E$2+F441*F$2+G441*G$2+H441*H$2+I441*I$2+K441*K$2+J441*J$2+L441*L$2+M441*M$2)</f>
        <v>0</v>
      </c>
    </row>
    <row r="442" spans="1:18" ht="22.5" customHeight="1">
      <c r="A442" s="34">
        <v>46017</v>
      </c>
      <c r="B442" s="15" t="s">
        <v>472</v>
      </c>
      <c r="C442" s="15" t="s">
        <v>473</v>
      </c>
      <c r="D442" s="35">
        <v>21431</v>
      </c>
      <c r="E442" s="36">
        <v>51</v>
      </c>
      <c r="F442" s="32">
        <v>35</v>
      </c>
      <c r="G442" s="32">
        <v>59</v>
      </c>
      <c r="H442" s="32">
        <v>92</v>
      </c>
      <c r="I442" s="32">
        <v>62</v>
      </c>
      <c r="J442" s="37">
        <v>40</v>
      </c>
      <c r="K442" s="36"/>
      <c r="L442" s="32">
        <v>1</v>
      </c>
      <c r="M442" s="37">
        <v>99</v>
      </c>
      <c r="N442" s="32"/>
      <c r="O442" s="32"/>
      <c r="P442" s="32"/>
      <c r="Q442" s="32"/>
      <c r="R442" s="38">
        <f>(E442*E$2+F442*F$2+G442*G$2+H442*H$2+I442*I$2+K442*K$2+J442*J$2+L442*L$2+M442*M$2)</f>
        <v>0</v>
      </c>
    </row>
    <row r="443" spans="1:18" ht="22.5" customHeight="1">
      <c r="A443" s="34">
        <v>46017</v>
      </c>
      <c r="B443" s="15" t="s">
        <v>474</v>
      </c>
      <c r="C443" s="15" t="s">
        <v>475</v>
      </c>
      <c r="D443" s="35">
        <v>19566</v>
      </c>
      <c r="E443" s="36">
        <v>33</v>
      </c>
      <c r="F443" s="32">
        <v>32</v>
      </c>
      <c r="G443" s="32">
        <v>52</v>
      </c>
      <c r="H443" s="32">
        <v>21</v>
      </c>
      <c r="I443" s="32">
        <v>16</v>
      </c>
      <c r="J443" s="37"/>
      <c r="K443" s="36">
        <v>88</v>
      </c>
      <c r="L443" s="32">
        <v>39</v>
      </c>
      <c r="M443" s="37">
        <v>71</v>
      </c>
      <c r="N443" s="32"/>
      <c r="O443" s="32"/>
      <c r="P443" s="32"/>
      <c r="Q443" s="32"/>
      <c r="R443" s="38">
        <f>(E443*E$2+F443*F$2+G443*G$2+H443*H$2+I443*I$2+K443*K$2+J443*J$2+L443*L$2+M443*M$2)</f>
        <v>0</v>
      </c>
    </row>
    <row r="444" spans="1:18" ht="22.5" customHeight="1">
      <c r="A444" s="34">
        <v>46017</v>
      </c>
      <c r="B444" s="15" t="s">
        <v>7455</v>
      </c>
      <c r="C444" s="15" t="s">
        <v>7443</v>
      </c>
      <c r="D444" s="35">
        <v>156</v>
      </c>
      <c r="E444" s="36">
        <v>40</v>
      </c>
      <c r="F444" s="32"/>
      <c r="G444" s="32">
        <v>47</v>
      </c>
      <c r="H444" s="32">
        <v>46</v>
      </c>
      <c r="I444" s="32">
        <v>41</v>
      </c>
      <c r="J444" s="37"/>
      <c r="K444" s="36">
        <v>40</v>
      </c>
      <c r="L444" s="32">
        <v>20</v>
      </c>
      <c r="M444" s="37">
        <v>72</v>
      </c>
      <c r="N444" s="32"/>
      <c r="O444" s="32"/>
      <c r="P444" s="32"/>
      <c r="Q444" s="32"/>
      <c r="R444" s="38">
        <f>(E444*E$2+F444*F$2+G444*G$2+H444*H$2+I444*I$2+K444*K$2+J444*J$2+L444*L$2+M444*M$2)</f>
        <v>0</v>
      </c>
    </row>
    <row r="445" spans="1:18" ht="22.5" customHeight="1">
      <c r="A445" s="34">
        <v>46017</v>
      </c>
      <c r="B445" s="15" t="s">
        <v>476</v>
      </c>
      <c r="C445" s="15" t="s">
        <v>477</v>
      </c>
      <c r="D445" s="35">
        <v>330</v>
      </c>
      <c r="E445" s="36">
        <v>51</v>
      </c>
      <c r="F445" s="32">
        <v>29</v>
      </c>
      <c r="G445" s="32">
        <v>50</v>
      </c>
      <c r="H445" s="32">
        <v>79</v>
      </c>
      <c r="I445" s="32">
        <v>10</v>
      </c>
      <c r="J445" s="37"/>
      <c r="K445" s="36">
        <v>24</v>
      </c>
      <c r="L445" s="32">
        <v>63</v>
      </c>
      <c r="M445" s="37">
        <v>64</v>
      </c>
      <c r="N445" s="32"/>
      <c r="O445" s="32"/>
      <c r="P445" s="32"/>
      <c r="Q445" s="32"/>
      <c r="R445" s="38">
        <f>(E445*E$2+F445*F$2+G445*G$2+H445*H$2+I445*I$2+K445*K$2+J445*J$2+L445*L$2+M445*M$2)</f>
        <v>0</v>
      </c>
    </row>
    <row r="446" spans="1:18" ht="22.5" customHeight="1">
      <c r="A446" s="34">
        <v>46017</v>
      </c>
      <c r="B446" s="15" t="s">
        <v>478</v>
      </c>
      <c r="C446" s="15" t="s">
        <v>479</v>
      </c>
      <c r="D446" s="35">
        <v>4970</v>
      </c>
      <c r="E446" s="36">
        <v>50</v>
      </c>
      <c r="F446" s="32">
        <v>36</v>
      </c>
      <c r="G446" s="32">
        <v>67</v>
      </c>
      <c r="H446" s="32">
        <v>37</v>
      </c>
      <c r="I446" s="32">
        <v>6</v>
      </c>
      <c r="J446" s="37"/>
      <c r="K446" s="36">
        <v>75</v>
      </c>
      <c r="L446" s="32">
        <v>50</v>
      </c>
      <c r="M446" s="37">
        <v>42</v>
      </c>
      <c r="N446" s="32"/>
      <c r="O446" s="32"/>
      <c r="P446" s="32"/>
      <c r="Q446" s="32"/>
      <c r="R446" s="38">
        <f>(E446*E$2+F446*F$2+G446*G$2+H446*H$2+I446*I$2+K446*K$2+J446*J$2+L446*L$2+M446*M$2)</f>
        <v>0</v>
      </c>
    </row>
    <row r="447" spans="1:18" ht="22.5" customHeight="1">
      <c r="A447" s="34">
        <v>46017</v>
      </c>
      <c r="B447" s="15" t="s">
        <v>480</v>
      </c>
      <c r="C447" s="15" t="s">
        <v>481</v>
      </c>
      <c r="D447" s="35">
        <v>5099</v>
      </c>
      <c r="E447" s="36">
        <v>66</v>
      </c>
      <c r="F447" s="32">
        <v>89</v>
      </c>
      <c r="G447" s="32">
        <v>62</v>
      </c>
      <c r="H447" s="32">
        <v>29</v>
      </c>
      <c r="I447" s="32">
        <v>38</v>
      </c>
      <c r="J447" s="37"/>
      <c r="K447" s="36">
        <v>79</v>
      </c>
      <c r="L447" s="32">
        <v>33</v>
      </c>
      <c r="M447" s="37">
        <v>68</v>
      </c>
      <c r="N447" s="32"/>
      <c r="O447" s="32"/>
      <c r="P447" s="32"/>
      <c r="Q447" s="32"/>
      <c r="R447" s="38">
        <f>(E447*E$2+F447*F$2+G447*G$2+H447*H$2+I447*I$2+K447*K$2+J447*J$2+L447*L$2+M447*M$2)</f>
        <v>0</v>
      </c>
    </row>
    <row r="448" spans="1:18" ht="22.5" customHeight="1">
      <c r="A448" s="34">
        <v>46017</v>
      </c>
      <c r="B448" s="15" t="s">
        <v>482</v>
      </c>
      <c r="C448" s="15" t="s">
        <v>483</v>
      </c>
      <c r="D448" s="35">
        <v>1607</v>
      </c>
      <c r="E448" s="36">
        <v>95</v>
      </c>
      <c r="F448" s="32">
        <v>94</v>
      </c>
      <c r="G448" s="32">
        <v>43</v>
      </c>
      <c r="H448" s="32">
        <v>84</v>
      </c>
      <c r="I448" s="32">
        <v>97</v>
      </c>
      <c r="J448" s="37"/>
      <c r="K448" s="36">
        <v>59</v>
      </c>
      <c r="L448" s="32">
        <v>38</v>
      </c>
      <c r="M448" s="37">
        <v>53</v>
      </c>
      <c r="N448" s="32"/>
      <c r="O448" s="32"/>
      <c r="P448" s="32"/>
      <c r="Q448" s="32"/>
      <c r="R448" s="38">
        <f>(E448*E$2+F448*F$2+G448*G$2+H448*H$2+I448*I$2+K448*K$2+J448*J$2+L448*L$2+M448*M$2)</f>
        <v>0</v>
      </c>
    </row>
    <row r="449" spans="1:18" ht="22.5" customHeight="1">
      <c r="A449" s="34">
        <v>46017</v>
      </c>
      <c r="B449" s="15" t="s">
        <v>484</v>
      </c>
      <c r="C449" s="15" t="s">
        <v>485</v>
      </c>
      <c r="D449" s="35">
        <v>87914</v>
      </c>
      <c r="E449" s="36"/>
      <c r="F449" s="32">
        <v>37</v>
      </c>
      <c r="G449" s="32"/>
      <c r="H449" s="32">
        <v>38</v>
      </c>
      <c r="I449" s="32"/>
      <c r="J449" s="37"/>
      <c r="K449" s="36">
        <v>36</v>
      </c>
      <c r="L449" s="32">
        <v>72</v>
      </c>
      <c r="M449" s="37">
        <v>44</v>
      </c>
      <c r="N449" s="32"/>
      <c r="O449" s="32"/>
      <c r="P449" s="32"/>
      <c r="Q449" s="32"/>
      <c r="R449" s="38">
        <f>(E449*E$2+F449*F$2+G449*G$2+H449*H$2+I449*I$2+K449*K$2+J449*J$2+L449*L$2+M449*M$2)</f>
        <v>0</v>
      </c>
    </row>
    <row r="450" spans="1:18" ht="22.5" customHeight="1">
      <c r="A450" s="34">
        <v>46017</v>
      </c>
      <c r="B450" s="15" t="s">
        <v>4566</v>
      </c>
      <c r="C450" s="15" t="s">
        <v>4565</v>
      </c>
      <c r="D450" s="35">
        <v>903</v>
      </c>
      <c r="E450" s="36">
        <v>50</v>
      </c>
      <c r="F450" s="32"/>
      <c r="G450" s="32">
        <v>56</v>
      </c>
      <c r="H450" s="32">
        <v>74</v>
      </c>
      <c r="I450" s="32">
        <v>19</v>
      </c>
      <c r="J450" s="37">
        <v>58</v>
      </c>
      <c r="K450" s="36">
        <v>31</v>
      </c>
      <c r="L450" s="32">
        <v>37</v>
      </c>
      <c r="M450" s="37">
        <v>60</v>
      </c>
      <c r="N450" s="32"/>
      <c r="O450" s="32"/>
      <c r="P450" s="32"/>
      <c r="Q450" s="32"/>
      <c r="R450" s="38">
        <f>(E450*E$2+F450*F$2+G450*G$2+H450*H$2+I450*I$2+K450*K$2+J450*J$2+L450*L$2+M450*M$2)</f>
        <v>0</v>
      </c>
    </row>
    <row r="451" spans="1:18" ht="22.5" customHeight="1">
      <c r="A451" s="34">
        <v>46017</v>
      </c>
      <c r="B451" s="15" t="s">
        <v>7827</v>
      </c>
      <c r="C451" s="15" t="s">
        <v>7828</v>
      </c>
      <c r="D451" s="35">
        <v>472</v>
      </c>
      <c r="E451" s="36"/>
      <c r="F451" s="32"/>
      <c r="G451" s="32"/>
      <c r="H451" s="32"/>
      <c r="I451" s="32"/>
      <c r="J451" s="37"/>
      <c r="K451" s="36"/>
      <c r="L451" s="32">
        <v>48</v>
      </c>
      <c r="M451" s="37">
        <v>49</v>
      </c>
      <c r="N451" s="32"/>
      <c r="O451" s="32"/>
      <c r="P451" s="32"/>
      <c r="Q451" s="32"/>
      <c r="R451" s="38">
        <f>(E451*E$2+F451*F$2+G451*G$2+H451*H$2+I451*I$2+K451*K$2+J451*J$2+L451*L$2+M451*M$2)</f>
        <v>0</v>
      </c>
    </row>
    <row r="452" spans="1:18" ht="22.5" customHeight="1">
      <c r="A452" s="34">
        <v>46017</v>
      </c>
      <c r="B452" s="15" t="s">
        <v>486</v>
      </c>
      <c r="C452" s="15" t="s">
        <v>487</v>
      </c>
      <c r="D452" s="35">
        <v>472</v>
      </c>
      <c r="E452" s="36">
        <v>15</v>
      </c>
      <c r="F452" s="32">
        <v>32</v>
      </c>
      <c r="G452" s="32">
        <v>25</v>
      </c>
      <c r="H452" s="32">
        <v>21</v>
      </c>
      <c r="I452" s="32">
        <v>65</v>
      </c>
      <c r="J452" s="37"/>
      <c r="K452" s="36">
        <v>58</v>
      </c>
      <c r="L452" s="32">
        <v>44</v>
      </c>
      <c r="M452" s="37">
        <v>49</v>
      </c>
      <c r="N452" s="32"/>
      <c r="O452" s="32"/>
      <c r="P452" s="32"/>
      <c r="Q452" s="32"/>
      <c r="R452" s="38">
        <f>(E452*E$2+F452*F$2+G452*G$2+H452*H$2+I452*I$2+K452*K$2+J452*J$2+L452*L$2+M452*M$2)</f>
        <v>0</v>
      </c>
    </row>
    <row r="453" spans="1:18" ht="22.5" customHeight="1">
      <c r="A453" s="34">
        <v>46017</v>
      </c>
      <c r="B453" s="15" t="s">
        <v>488</v>
      </c>
      <c r="C453" s="15" t="s">
        <v>489</v>
      </c>
      <c r="D453" s="35">
        <v>4651</v>
      </c>
      <c r="E453" s="36">
        <v>69</v>
      </c>
      <c r="F453" s="32">
        <v>50</v>
      </c>
      <c r="G453" s="32">
        <v>71</v>
      </c>
      <c r="H453" s="32">
        <v>94</v>
      </c>
      <c r="I453" s="32">
        <v>55</v>
      </c>
      <c r="J453" s="37"/>
      <c r="K453" s="36">
        <v>88</v>
      </c>
      <c r="L453" s="32">
        <v>74</v>
      </c>
      <c r="M453" s="37">
        <v>33</v>
      </c>
      <c r="N453" s="32"/>
      <c r="O453" s="32"/>
      <c r="P453" s="32"/>
      <c r="Q453" s="32"/>
      <c r="R453" s="38">
        <f>(E453*E$2+F453*F$2+G453*G$2+H453*H$2+I453*I$2+K453*K$2+J453*J$2+L453*L$2+M453*M$2)</f>
        <v>0</v>
      </c>
    </row>
    <row r="454" spans="1:18" ht="22.5" customHeight="1">
      <c r="A454" s="34">
        <v>46017</v>
      </c>
      <c r="B454" s="15" t="s">
        <v>7659</v>
      </c>
      <c r="C454" s="15" t="s">
        <v>7660</v>
      </c>
      <c r="D454" s="35">
        <v>260</v>
      </c>
      <c r="E454" s="36"/>
      <c r="F454" s="32"/>
      <c r="G454" s="32"/>
      <c r="H454" s="32"/>
      <c r="I454" s="32"/>
      <c r="J454" s="37"/>
      <c r="K454" s="36"/>
      <c r="L454" s="32">
        <v>47</v>
      </c>
      <c r="M454" s="37">
        <v>55</v>
      </c>
      <c r="N454" s="32"/>
      <c r="O454" s="32"/>
      <c r="P454" s="32"/>
      <c r="Q454" s="32"/>
      <c r="R454" s="38">
        <f>(E454*E$2+F454*F$2+G454*G$2+H454*H$2+I454*I$2+K454*K$2+J454*J$2+L454*L$2+M454*M$2)</f>
        <v>0</v>
      </c>
    </row>
    <row r="455" spans="1:18" ht="22.5" customHeight="1">
      <c r="A455" s="34">
        <v>46017</v>
      </c>
      <c r="B455" s="15" t="s">
        <v>4568</v>
      </c>
      <c r="C455" s="15" t="s">
        <v>4567</v>
      </c>
      <c r="D455" s="35">
        <v>500</v>
      </c>
      <c r="E455" s="36">
        <v>33</v>
      </c>
      <c r="F455" s="32"/>
      <c r="G455" s="32">
        <v>28</v>
      </c>
      <c r="H455" s="32"/>
      <c r="I455" s="32">
        <v>48</v>
      </c>
      <c r="J455" s="37">
        <v>39</v>
      </c>
      <c r="K455" s="36">
        <v>8</v>
      </c>
      <c r="L455" s="32">
        <v>40</v>
      </c>
      <c r="M455" s="37">
        <v>46</v>
      </c>
      <c r="N455" s="32"/>
      <c r="O455" s="32"/>
      <c r="P455" s="32"/>
      <c r="Q455" s="32"/>
      <c r="R455" s="38">
        <f>(E455*E$2+F455*F$2+G455*G$2+H455*H$2+I455*I$2+K455*K$2+J455*J$2+L455*L$2+M455*M$2)</f>
        <v>0</v>
      </c>
    </row>
    <row r="456" spans="1:18" ht="22.5" customHeight="1">
      <c r="A456" s="34">
        <v>46017</v>
      </c>
      <c r="B456" s="15" t="s">
        <v>7025</v>
      </c>
      <c r="C456" s="15" t="s">
        <v>7026</v>
      </c>
      <c r="D456" s="35">
        <v>147</v>
      </c>
      <c r="E456" s="36">
        <v>38</v>
      </c>
      <c r="F456" s="32"/>
      <c r="G456" s="32">
        <v>48</v>
      </c>
      <c r="H456" s="32">
        <v>77</v>
      </c>
      <c r="I456" s="32">
        <v>31</v>
      </c>
      <c r="J456" s="37"/>
      <c r="K456" s="36">
        <v>34</v>
      </c>
      <c r="L456" s="32">
        <v>56</v>
      </c>
      <c r="M456" s="37">
        <v>19</v>
      </c>
      <c r="N456" s="32"/>
      <c r="O456" s="32"/>
      <c r="P456" s="32"/>
      <c r="Q456" s="32"/>
      <c r="R456" s="38">
        <f>(E456*E$2+F456*F$2+G456*G$2+H456*H$2+I456*I$2+K456*K$2+J456*J$2+L456*L$2+M456*M$2)</f>
        <v>0</v>
      </c>
    </row>
    <row r="457" spans="1:18" ht="22.5" customHeight="1">
      <c r="A457" s="34">
        <v>46017</v>
      </c>
      <c r="B457" s="15" t="s">
        <v>490</v>
      </c>
      <c r="C457" s="15" t="s">
        <v>491</v>
      </c>
      <c r="D457" s="35">
        <v>55956</v>
      </c>
      <c r="E457" s="36">
        <v>60</v>
      </c>
      <c r="F457" s="32">
        <v>38</v>
      </c>
      <c r="G457" s="32">
        <v>66</v>
      </c>
      <c r="H457" s="32">
        <v>91</v>
      </c>
      <c r="I457" s="32">
        <v>75</v>
      </c>
      <c r="J457" s="37">
        <v>35</v>
      </c>
      <c r="K457" s="36">
        <v>90</v>
      </c>
      <c r="L457" s="32">
        <v>22</v>
      </c>
      <c r="M457" s="37">
        <v>80</v>
      </c>
      <c r="N457" s="32"/>
      <c r="O457" s="32"/>
      <c r="P457" s="32"/>
      <c r="Q457" s="32"/>
      <c r="R457" s="38">
        <f>(E457*E$2+F457*F$2+G457*G$2+H457*H$2+I457*I$2+K457*K$2+J457*J$2+L457*L$2+M457*M$2)</f>
        <v>0</v>
      </c>
    </row>
    <row r="458" spans="1:18" ht="22.5" customHeight="1">
      <c r="A458" s="34">
        <v>46017</v>
      </c>
      <c r="B458" s="15" t="s">
        <v>492</v>
      </c>
      <c r="C458" s="15" t="s">
        <v>493</v>
      </c>
      <c r="D458" s="35">
        <v>21328</v>
      </c>
      <c r="E458" s="36">
        <v>66</v>
      </c>
      <c r="F458" s="32">
        <v>77</v>
      </c>
      <c r="G458" s="32">
        <v>36</v>
      </c>
      <c r="H458" s="32">
        <v>81</v>
      </c>
      <c r="I458" s="32">
        <v>46</v>
      </c>
      <c r="J458" s="37"/>
      <c r="K458" s="36">
        <v>40</v>
      </c>
      <c r="L458" s="32">
        <v>81</v>
      </c>
      <c r="M458" s="37">
        <v>3</v>
      </c>
      <c r="N458" s="32"/>
      <c r="O458" s="32"/>
      <c r="P458" s="32"/>
      <c r="Q458" s="32"/>
      <c r="R458" s="38">
        <f>(E458*E$2+F458*F$2+G458*G$2+H458*H$2+I458*I$2+K458*K$2+J458*J$2+L458*L$2+M458*M$2)</f>
        <v>0</v>
      </c>
    </row>
    <row r="459" spans="1:18" ht="22.5" customHeight="1">
      <c r="A459" s="34">
        <v>46017</v>
      </c>
      <c r="B459" s="15" t="s">
        <v>6584</v>
      </c>
      <c r="C459" s="15" t="s">
        <v>6708</v>
      </c>
      <c r="D459" s="35">
        <v>275</v>
      </c>
      <c r="E459" s="36"/>
      <c r="F459" s="32"/>
      <c r="G459" s="32"/>
      <c r="H459" s="32"/>
      <c r="I459" s="32"/>
      <c r="J459" s="37"/>
      <c r="K459" s="36"/>
      <c r="L459" s="32">
        <v>24</v>
      </c>
      <c r="M459" s="37">
        <v>74</v>
      </c>
      <c r="N459" s="32"/>
      <c r="O459" s="32"/>
      <c r="P459" s="32"/>
      <c r="Q459" s="32"/>
      <c r="R459" s="38">
        <f>(E459*E$2+F459*F$2+G459*G$2+H459*H$2+I459*I$2+K459*K$2+J459*J$2+L459*L$2+M459*M$2)</f>
        <v>0</v>
      </c>
    </row>
    <row r="460" spans="1:18" ht="22.5" customHeight="1">
      <c r="A460" s="34">
        <v>46017</v>
      </c>
      <c r="B460" s="15" t="s">
        <v>494</v>
      </c>
      <c r="C460" s="15" t="s">
        <v>495</v>
      </c>
      <c r="D460" s="35">
        <v>2839</v>
      </c>
      <c r="E460" s="36">
        <v>21</v>
      </c>
      <c r="F460" s="32">
        <v>26</v>
      </c>
      <c r="G460" s="32">
        <v>34</v>
      </c>
      <c r="H460" s="32">
        <v>44</v>
      </c>
      <c r="I460" s="32">
        <v>63</v>
      </c>
      <c r="J460" s="37"/>
      <c r="K460" s="36">
        <v>59</v>
      </c>
      <c r="L460" s="32">
        <v>48</v>
      </c>
      <c r="M460" s="37">
        <v>20</v>
      </c>
      <c r="N460" s="32"/>
      <c r="O460" s="32"/>
      <c r="P460" s="32"/>
      <c r="Q460" s="32"/>
      <c r="R460" s="38">
        <f>(E460*E$2+F460*F$2+G460*G$2+H460*H$2+I460*I$2+K460*K$2+J460*J$2+L460*L$2+M460*M$2)</f>
        <v>0</v>
      </c>
    </row>
    <row r="461" spans="1:18" ht="22.5" customHeight="1">
      <c r="A461" s="34">
        <v>46017</v>
      </c>
      <c r="B461" s="15" t="s">
        <v>6454</v>
      </c>
      <c r="C461" s="15" t="s">
        <v>6455</v>
      </c>
      <c r="D461" s="35">
        <v>118</v>
      </c>
      <c r="E461" s="36"/>
      <c r="F461" s="32">
        <v>76</v>
      </c>
      <c r="G461" s="32"/>
      <c r="H461" s="32">
        <v>12</v>
      </c>
      <c r="I461" s="32"/>
      <c r="J461" s="37"/>
      <c r="K461" s="36">
        <v>34</v>
      </c>
      <c r="L461" s="32">
        <v>29</v>
      </c>
      <c r="M461" s="37">
        <v>46</v>
      </c>
      <c r="N461" s="32"/>
      <c r="O461" s="32"/>
      <c r="P461" s="32"/>
      <c r="Q461" s="32"/>
      <c r="R461" s="38">
        <f>(E461*E$2+F461*F$2+G461*G$2+H461*H$2+I461*I$2+K461*K$2+J461*J$2+L461*L$2+M461*M$2)</f>
        <v>0</v>
      </c>
    </row>
    <row r="462" spans="1:18" ht="22.5" customHeight="1">
      <c r="A462" s="34">
        <v>46017</v>
      </c>
      <c r="B462" s="15" t="s">
        <v>4570</v>
      </c>
      <c r="C462" s="15" t="s">
        <v>4569</v>
      </c>
      <c r="D462" s="35">
        <v>18203</v>
      </c>
      <c r="E462" s="36">
        <v>40</v>
      </c>
      <c r="F462" s="32"/>
      <c r="G462" s="32">
        <v>42</v>
      </c>
      <c r="H462" s="32"/>
      <c r="I462" s="32">
        <v>54</v>
      </c>
      <c r="J462" s="37"/>
      <c r="K462" s="36">
        <v>51</v>
      </c>
      <c r="L462" s="32">
        <v>56</v>
      </c>
      <c r="M462" s="37">
        <v>66</v>
      </c>
      <c r="N462" s="32"/>
      <c r="O462" s="32"/>
      <c r="P462" s="32"/>
      <c r="Q462" s="32"/>
      <c r="R462" s="38">
        <f>(E462*E$2+F462*F$2+G462*G$2+H462*H$2+I462*I$2+K462*K$2+J462*J$2+L462*L$2+M462*M$2)</f>
        <v>0</v>
      </c>
    </row>
    <row r="463" spans="1:18" ht="22.5" customHeight="1">
      <c r="A463" s="34">
        <v>46017</v>
      </c>
      <c r="B463" s="15" t="s">
        <v>496</v>
      </c>
      <c r="C463" s="15" t="s">
        <v>497</v>
      </c>
      <c r="D463" s="35">
        <v>2193</v>
      </c>
      <c r="E463" s="36">
        <v>36</v>
      </c>
      <c r="F463" s="32">
        <v>18</v>
      </c>
      <c r="G463" s="32">
        <v>51</v>
      </c>
      <c r="H463" s="32">
        <v>45</v>
      </c>
      <c r="I463" s="32">
        <v>19</v>
      </c>
      <c r="J463" s="37"/>
      <c r="K463" s="36">
        <v>7</v>
      </c>
      <c r="L463" s="32">
        <v>91</v>
      </c>
      <c r="M463" s="37">
        <v>19</v>
      </c>
      <c r="N463" s="32"/>
      <c r="O463" s="32"/>
      <c r="P463" s="32"/>
      <c r="Q463" s="32"/>
      <c r="R463" s="38">
        <f>(E463*E$2+F463*F$2+G463*G$2+H463*H$2+I463*I$2+K463*K$2+J463*J$2+L463*L$2+M463*M$2)</f>
        <v>0</v>
      </c>
    </row>
    <row r="464" spans="1:18" ht="22.5" customHeight="1">
      <c r="A464" s="34">
        <v>46017</v>
      </c>
      <c r="B464" s="15" t="s">
        <v>4572</v>
      </c>
      <c r="C464" s="15" t="s">
        <v>4571</v>
      </c>
      <c r="D464" s="35">
        <v>12602</v>
      </c>
      <c r="E464" s="36">
        <v>56</v>
      </c>
      <c r="F464" s="32"/>
      <c r="G464" s="32">
        <v>49</v>
      </c>
      <c r="H464" s="32">
        <v>78</v>
      </c>
      <c r="I464" s="32">
        <v>75</v>
      </c>
      <c r="J464" s="37">
        <v>58</v>
      </c>
      <c r="K464" s="36">
        <v>78</v>
      </c>
      <c r="L464" s="32">
        <v>61</v>
      </c>
      <c r="M464" s="37">
        <v>54</v>
      </c>
      <c r="N464" s="32"/>
      <c r="O464" s="32"/>
      <c r="P464" s="32"/>
      <c r="Q464" s="32"/>
      <c r="R464" s="38">
        <f>(E464*E$2+F464*F$2+G464*G$2+H464*H$2+I464*I$2+K464*K$2+J464*J$2+L464*L$2+M464*M$2)</f>
        <v>0</v>
      </c>
    </row>
    <row r="465" spans="1:18" ht="22.5" customHeight="1">
      <c r="A465" s="34">
        <v>46017</v>
      </c>
      <c r="B465" s="15" t="s">
        <v>8008</v>
      </c>
      <c r="C465" s="15" t="s">
        <v>8009</v>
      </c>
      <c r="D465" s="35">
        <v>102</v>
      </c>
      <c r="E465" s="36"/>
      <c r="F465" s="32"/>
      <c r="G465" s="32"/>
      <c r="H465" s="32">
        <v>50</v>
      </c>
      <c r="I465" s="32"/>
      <c r="J465" s="37"/>
      <c r="K465" s="36">
        <v>44</v>
      </c>
      <c r="L465" s="32">
        <v>49</v>
      </c>
      <c r="M465" s="37">
        <v>48</v>
      </c>
      <c r="N465" s="32"/>
      <c r="O465" s="32"/>
      <c r="P465" s="32"/>
      <c r="Q465" s="32"/>
      <c r="R465" s="38">
        <f>(E465*E$2+F465*F$2+G465*G$2+H465*H$2+I465*I$2+K465*K$2+J465*J$2+L465*L$2+M465*M$2)</f>
        <v>0</v>
      </c>
    </row>
    <row r="466" spans="1:18" ht="22.5" customHeight="1">
      <c r="A466" s="34">
        <v>46017</v>
      </c>
      <c r="B466" s="15" t="s">
        <v>4574</v>
      </c>
      <c r="C466" s="15" t="s">
        <v>4573</v>
      </c>
      <c r="D466" s="35">
        <v>8370</v>
      </c>
      <c r="E466" s="36">
        <v>35</v>
      </c>
      <c r="F466" s="32"/>
      <c r="G466" s="32">
        <v>39</v>
      </c>
      <c r="H466" s="32">
        <v>79</v>
      </c>
      <c r="I466" s="32">
        <v>74</v>
      </c>
      <c r="J466" s="37">
        <v>51</v>
      </c>
      <c r="K466" s="36">
        <v>65</v>
      </c>
      <c r="L466" s="32">
        <v>18</v>
      </c>
      <c r="M466" s="37">
        <v>58</v>
      </c>
      <c r="N466" s="32"/>
      <c r="O466" s="32"/>
      <c r="P466" s="32"/>
      <c r="Q466" s="32"/>
      <c r="R466" s="38">
        <f>(E466*E$2+F466*F$2+G466*G$2+H466*H$2+I466*I$2+K466*K$2+J466*J$2+L466*L$2+M466*M$2)</f>
        <v>0</v>
      </c>
    </row>
    <row r="467" spans="1:18" ht="22.5" customHeight="1">
      <c r="A467" s="34">
        <v>46017</v>
      </c>
      <c r="B467" s="15" t="s">
        <v>4576</v>
      </c>
      <c r="C467" s="15" t="s">
        <v>4575</v>
      </c>
      <c r="D467" s="35">
        <v>14623</v>
      </c>
      <c r="E467" s="36">
        <v>22</v>
      </c>
      <c r="F467" s="32"/>
      <c r="G467" s="32">
        <v>34</v>
      </c>
      <c r="H467" s="32">
        <v>47</v>
      </c>
      <c r="I467" s="32">
        <v>10</v>
      </c>
      <c r="J467" s="37">
        <v>38</v>
      </c>
      <c r="K467" s="36">
        <v>31</v>
      </c>
      <c r="L467" s="32">
        <v>23</v>
      </c>
      <c r="M467" s="37">
        <v>56</v>
      </c>
      <c r="N467" s="32"/>
      <c r="O467" s="32"/>
      <c r="P467" s="32"/>
      <c r="Q467" s="32"/>
      <c r="R467" s="38">
        <f>(E467*E$2+F467*F$2+G467*G$2+H467*H$2+I467*I$2+K467*K$2+J467*J$2+L467*L$2+M467*M$2)</f>
        <v>0</v>
      </c>
    </row>
    <row r="468" spans="1:18" ht="22.5" customHeight="1">
      <c r="A468" s="34">
        <v>46017</v>
      </c>
      <c r="B468" s="15" t="s">
        <v>7786</v>
      </c>
      <c r="C468" s="15" t="s">
        <v>7753</v>
      </c>
      <c r="D468" s="35">
        <v>6834</v>
      </c>
      <c r="E468" s="36"/>
      <c r="F468" s="32">
        <v>69</v>
      </c>
      <c r="G468" s="32"/>
      <c r="H468" s="32">
        <v>8</v>
      </c>
      <c r="I468" s="32"/>
      <c r="J468" s="37"/>
      <c r="K468" s="36">
        <v>31</v>
      </c>
      <c r="L468" s="32">
        <v>59</v>
      </c>
      <c r="M468" s="37">
        <v>38</v>
      </c>
      <c r="N468" s="32"/>
      <c r="O468" s="32"/>
      <c r="P468" s="32"/>
      <c r="Q468" s="32"/>
      <c r="R468" s="38">
        <f>(E468*E$2+F468*F$2+G468*G$2+H468*H$2+I468*I$2+K468*K$2+J468*J$2+L468*L$2+M468*M$2)</f>
        <v>0</v>
      </c>
    </row>
    <row r="469" spans="1:18" ht="22.5" customHeight="1">
      <c r="A469" s="34">
        <v>46017</v>
      </c>
      <c r="B469" s="15" t="s">
        <v>6893</v>
      </c>
      <c r="C469" s="15" t="s">
        <v>6894</v>
      </c>
      <c r="D469" s="35">
        <v>344</v>
      </c>
      <c r="E469" s="36">
        <v>17</v>
      </c>
      <c r="F469" s="32"/>
      <c r="G469" s="32">
        <v>22</v>
      </c>
      <c r="H469" s="32">
        <v>9</v>
      </c>
      <c r="I469" s="32">
        <v>22</v>
      </c>
      <c r="J469" s="37"/>
      <c r="K469" s="36">
        <v>83</v>
      </c>
      <c r="L469" s="32">
        <v>39</v>
      </c>
      <c r="M469" s="37">
        <v>20</v>
      </c>
      <c r="N469" s="32"/>
      <c r="O469" s="32"/>
      <c r="P469" s="32"/>
      <c r="Q469" s="32"/>
      <c r="R469" s="38">
        <f>(E469*E$2+F469*F$2+G469*G$2+H469*H$2+I469*I$2+K469*K$2+J469*J$2+L469*L$2+M469*M$2)</f>
        <v>0</v>
      </c>
    </row>
    <row r="470" spans="1:18" ht="22.5" customHeight="1">
      <c r="A470" s="34">
        <v>46017</v>
      </c>
      <c r="B470" s="15" t="s">
        <v>498</v>
      </c>
      <c r="C470" s="15" t="s">
        <v>499</v>
      </c>
      <c r="D470" s="35">
        <v>12123</v>
      </c>
      <c r="E470" s="36">
        <v>23</v>
      </c>
      <c r="F470" s="32">
        <v>8</v>
      </c>
      <c r="G470" s="32">
        <v>47</v>
      </c>
      <c r="H470" s="32">
        <v>26</v>
      </c>
      <c r="I470" s="32">
        <v>29</v>
      </c>
      <c r="J470" s="37">
        <v>16</v>
      </c>
      <c r="K470" s="36">
        <v>51</v>
      </c>
      <c r="L470" s="32">
        <v>15</v>
      </c>
      <c r="M470" s="37">
        <v>81</v>
      </c>
      <c r="N470" s="32"/>
      <c r="O470" s="32"/>
      <c r="P470" s="32"/>
      <c r="Q470" s="32"/>
      <c r="R470" s="38">
        <f>(E470*E$2+F470*F$2+G470*G$2+H470*H$2+I470*I$2+K470*K$2+J470*J$2+L470*L$2+M470*M$2)</f>
        <v>0</v>
      </c>
    </row>
    <row r="471" spans="1:18" ht="22.5" customHeight="1">
      <c r="A471" s="34">
        <v>46017</v>
      </c>
      <c r="B471" s="15" t="s">
        <v>500</v>
      </c>
      <c r="C471" s="15" t="s">
        <v>501</v>
      </c>
      <c r="D471" s="35">
        <v>5730</v>
      </c>
      <c r="E471" s="36">
        <v>46</v>
      </c>
      <c r="F471" s="32">
        <v>24</v>
      </c>
      <c r="G471" s="32">
        <v>71</v>
      </c>
      <c r="H471" s="32">
        <v>17</v>
      </c>
      <c r="I471" s="32">
        <v>72</v>
      </c>
      <c r="J471" s="37"/>
      <c r="K471" s="36">
        <v>62</v>
      </c>
      <c r="L471" s="32">
        <v>26</v>
      </c>
      <c r="M471" s="37">
        <v>62</v>
      </c>
      <c r="N471" s="32"/>
      <c r="O471" s="32"/>
      <c r="P471" s="32"/>
      <c r="Q471" s="32"/>
      <c r="R471" s="38">
        <f>(E471*E$2+F471*F$2+G471*G$2+H471*H$2+I471*I$2+K471*K$2+J471*J$2+L471*L$2+M471*M$2)</f>
        <v>0</v>
      </c>
    </row>
    <row r="472" spans="1:18" ht="22.5" customHeight="1">
      <c r="A472" s="34">
        <v>46017</v>
      </c>
      <c r="B472" s="15" t="s">
        <v>502</v>
      </c>
      <c r="C472" s="15" t="s">
        <v>503</v>
      </c>
      <c r="D472" s="35">
        <v>1248</v>
      </c>
      <c r="E472" s="36">
        <v>47</v>
      </c>
      <c r="F472" s="32">
        <v>25</v>
      </c>
      <c r="G472" s="32">
        <v>59</v>
      </c>
      <c r="H472" s="32">
        <v>44</v>
      </c>
      <c r="I472" s="32">
        <v>52</v>
      </c>
      <c r="J472" s="37">
        <v>33</v>
      </c>
      <c r="K472" s="36">
        <v>35</v>
      </c>
      <c r="L472" s="32">
        <v>48</v>
      </c>
      <c r="M472" s="37">
        <v>55</v>
      </c>
      <c r="N472" s="32"/>
      <c r="O472" s="32"/>
      <c r="P472" s="32"/>
      <c r="Q472" s="32"/>
      <c r="R472" s="38">
        <f>(E472*E$2+F472*F$2+G472*G$2+H472*H$2+I472*I$2+K472*K$2+J472*J$2+L472*L$2+M472*M$2)</f>
        <v>0</v>
      </c>
    </row>
    <row r="473" spans="1:18" ht="22.5" customHeight="1">
      <c r="A473" s="34">
        <v>46017</v>
      </c>
      <c r="B473" s="15" t="s">
        <v>4578</v>
      </c>
      <c r="C473" s="15" t="s">
        <v>4577</v>
      </c>
      <c r="D473" s="35">
        <v>3499</v>
      </c>
      <c r="E473" s="36">
        <v>58</v>
      </c>
      <c r="F473" s="32">
        <v>69</v>
      </c>
      <c r="G473" s="32">
        <v>65</v>
      </c>
      <c r="H473" s="32">
        <v>74</v>
      </c>
      <c r="I473" s="32">
        <v>71</v>
      </c>
      <c r="J473" s="37">
        <v>61</v>
      </c>
      <c r="K473" s="36">
        <v>71</v>
      </c>
      <c r="L473" s="32">
        <v>83</v>
      </c>
      <c r="M473" s="37">
        <v>29</v>
      </c>
      <c r="N473" s="32"/>
      <c r="O473" s="32"/>
      <c r="P473" s="32"/>
      <c r="Q473" s="32"/>
      <c r="R473" s="38">
        <f>(E473*E$2+F473*F$2+G473*G$2+H473*H$2+I473*I$2+K473*K$2+J473*J$2+L473*L$2+M473*M$2)</f>
        <v>0</v>
      </c>
    </row>
    <row r="474" spans="1:18" ht="22.5" customHeight="1">
      <c r="A474" s="34">
        <v>46017</v>
      </c>
      <c r="B474" s="15" t="s">
        <v>5930</v>
      </c>
      <c r="C474" s="15" t="s">
        <v>5929</v>
      </c>
      <c r="D474" s="35">
        <v>153</v>
      </c>
      <c r="E474" s="36"/>
      <c r="F474" s="32">
        <v>89</v>
      </c>
      <c r="G474" s="32"/>
      <c r="H474" s="32">
        <v>2</v>
      </c>
      <c r="I474" s="32"/>
      <c r="J474" s="37"/>
      <c r="K474" s="36">
        <v>95</v>
      </c>
      <c r="L474" s="32">
        <v>17</v>
      </c>
      <c r="M474" s="37">
        <v>71</v>
      </c>
      <c r="N474" s="32"/>
      <c r="O474" s="32"/>
      <c r="P474" s="32"/>
      <c r="Q474" s="32"/>
      <c r="R474" s="38">
        <f>(E474*E$2+F474*F$2+G474*G$2+H474*H$2+I474*I$2+K474*K$2+J474*J$2+L474*L$2+M474*M$2)</f>
        <v>0</v>
      </c>
    </row>
    <row r="475" spans="1:18" ht="22.5" customHeight="1">
      <c r="A475" s="34">
        <v>46017</v>
      </c>
      <c r="B475" s="15" t="s">
        <v>7568</v>
      </c>
      <c r="C475" s="15" t="s">
        <v>7569</v>
      </c>
      <c r="D475" s="35">
        <v>972</v>
      </c>
      <c r="E475" s="36">
        <v>41</v>
      </c>
      <c r="F475" s="32">
        <v>54</v>
      </c>
      <c r="G475" s="32">
        <v>37</v>
      </c>
      <c r="H475" s="32">
        <v>35</v>
      </c>
      <c r="I475" s="32">
        <v>82</v>
      </c>
      <c r="J475" s="37"/>
      <c r="K475" s="36">
        <v>27</v>
      </c>
      <c r="L475" s="32">
        <v>78</v>
      </c>
      <c r="M475" s="37">
        <v>4</v>
      </c>
      <c r="N475" s="32"/>
      <c r="O475" s="32"/>
      <c r="P475" s="32"/>
      <c r="Q475" s="32"/>
      <c r="R475" s="38">
        <f>(E475*E$2+F475*F$2+G475*G$2+H475*H$2+I475*I$2+K475*K$2+J475*J$2+L475*L$2+M475*M$2)</f>
        <v>0</v>
      </c>
    </row>
    <row r="476" spans="1:18" ht="22.5" customHeight="1">
      <c r="A476" s="34">
        <v>46017</v>
      </c>
      <c r="B476" s="15" t="s">
        <v>4580</v>
      </c>
      <c r="C476" s="15" t="s">
        <v>4579</v>
      </c>
      <c r="D476" s="35">
        <v>770</v>
      </c>
      <c r="E476" s="36"/>
      <c r="F476" s="32"/>
      <c r="G476" s="32"/>
      <c r="H476" s="32"/>
      <c r="I476" s="32"/>
      <c r="J476" s="37">
        <v>40</v>
      </c>
      <c r="K476" s="36">
        <v>26</v>
      </c>
      <c r="L476" s="32">
        <v>11</v>
      </c>
      <c r="M476" s="37">
        <v>78</v>
      </c>
      <c r="N476" s="32"/>
      <c r="O476" s="32"/>
      <c r="P476" s="32"/>
      <c r="Q476" s="32"/>
      <c r="R476" s="38">
        <f>(E476*E$2+F476*F$2+G476*G$2+H476*H$2+I476*I$2+K476*K$2+J476*J$2+L476*L$2+M476*M$2)</f>
        <v>0</v>
      </c>
    </row>
    <row r="477" spans="1:18" ht="22.5" customHeight="1">
      <c r="A477" s="34">
        <v>46017</v>
      </c>
      <c r="B477" s="15" t="s">
        <v>504</v>
      </c>
      <c r="C477" s="15" t="s">
        <v>505</v>
      </c>
      <c r="D477" s="35">
        <v>791</v>
      </c>
      <c r="E477" s="36">
        <v>51</v>
      </c>
      <c r="F477" s="32">
        <v>24</v>
      </c>
      <c r="G477" s="32">
        <v>63</v>
      </c>
      <c r="H477" s="32">
        <v>77</v>
      </c>
      <c r="I477" s="32">
        <v>34</v>
      </c>
      <c r="J477" s="37">
        <v>33</v>
      </c>
      <c r="K477" s="36">
        <v>75</v>
      </c>
      <c r="L477" s="32">
        <v>63</v>
      </c>
      <c r="M477" s="37">
        <v>47</v>
      </c>
      <c r="N477" s="32"/>
      <c r="O477" s="32"/>
      <c r="P477" s="32"/>
      <c r="Q477" s="32"/>
      <c r="R477" s="38">
        <f>(E477*E$2+F477*F$2+G477*G$2+H477*H$2+I477*I$2+K477*K$2+J477*J$2+L477*L$2+M477*M$2)</f>
        <v>0</v>
      </c>
    </row>
    <row r="478" spans="1:18" ht="22.5" customHeight="1">
      <c r="A478" s="34">
        <v>46017</v>
      </c>
      <c r="B478" s="15" t="s">
        <v>5859</v>
      </c>
      <c r="C478" s="15" t="s">
        <v>506</v>
      </c>
      <c r="D478" s="35">
        <v>17224</v>
      </c>
      <c r="E478" s="36">
        <v>61</v>
      </c>
      <c r="F478" s="32">
        <v>72</v>
      </c>
      <c r="G478" s="32">
        <v>49</v>
      </c>
      <c r="H478" s="32">
        <v>85</v>
      </c>
      <c r="I478" s="32">
        <v>66</v>
      </c>
      <c r="J478" s="37">
        <v>71</v>
      </c>
      <c r="K478" s="36">
        <v>42</v>
      </c>
      <c r="L478" s="32">
        <v>14</v>
      </c>
      <c r="M478" s="37">
        <v>82</v>
      </c>
      <c r="N478" s="32"/>
      <c r="O478" s="32"/>
      <c r="P478" s="32"/>
      <c r="Q478" s="32"/>
      <c r="R478" s="38">
        <f>(E478*E$2+F478*F$2+G478*G$2+H478*H$2+I478*I$2+K478*K$2+J478*J$2+L478*L$2+M478*M$2)</f>
        <v>0</v>
      </c>
    </row>
    <row r="479" spans="1:18" ht="22.5" customHeight="1">
      <c r="A479" s="34">
        <v>46017</v>
      </c>
      <c r="B479" s="15" t="s">
        <v>5721</v>
      </c>
      <c r="C479" s="15" t="s">
        <v>5708</v>
      </c>
      <c r="D479" s="35">
        <v>4260</v>
      </c>
      <c r="E479" s="36">
        <v>60</v>
      </c>
      <c r="F479" s="32"/>
      <c r="G479" s="32">
        <v>66</v>
      </c>
      <c r="H479" s="32">
        <v>45</v>
      </c>
      <c r="I479" s="32">
        <v>39</v>
      </c>
      <c r="J479" s="37"/>
      <c r="K479" s="36">
        <v>27</v>
      </c>
      <c r="L479" s="32">
        <v>62</v>
      </c>
      <c r="M479" s="37">
        <v>40</v>
      </c>
      <c r="N479" s="32"/>
      <c r="O479" s="32"/>
      <c r="P479" s="32"/>
      <c r="Q479" s="32"/>
      <c r="R479" s="38">
        <f>(E479*E$2+F479*F$2+G479*G$2+H479*H$2+I479*I$2+K479*K$2+J479*J$2+L479*L$2+M479*M$2)</f>
        <v>0</v>
      </c>
    </row>
    <row r="480" spans="1:18" ht="22.5" customHeight="1">
      <c r="A480" s="34">
        <v>46017</v>
      </c>
      <c r="B480" s="15" t="s">
        <v>7722</v>
      </c>
      <c r="C480" s="15" t="s">
        <v>7697</v>
      </c>
      <c r="D480" s="35">
        <v>282</v>
      </c>
      <c r="E480" s="36"/>
      <c r="F480" s="32"/>
      <c r="G480" s="32"/>
      <c r="H480" s="32">
        <v>3</v>
      </c>
      <c r="I480" s="32"/>
      <c r="J480" s="37"/>
      <c r="K480" s="36">
        <v>7</v>
      </c>
      <c r="L480" s="32">
        <v>43</v>
      </c>
      <c r="M480" s="37">
        <v>42</v>
      </c>
      <c r="N480" s="32"/>
      <c r="O480" s="32"/>
      <c r="P480" s="32"/>
      <c r="Q480" s="32"/>
      <c r="R480" s="38">
        <f>(E480*E$2+F480*F$2+G480*G$2+H480*H$2+I480*I$2+K480*K$2+J480*J$2+L480*L$2+M480*M$2)</f>
        <v>0</v>
      </c>
    </row>
    <row r="481" spans="1:18" ht="22.5" customHeight="1">
      <c r="A481" s="34">
        <v>46017</v>
      </c>
      <c r="B481" s="15" t="s">
        <v>7932</v>
      </c>
      <c r="C481" s="15" t="s">
        <v>7206</v>
      </c>
      <c r="D481" s="35">
        <v>80</v>
      </c>
      <c r="E481" s="36"/>
      <c r="F481" s="32"/>
      <c r="G481" s="32"/>
      <c r="H481" s="32">
        <v>17</v>
      </c>
      <c r="I481" s="32"/>
      <c r="J481" s="37"/>
      <c r="K481" s="36">
        <v>10</v>
      </c>
      <c r="L481" s="32">
        <v>36</v>
      </c>
      <c r="M481" s="37">
        <v>41</v>
      </c>
      <c r="N481" s="32"/>
      <c r="O481" s="32"/>
      <c r="P481" s="32"/>
      <c r="Q481" s="32"/>
      <c r="R481" s="38">
        <f>(E481*E$2+F481*F$2+G481*G$2+H481*H$2+I481*I$2+K481*K$2+J481*J$2+L481*L$2+M481*M$2)</f>
        <v>0</v>
      </c>
    </row>
    <row r="482" spans="1:18" ht="22.5" customHeight="1">
      <c r="A482" s="34">
        <v>46017</v>
      </c>
      <c r="B482" s="15" t="s">
        <v>6731</v>
      </c>
      <c r="C482" s="15" t="s">
        <v>6732</v>
      </c>
      <c r="D482" s="35">
        <v>705</v>
      </c>
      <c r="E482" s="36"/>
      <c r="F482" s="32"/>
      <c r="G482" s="32"/>
      <c r="H482" s="32">
        <v>2</v>
      </c>
      <c r="I482" s="32"/>
      <c r="J482" s="37"/>
      <c r="K482" s="36">
        <v>1</v>
      </c>
      <c r="L482" s="32">
        <v>30</v>
      </c>
      <c r="M482" s="37">
        <v>45</v>
      </c>
      <c r="N482" s="32"/>
      <c r="O482" s="32"/>
      <c r="P482" s="32"/>
      <c r="Q482" s="32"/>
      <c r="R482" s="38">
        <f>(E482*E$2+F482*F$2+G482*G$2+H482*H$2+I482*I$2+K482*K$2+J482*J$2+L482*L$2+M482*M$2)</f>
        <v>0</v>
      </c>
    </row>
    <row r="483" spans="1:18" ht="22.5" customHeight="1">
      <c r="A483" s="34">
        <v>46017</v>
      </c>
      <c r="B483" s="15" t="s">
        <v>507</v>
      </c>
      <c r="C483" s="15" t="s">
        <v>508</v>
      </c>
      <c r="D483" s="35">
        <v>365</v>
      </c>
      <c r="E483" s="36">
        <v>35</v>
      </c>
      <c r="F483" s="32">
        <v>39</v>
      </c>
      <c r="G483" s="32">
        <v>32</v>
      </c>
      <c r="H483" s="32">
        <v>60</v>
      </c>
      <c r="I483" s="32">
        <v>23</v>
      </c>
      <c r="J483" s="37"/>
      <c r="K483" s="36">
        <v>53</v>
      </c>
      <c r="L483" s="32">
        <v>9</v>
      </c>
      <c r="M483" s="37">
        <v>74</v>
      </c>
      <c r="N483" s="32"/>
      <c r="O483" s="32"/>
      <c r="P483" s="32"/>
      <c r="Q483" s="32"/>
      <c r="R483" s="38">
        <f>(E483*E$2+F483*F$2+G483*G$2+H483*H$2+I483*I$2+K483*K$2+J483*J$2+L483*L$2+M483*M$2)</f>
        <v>0</v>
      </c>
    </row>
    <row r="484" spans="1:18" ht="22.5" customHeight="1">
      <c r="A484" s="34">
        <v>46017</v>
      </c>
      <c r="B484" s="15" t="s">
        <v>7723</v>
      </c>
      <c r="C484" s="15" t="s">
        <v>7724</v>
      </c>
      <c r="D484" s="35">
        <v>3474</v>
      </c>
      <c r="E484" s="36"/>
      <c r="F484" s="32">
        <v>77</v>
      </c>
      <c r="G484" s="32"/>
      <c r="H484" s="32">
        <v>49</v>
      </c>
      <c r="I484" s="32"/>
      <c r="J484" s="37"/>
      <c r="K484" s="36">
        <v>84</v>
      </c>
      <c r="L484" s="32">
        <v>51</v>
      </c>
      <c r="M484" s="37">
        <v>51</v>
      </c>
      <c r="N484" s="32"/>
      <c r="O484" s="32"/>
      <c r="P484" s="32"/>
      <c r="Q484" s="32"/>
      <c r="R484" s="38">
        <f>(E484*E$2+F484*F$2+G484*G$2+H484*H$2+I484*I$2+K484*K$2+J484*J$2+L484*L$2+M484*M$2)</f>
        <v>0</v>
      </c>
    </row>
    <row r="485" spans="1:18" ht="22.5" customHeight="1">
      <c r="A485" s="34">
        <v>46017</v>
      </c>
      <c r="B485" s="15" t="s">
        <v>509</v>
      </c>
      <c r="C485" s="15" t="s">
        <v>510</v>
      </c>
      <c r="D485" s="35">
        <v>1116</v>
      </c>
      <c r="E485" s="36"/>
      <c r="F485" s="32">
        <v>69</v>
      </c>
      <c r="G485" s="32"/>
      <c r="H485" s="32">
        <v>49</v>
      </c>
      <c r="I485" s="32"/>
      <c r="J485" s="37"/>
      <c r="K485" s="36">
        <v>57</v>
      </c>
      <c r="L485" s="32">
        <v>43</v>
      </c>
      <c r="M485" s="37">
        <v>41</v>
      </c>
      <c r="N485" s="32"/>
      <c r="O485" s="32"/>
      <c r="P485" s="32"/>
      <c r="Q485" s="32"/>
      <c r="R485" s="38">
        <f>(E485*E$2+F485*F$2+G485*G$2+H485*H$2+I485*I$2+K485*K$2+J485*J$2+L485*L$2+M485*M$2)</f>
        <v>0</v>
      </c>
    </row>
    <row r="486" spans="1:18" ht="22.5" customHeight="1">
      <c r="A486" s="34">
        <v>46017</v>
      </c>
      <c r="B486" s="15" t="s">
        <v>511</v>
      </c>
      <c r="C486" s="15" t="s">
        <v>512</v>
      </c>
      <c r="D486" s="35">
        <v>531</v>
      </c>
      <c r="E486" s="36">
        <v>49</v>
      </c>
      <c r="F486" s="32">
        <v>49</v>
      </c>
      <c r="G486" s="32">
        <v>54</v>
      </c>
      <c r="H486" s="32">
        <v>33</v>
      </c>
      <c r="I486" s="32">
        <v>62</v>
      </c>
      <c r="J486" s="37">
        <v>61</v>
      </c>
      <c r="K486" s="36">
        <v>85</v>
      </c>
      <c r="L486" s="32">
        <v>61</v>
      </c>
      <c r="M486" s="37">
        <v>56</v>
      </c>
      <c r="N486" s="32"/>
      <c r="O486" s="32"/>
      <c r="P486" s="32"/>
      <c r="Q486" s="32"/>
      <c r="R486" s="38">
        <f>(E486*E$2+F486*F$2+G486*G$2+H486*H$2+I486*I$2+K486*K$2+J486*J$2+L486*L$2+M486*M$2)</f>
        <v>0</v>
      </c>
    </row>
    <row r="487" spans="1:18" ht="22.5" customHeight="1">
      <c r="A487" s="34">
        <v>46017</v>
      </c>
      <c r="B487" s="15" t="s">
        <v>513</v>
      </c>
      <c r="C487" s="15" t="s">
        <v>514</v>
      </c>
      <c r="D487" s="35">
        <v>2665</v>
      </c>
      <c r="E487" s="36">
        <v>51</v>
      </c>
      <c r="F487" s="32">
        <v>44</v>
      </c>
      <c r="G487" s="32">
        <v>40</v>
      </c>
      <c r="H487" s="32">
        <v>85</v>
      </c>
      <c r="I487" s="32">
        <v>77</v>
      </c>
      <c r="J487" s="37"/>
      <c r="K487" s="36">
        <v>66</v>
      </c>
      <c r="L487" s="32">
        <v>50</v>
      </c>
      <c r="M487" s="37">
        <v>51</v>
      </c>
      <c r="N487" s="32"/>
      <c r="O487" s="32"/>
      <c r="P487" s="32"/>
      <c r="Q487" s="32"/>
      <c r="R487" s="38">
        <f>(E487*E$2+F487*F$2+G487*G$2+H487*H$2+I487*I$2+K487*K$2+J487*J$2+L487*L$2+M487*M$2)</f>
        <v>0</v>
      </c>
    </row>
    <row r="488" spans="1:18" ht="22.5" customHeight="1">
      <c r="A488" s="34">
        <v>46017</v>
      </c>
      <c r="B488" s="15" t="s">
        <v>515</v>
      </c>
      <c r="C488" s="15" t="s">
        <v>516</v>
      </c>
      <c r="D488" s="35">
        <v>1597</v>
      </c>
      <c r="E488" s="36">
        <v>46</v>
      </c>
      <c r="F488" s="32">
        <v>27</v>
      </c>
      <c r="G488" s="32">
        <v>58</v>
      </c>
      <c r="H488" s="32">
        <v>71</v>
      </c>
      <c r="I488" s="32">
        <v>7</v>
      </c>
      <c r="J488" s="37">
        <v>21</v>
      </c>
      <c r="K488" s="36">
        <v>81</v>
      </c>
      <c r="L488" s="32">
        <v>83</v>
      </c>
      <c r="M488" s="37">
        <v>25</v>
      </c>
      <c r="N488" s="32"/>
      <c r="O488" s="32"/>
      <c r="P488" s="32"/>
      <c r="Q488" s="32"/>
      <c r="R488" s="38">
        <f>(E488*E$2+F488*F$2+G488*G$2+H488*H$2+I488*I$2+K488*K$2+J488*J$2+L488*L$2+M488*M$2)</f>
        <v>0</v>
      </c>
    </row>
    <row r="489" spans="1:18" ht="22.5" customHeight="1">
      <c r="A489" s="34">
        <v>46017</v>
      </c>
      <c r="B489" s="15" t="s">
        <v>517</v>
      </c>
      <c r="C489" s="15" t="s">
        <v>518</v>
      </c>
      <c r="D489" s="35">
        <v>3707</v>
      </c>
      <c r="E489" s="36">
        <v>50</v>
      </c>
      <c r="F489" s="32">
        <v>94</v>
      </c>
      <c r="G489" s="32">
        <v>36</v>
      </c>
      <c r="H489" s="32">
        <v>9</v>
      </c>
      <c r="I489" s="32">
        <v>11</v>
      </c>
      <c r="J489" s="37"/>
      <c r="K489" s="36">
        <v>84</v>
      </c>
      <c r="L489" s="32">
        <v>57</v>
      </c>
      <c r="M489" s="37">
        <v>35</v>
      </c>
      <c r="N489" s="32"/>
      <c r="O489" s="32"/>
      <c r="P489" s="32"/>
      <c r="Q489" s="32"/>
      <c r="R489" s="38">
        <f>(E489*E$2+F489*F$2+G489*G$2+H489*H$2+I489*I$2+K489*K$2+J489*J$2+L489*L$2+M489*M$2)</f>
        <v>0</v>
      </c>
    </row>
    <row r="490" spans="1:18" ht="22.5" customHeight="1">
      <c r="A490" s="34">
        <v>46017</v>
      </c>
      <c r="B490" s="15" t="s">
        <v>519</v>
      </c>
      <c r="C490" s="15" t="s">
        <v>520</v>
      </c>
      <c r="D490" s="35">
        <v>155329</v>
      </c>
      <c r="E490" s="36">
        <v>43</v>
      </c>
      <c r="F490" s="32">
        <v>51</v>
      </c>
      <c r="G490" s="32">
        <v>56</v>
      </c>
      <c r="H490" s="32">
        <v>41</v>
      </c>
      <c r="I490" s="32">
        <v>5</v>
      </c>
      <c r="J490" s="37">
        <v>2</v>
      </c>
      <c r="K490" s="36">
        <v>57</v>
      </c>
      <c r="L490" s="32">
        <v>39</v>
      </c>
      <c r="M490" s="37">
        <v>56</v>
      </c>
      <c r="N490" s="32"/>
      <c r="O490" s="32"/>
      <c r="P490" s="32"/>
      <c r="Q490" s="32"/>
      <c r="R490" s="38">
        <f>(E490*E$2+F490*F$2+G490*G$2+H490*H$2+I490*I$2+K490*K$2+J490*J$2+L490*L$2+M490*M$2)</f>
        <v>0</v>
      </c>
    </row>
    <row r="491" spans="1:18" ht="22.5" customHeight="1">
      <c r="A491" s="34">
        <v>46017</v>
      </c>
      <c r="B491" s="15" t="s">
        <v>4582</v>
      </c>
      <c r="C491" s="15" t="s">
        <v>4581</v>
      </c>
      <c r="D491" s="35">
        <v>199</v>
      </c>
      <c r="E491" s="36"/>
      <c r="F491" s="32"/>
      <c r="G491" s="32"/>
      <c r="H491" s="32"/>
      <c r="I491" s="32"/>
      <c r="J491" s="37"/>
      <c r="K491" s="36">
        <v>46</v>
      </c>
      <c r="L491" s="32">
        <v>46</v>
      </c>
      <c r="M491" s="37">
        <v>43</v>
      </c>
      <c r="N491" s="32"/>
      <c r="O491" s="32"/>
      <c r="P491" s="32"/>
      <c r="Q491" s="32"/>
      <c r="R491" s="38">
        <f>(E491*E$2+F491*F$2+G491*G$2+H491*H$2+I491*I$2+K491*K$2+J491*J$2+L491*L$2+M491*M$2)</f>
        <v>0</v>
      </c>
    </row>
    <row r="492" spans="1:18" ht="22.5" customHeight="1">
      <c r="A492" s="34">
        <v>46017</v>
      </c>
      <c r="B492" s="15" t="s">
        <v>5641</v>
      </c>
      <c r="C492" s="15" t="s">
        <v>5642</v>
      </c>
      <c r="D492" s="35">
        <v>948</v>
      </c>
      <c r="E492" s="36">
        <v>41</v>
      </c>
      <c r="F492" s="32">
        <v>4</v>
      </c>
      <c r="G492" s="32">
        <v>61</v>
      </c>
      <c r="H492" s="32">
        <v>93</v>
      </c>
      <c r="I492" s="32">
        <v>54</v>
      </c>
      <c r="J492" s="37">
        <v>5</v>
      </c>
      <c r="K492" s="36">
        <v>38</v>
      </c>
      <c r="L492" s="32">
        <v>57</v>
      </c>
      <c r="M492" s="37">
        <v>54</v>
      </c>
      <c r="N492" s="32"/>
      <c r="O492" s="32"/>
      <c r="P492" s="32"/>
      <c r="Q492" s="32"/>
      <c r="R492" s="38">
        <f>(E492*E$2+F492*F$2+G492*G$2+H492*H$2+I492*I$2+K492*K$2+J492*J$2+L492*L$2+M492*M$2)</f>
        <v>0</v>
      </c>
    </row>
    <row r="493" spans="1:18" ht="22.5" customHeight="1">
      <c r="A493" s="34">
        <v>46017</v>
      </c>
      <c r="B493" s="15" t="s">
        <v>7083</v>
      </c>
      <c r="C493" s="15" t="s">
        <v>7084</v>
      </c>
      <c r="D493" s="35">
        <v>120</v>
      </c>
      <c r="E493" s="36">
        <v>17</v>
      </c>
      <c r="F493" s="32">
        <v>19</v>
      </c>
      <c r="G493" s="32">
        <v>25</v>
      </c>
      <c r="H493" s="32">
        <v>10</v>
      </c>
      <c r="I493" s="32">
        <v>62</v>
      </c>
      <c r="J493" s="37"/>
      <c r="K493" s="36">
        <v>62</v>
      </c>
      <c r="L493" s="32">
        <v>67</v>
      </c>
      <c r="M493" s="37">
        <v>30</v>
      </c>
      <c r="N493" s="32"/>
      <c r="O493" s="32"/>
      <c r="P493" s="32"/>
      <c r="Q493" s="32"/>
      <c r="R493" s="38">
        <f>(E493*E$2+F493*F$2+G493*G$2+H493*H$2+I493*I$2+K493*K$2+J493*J$2+L493*L$2+M493*M$2)</f>
        <v>0</v>
      </c>
    </row>
    <row r="494" spans="1:18" ht="22.5" customHeight="1">
      <c r="A494" s="34">
        <v>46017</v>
      </c>
      <c r="B494" s="15" t="s">
        <v>4584</v>
      </c>
      <c r="C494" s="15" t="s">
        <v>4583</v>
      </c>
      <c r="D494" s="35">
        <v>1479</v>
      </c>
      <c r="E494" s="36">
        <v>13</v>
      </c>
      <c r="F494" s="32"/>
      <c r="G494" s="32">
        <v>0</v>
      </c>
      <c r="H494" s="32">
        <v>6</v>
      </c>
      <c r="I494" s="32">
        <v>4</v>
      </c>
      <c r="J494" s="37"/>
      <c r="K494" s="36">
        <v>31</v>
      </c>
      <c r="L494" s="32">
        <v>66</v>
      </c>
      <c r="M494" s="37">
        <v>25</v>
      </c>
      <c r="N494" s="32"/>
      <c r="O494" s="32"/>
      <c r="P494" s="32"/>
      <c r="Q494" s="32"/>
      <c r="R494" s="38">
        <f>(E494*E$2+F494*F$2+G494*G$2+H494*H$2+I494*I$2+K494*K$2+J494*J$2+L494*L$2+M494*M$2)</f>
        <v>0</v>
      </c>
    </row>
    <row r="495" spans="1:18" ht="22.5" customHeight="1">
      <c r="A495" s="34">
        <v>46017</v>
      </c>
      <c r="B495" s="15" t="s">
        <v>521</v>
      </c>
      <c r="C495" s="15" t="s">
        <v>522</v>
      </c>
      <c r="D495" s="35">
        <v>43111</v>
      </c>
      <c r="E495" s="36">
        <v>22</v>
      </c>
      <c r="F495" s="32">
        <v>3</v>
      </c>
      <c r="G495" s="32">
        <v>43</v>
      </c>
      <c r="H495" s="32">
        <v>73</v>
      </c>
      <c r="I495" s="32">
        <v>38</v>
      </c>
      <c r="J495" s="37"/>
      <c r="K495" s="36">
        <v>92</v>
      </c>
      <c r="L495" s="32">
        <v>56</v>
      </c>
      <c r="M495" s="37">
        <v>55</v>
      </c>
      <c r="N495" s="32"/>
      <c r="O495" s="32"/>
      <c r="P495" s="32"/>
      <c r="Q495" s="32"/>
      <c r="R495" s="38">
        <f>(E495*E$2+F495*F$2+G495*G$2+H495*H$2+I495*I$2+K495*K$2+J495*J$2+L495*L$2+M495*M$2)</f>
        <v>0</v>
      </c>
    </row>
    <row r="496" spans="1:18" ht="22.5" customHeight="1">
      <c r="A496" s="34">
        <v>46017</v>
      </c>
      <c r="B496" s="15" t="s">
        <v>523</v>
      </c>
      <c r="C496" s="15" t="s">
        <v>524</v>
      </c>
      <c r="D496" s="35">
        <v>25977</v>
      </c>
      <c r="E496" s="36">
        <v>61</v>
      </c>
      <c r="F496" s="32">
        <v>62</v>
      </c>
      <c r="G496" s="32">
        <v>64</v>
      </c>
      <c r="H496" s="32">
        <v>98</v>
      </c>
      <c r="I496" s="32">
        <v>64</v>
      </c>
      <c r="J496" s="37"/>
      <c r="K496" s="36">
        <v>85</v>
      </c>
      <c r="L496" s="32">
        <v>26</v>
      </c>
      <c r="M496" s="37">
        <v>81</v>
      </c>
      <c r="N496" s="32"/>
      <c r="O496" s="32"/>
      <c r="P496" s="32"/>
      <c r="Q496" s="32"/>
      <c r="R496" s="38">
        <f>(E496*E$2+F496*F$2+G496*G$2+H496*H$2+I496*I$2+K496*K$2+J496*J$2+L496*L$2+M496*M$2)</f>
        <v>0</v>
      </c>
    </row>
    <row r="497" spans="1:18" ht="22.5" customHeight="1">
      <c r="A497" s="34">
        <v>46017</v>
      </c>
      <c r="B497" s="15" t="s">
        <v>525</v>
      </c>
      <c r="C497" s="15" t="s">
        <v>526</v>
      </c>
      <c r="D497" s="35">
        <v>10298</v>
      </c>
      <c r="E497" s="36">
        <v>83</v>
      </c>
      <c r="F497" s="32">
        <v>67</v>
      </c>
      <c r="G497" s="32">
        <v>68</v>
      </c>
      <c r="H497" s="32">
        <v>78</v>
      </c>
      <c r="I497" s="32">
        <v>86</v>
      </c>
      <c r="J497" s="37"/>
      <c r="K497" s="36">
        <v>74</v>
      </c>
      <c r="L497" s="32">
        <v>50</v>
      </c>
      <c r="M497" s="37">
        <v>49</v>
      </c>
      <c r="N497" s="32"/>
      <c r="O497" s="32"/>
      <c r="P497" s="32"/>
      <c r="Q497" s="32"/>
      <c r="R497" s="38">
        <f>(E497*E$2+F497*F$2+G497*G$2+H497*H$2+I497*I$2+K497*K$2+J497*J$2+L497*L$2+M497*M$2)</f>
        <v>0</v>
      </c>
    </row>
    <row r="498" spans="1:18" ht="22.5" customHeight="1">
      <c r="A498" s="34">
        <v>46017</v>
      </c>
      <c r="B498" s="15" t="s">
        <v>5599</v>
      </c>
      <c r="C498" s="15" t="s">
        <v>527</v>
      </c>
      <c r="D498" s="35">
        <v>5531</v>
      </c>
      <c r="E498" s="36">
        <v>74</v>
      </c>
      <c r="F498" s="32">
        <v>61</v>
      </c>
      <c r="G498" s="32">
        <v>72</v>
      </c>
      <c r="H498" s="32">
        <v>86</v>
      </c>
      <c r="I498" s="32">
        <v>71</v>
      </c>
      <c r="J498" s="37"/>
      <c r="K498" s="36">
        <v>53</v>
      </c>
      <c r="L498" s="32">
        <v>87</v>
      </c>
      <c r="M498" s="37">
        <v>25</v>
      </c>
      <c r="N498" s="32"/>
      <c r="O498" s="32"/>
      <c r="P498" s="32"/>
      <c r="Q498" s="32"/>
      <c r="R498" s="38">
        <f>(E498*E$2+F498*F$2+G498*G$2+H498*H$2+I498*I$2+K498*K$2+J498*J$2+L498*L$2+M498*M$2)</f>
        <v>0</v>
      </c>
    </row>
    <row r="499" spans="1:18" ht="22.5" customHeight="1">
      <c r="A499" s="34">
        <v>46017</v>
      </c>
      <c r="B499" s="15" t="s">
        <v>528</v>
      </c>
      <c r="C499" s="15" t="s">
        <v>529</v>
      </c>
      <c r="D499" s="35">
        <v>8231</v>
      </c>
      <c r="E499" s="36">
        <v>48</v>
      </c>
      <c r="F499" s="32">
        <v>50</v>
      </c>
      <c r="G499" s="32">
        <v>46</v>
      </c>
      <c r="H499" s="32">
        <v>75</v>
      </c>
      <c r="I499" s="32">
        <v>88</v>
      </c>
      <c r="J499" s="37"/>
      <c r="K499" s="36">
        <v>47</v>
      </c>
      <c r="L499" s="32">
        <v>52</v>
      </c>
      <c r="M499" s="37">
        <v>53</v>
      </c>
      <c r="N499" s="32"/>
      <c r="O499" s="32"/>
      <c r="P499" s="32"/>
      <c r="Q499" s="32"/>
      <c r="R499" s="38">
        <f>(E499*E$2+F499*F$2+G499*G$2+H499*H$2+I499*I$2+K499*K$2+J499*J$2+L499*L$2+M499*M$2)</f>
        <v>0</v>
      </c>
    </row>
    <row r="500" spans="1:18" ht="22.5" customHeight="1">
      <c r="A500" s="34">
        <v>46017</v>
      </c>
      <c r="B500" s="15" t="s">
        <v>6541</v>
      </c>
      <c r="C500" s="15" t="s">
        <v>6515</v>
      </c>
      <c r="D500" s="35">
        <v>497</v>
      </c>
      <c r="E500" s="36">
        <v>11</v>
      </c>
      <c r="F500" s="32">
        <v>17</v>
      </c>
      <c r="G500" s="32">
        <v>28</v>
      </c>
      <c r="H500" s="32">
        <v>17</v>
      </c>
      <c r="I500" s="32">
        <v>43</v>
      </c>
      <c r="J500" s="37"/>
      <c r="K500" s="36">
        <v>38</v>
      </c>
      <c r="L500" s="32">
        <v>71</v>
      </c>
      <c r="M500" s="37">
        <v>70</v>
      </c>
      <c r="N500" s="32"/>
      <c r="O500" s="32"/>
      <c r="P500" s="32"/>
      <c r="Q500" s="32"/>
      <c r="R500" s="38">
        <f>(E500*E$2+F500*F$2+G500*G$2+H500*H$2+I500*I$2+K500*K$2+J500*J$2+L500*L$2+M500*M$2)</f>
        <v>0</v>
      </c>
    </row>
    <row r="501" spans="1:18" ht="22.5" customHeight="1">
      <c r="A501" s="34">
        <v>46017</v>
      </c>
      <c r="B501" s="15" t="s">
        <v>4586</v>
      </c>
      <c r="C501" s="15" t="s">
        <v>4585</v>
      </c>
      <c r="D501" s="35">
        <v>16240</v>
      </c>
      <c r="E501" s="36">
        <v>61</v>
      </c>
      <c r="F501" s="32"/>
      <c r="G501" s="32">
        <v>43</v>
      </c>
      <c r="H501" s="32">
        <v>68</v>
      </c>
      <c r="I501" s="32">
        <v>50</v>
      </c>
      <c r="J501" s="37">
        <v>63</v>
      </c>
      <c r="K501" s="36"/>
      <c r="L501" s="32">
        <v>43</v>
      </c>
      <c r="M501" s="37">
        <v>51</v>
      </c>
      <c r="N501" s="32"/>
      <c r="O501" s="32"/>
      <c r="P501" s="32"/>
      <c r="Q501" s="32"/>
      <c r="R501" s="38">
        <f>(E501*E$2+F501*F$2+G501*G$2+H501*H$2+I501*I$2+K501*K$2+J501*J$2+L501*L$2+M501*M$2)</f>
        <v>0</v>
      </c>
    </row>
    <row r="502" spans="1:18" ht="22.5" customHeight="1">
      <c r="A502" s="34">
        <v>46017</v>
      </c>
      <c r="B502" s="15" t="s">
        <v>4588</v>
      </c>
      <c r="C502" s="15" t="s">
        <v>4587</v>
      </c>
      <c r="D502" s="35">
        <v>5520</v>
      </c>
      <c r="E502" s="36"/>
      <c r="F502" s="32"/>
      <c r="G502" s="32"/>
      <c r="H502" s="32">
        <v>63</v>
      </c>
      <c r="I502" s="32"/>
      <c r="J502" s="37">
        <v>59</v>
      </c>
      <c r="K502" s="36">
        <v>22</v>
      </c>
      <c r="L502" s="32">
        <v>35</v>
      </c>
      <c r="M502" s="37">
        <v>51</v>
      </c>
      <c r="N502" s="32"/>
      <c r="O502" s="32"/>
      <c r="P502" s="32"/>
      <c r="Q502" s="32"/>
      <c r="R502" s="38">
        <f>(E502*E$2+F502*F$2+G502*G$2+H502*H$2+I502*I$2+K502*K$2+J502*J$2+L502*L$2+M502*M$2)</f>
        <v>0</v>
      </c>
    </row>
    <row r="503" spans="1:18" ht="22.5" customHeight="1">
      <c r="A503" s="34">
        <v>46017</v>
      </c>
      <c r="B503" s="15" t="s">
        <v>5843</v>
      </c>
      <c r="C503" s="15" t="s">
        <v>5836</v>
      </c>
      <c r="D503" s="35">
        <v>7790</v>
      </c>
      <c r="E503" s="36">
        <v>25</v>
      </c>
      <c r="F503" s="32">
        <v>8</v>
      </c>
      <c r="G503" s="32">
        <v>53</v>
      </c>
      <c r="H503" s="32">
        <v>30</v>
      </c>
      <c r="I503" s="32">
        <v>71</v>
      </c>
      <c r="J503" s="37"/>
      <c r="K503" s="36">
        <v>23</v>
      </c>
      <c r="L503" s="32">
        <v>52</v>
      </c>
      <c r="M503" s="37">
        <v>49</v>
      </c>
      <c r="N503" s="32"/>
      <c r="O503" s="32"/>
      <c r="P503" s="32"/>
      <c r="Q503" s="32"/>
      <c r="R503" s="38">
        <f>(E503*E$2+F503*F$2+G503*G$2+H503*H$2+I503*I$2+K503*K$2+J503*J$2+L503*L$2+M503*M$2)</f>
        <v>0</v>
      </c>
    </row>
    <row r="504" spans="1:18" ht="22.5" customHeight="1">
      <c r="A504" s="34">
        <v>46017</v>
      </c>
      <c r="B504" s="15" t="s">
        <v>7517</v>
      </c>
      <c r="C504" s="15" t="s">
        <v>7518</v>
      </c>
      <c r="D504" s="35">
        <v>1599</v>
      </c>
      <c r="E504" s="36"/>
      <c r="F504" s="32">
        <v>8</v>
      </c>
      <c r="G504" s="32"/>
      <c r="H504" s="32">
        <v>74</v>
      </c>
      <c r="I504" s="32"/>
      <c r="J504" s="37"/>
      <c r="K504" s="36">
        <v>57</v>
      </c>
      <c r="L504" s="32">
        <v>86</v>
      </c>
      <c r="M504" s="37">
        <v>19</v>
      </c>
      <c r="N504" s="32"/>
      <c r="O504" s="32"/>
      <c r="P504" s="32"/>
      <c r="Q504" s="32"/>
      <c r="R504" s="38">
        <f>(E504*E$2+F504*F$2+G504*G$2+H504*H$2+I504*I$2+K504*K$2+J504*J$2+L504*L$2+M504*M$2)</f>
        <v>0</v>
      </c>
    </row>
    <row r="505" spans="1:18" ht="22.5" customHeight="1">
      <c r="A505" s="34">
        <v>46017</v>
      </c>
      <c r="B505" s="15" t="s">
        <v>8010</v>
      </c>
      <c r="C505" s="15" t="s">
        <v>8011</v>
      </c>
      <c r="D505" s="35">
        <v>224</v>
      </c>
      <c r="E505" s="36"/>
      <c r="F505" s="32"/>
      <c r="G505" s="32"/>
      <c r="H505" s="32"/>
      <c r="I505" s="32"/>
      <c r="J505" s="37"/>
      <c r="K505" s="36"/>
      <c r="L505" s="32">
        <v>49</v>
      </c>
      <c r="M505" s="37">
        <v>48</v>
      </c>
      <c r="N505" s="32"/>
      <c r="O505" s="32"/>
      <c r="P505" s="32"/>
      <c r="Q505" s="32"/>
      <c r="R505" s="38">
        <f>(E505*E$2+F505*F$2+G505*G$2+H505*H$2+I505*I$2+K505*K$2+J505*J$2+L505*L$2+M505*M$2)</f>
        <v>0</v>
      </c>
    </row>
    <row r="506" spans="1:18" ht="22.5" customHeight="1">
      <c r="A506" s="34">
        <v>46017</v>
      </c>
      <c r="B506" s="15" t="s">
        <v>530</v>
      </c>
      <c r="C506" s="15" t="s">
        <v>531</v>
      </c>
      <c r="D506" s="35">
        <v>12280</v>
      </c>
      <c r="E506" s="36">
        <v>43</v>
      </c>
      <c r="F506" s="32">
        <v>25</v>
      </c>
      <c r="G506" s="32">
        <v>71</v>
      </c>
      <c r="H506" s="32">
        <v>34</v>
      </c>
      <c r="I506" s="32">
        <v>41</v>
      </c>
      <c r="J506" s="37"/>
      <c r="K506" s="36">
        <v>70</v>
      </c>
      <c r="L506" s="32">
        <v>11</v>
      </c>
      <c r="M506" s="37">
        <v>87</v>
      </c>
      <c r="N506" s="32"/>
      <c r="O506" s="32"/>
      <c r="P506" s="32"/>
      <c r="Q506" s="32"/>
      <c r="R506" s="38">
        <f>(E506*E$2+F506*F$2+G506*G$2+H506*H$2+I506*I$2+K506*K$2+J506*J$2+L506*L$2+M506*M$2)</f>
        <v>0</v>
      </c>
    </row>
    <row r="507" spans="1:18" ht="22.5" customHeight="1">
      <c r="A507" s="34">
        <v>46017</v>
      </c>
      <c r="B507" s="15" t="s">
        <v>532</v>
      </c>
      <c r="C507" s="15" t="s">
        <v>533</v>
      </c>
      <c r="D507" s="35">
        <v>871</v>
      </c>
      <c r="E507" s="36">
        <v>73</v>
      </c>
      <c r="F507" s="32">
        <v>52</v>
      </c>
      <c r="G507" s="32">
        <v>78</v>
      </c>
      <c r="H507" s="32">
        <v>67</v>
      </c>
      <c r="I507" s="32">
        <v>82</v>
      </c>
      <c r="J507" s="37"/>
      <c r="K507" s="36">
        <v>73</v>
      </c>
      <c r="L507" s="32">
        <v>70</v>
      </c>
      <c r="M507" s="37">
        <v>54</v>
      </c>
      <c r="N507" s="32"/>
      <c r="O507" s="32"/>
      <c r="P507" s="32"/>
      <c r="Q507" s="32"/>
      <c r="R507" s="38">
        <f>(E507*E$2+F507*F$2+G507*G$2+H507*H$2+I507*I$2+K507*K$2+J507*J$2+L507*L$2+M507*M$2)</f>
        <v>0</v>
      </c>
    </row>
    <row r="508" spans="1:18" ht="22.5" customHeight="1">
      <c r="A508" s="34">
        <v>46017</v>
      </c>
      <c r="B508" s="15" t="s">
        <v>534</v>
      </c>
      <c r="C508" s="15" t="s">
        <v>535</v>
      </c>
      <c r="D508" s="35">
        <v>81917</v>
      </c>
      <c r="E508" s="36">
        <v>80</v>
      </c>
      <c r="F508" s="32">
        <v>71</v>
      </c>
      <c r="G508" s="32">
        <v>74</v>
      </c>
      <c r="H508" s="32">
        <v>74</v>
      </c>
      <c r="I508" s="32">
        <v>73</v>
      </c>
      <c r="J508" s="37">
        <v>68</v>
      </c>
      <c r="K508" s="36">
        <v>97</v>
      </c>
      <c r="L508" s="32">
        <v>57</v>
      </c>
      <c r="M508" s="37">
        <v>55</v>
      </c>
      <c r="N508" s="32"/>
      <c r="O508" s="32"/>
      <c r="P508" s="32"/>
      <c r="Q508" s="32"/>
      <c r="R508" s="38">
        <f>(E508*E$2+F508*F$2+G508*G$2+H508*H$2+I508*I$2+K508*K$2+J508*J$2+L508*L$2+M508*M$2)</f>
        <v>0</v>
      </c>
    </row>
    <row r="509" spans="1:18" ht="22.5" customHeight="1">
      <c r="A509" s="34">
        <v>46017</v>
      </c>
      <c r="B509" s="15" t="s">
        <v>536</v>
      </c>
      <c r="C509" s="15" t="s">
        <v>537</v>
      </c>
      <c r="D509" s="35">
        <v>2588</v>
      </c>
      <c r="E509" s="36">
        <v>29</v>
      </c>
      <c r="F509" s="32">
        <v>30</v>
      </c>
      <c r="G509" s="32">
        <v>32</v>
      </c>
      <c r="H509" s="32">
        <v>21</v>
      </c>
      <c r="I509" s="32">
        <v>38</v>
      </c>
      <c r="J509" s="37"/>
      <c r="K509" s="36">
        <v>80</v>
      </c>
      <c r="L509" s="32">
        <v>42</v>
      </c>
      <c r="M509" s="37">
        <v>76</v>
      </c>
      <c r="N509" s="32"/>
      <c r="O509" s="32"/>
      <c r="P509" s="32"/>
      <c r="Q509" s="32"/>
      <c r="R509" s="38">
        <f>(E509*E$2+F509*F$2+G509*G$2+H509*H$2+I509*I$2+K509*K$2+J509*J$2+L509*L$2+M509*M$2)</f>
        <v>0</v>
      </c>
    </row>
    <row r="510" spans="1:18" ht="22.5" customHeight="1">
      <c r="A510" s="34">
        <v>46017</v>
      </c>
      <c r="B510" s="15" t="s">
        <v>538</v>
      </c>
      <c r="C510" s="15" t="s">
        <v>539</v>
      </c>
      <c r="D510" s="35">
        <v>2777</v>
      </c>
      <c r="E510" s="36">
        <v>57</v>
      </c>
      <c r="F510" s="32">
        <v>54</v>
      </c>
      <c r="G510" s="32">
        <v>65</v>
      </c>
      <c r="H510" s="32">
        <v>74</v>
      </c>
      <c r="I510" s="32">
        <v>48</v>
      </c>
      <c r="J510" s="37">
        <v>44</v>
      </c>
      <c r="K510" s="36">
        <v>60</v>
      </c>
      <c r="L510" s="32">
        <v>54</v>
      </c>
      <c r="M510" s="37">
        <v>51</v>
      </c>
      <c r="N510" s="32"/>
      <c r="O510" s="32"/>
      <c r="P510" s="32"/>
      <c r="Q510" s="32"/>
      <c r="R510" s="38">
        <f>(E510*E$2+F510*F$2+G510*G$2+H510*H$2+I510*I$2+K510*K$2+J510*J$2+L510*L$2+M510*M$2)</f>
        <v>0</v>
      </c>
    </row>
    <row r="511" spans="1:18" ht="22.5" customHeight="1">
      <c r="A511" s="34">
        <v>46017</v>
      </c>
      <c r="B511" s="15" t="s">
        <v>4590</v>
      </c>
      <c r="C511" s="15" t="s">
        <v>4589</v>
      </c>
      <c r="D511" s="35">
        <v>5231</v>
      </c>
      <c r="E511" s="36">
        <v>57</v>
      </c>
      <c r="F511" s="32"/>
      <c r="G511" s="32">
        <v>48</v>
      </c>
      <c r="H511" s="32">
        <v>83</v>
      </c>
      <c r="I511" s="32">
        <v>10</v>
      </c>
      <c r="J511" s="37">
        <v>53</v>
      </c>
      <c r="K511" s="36"/>
      <c r="L511" s="32">
        <v>27</v>
      </c>
      <c r="M511" s="37">
        <v>92</v>
      </c>
      <c r="N511" s="32"/>
      <c r="O511" s="32"/>
      <c r="P511" s="32"/>
      <c r="Q511" s="32"/>
      <c r="R511" s="38">
        <f>(E511*E$2+F511*F$2+G511*G$2+H511*H$2+I511*I$2+K511*K$2+J511*J$2+L511*L$2+M511*M$2)</f>
        <v>0</v>
      </c>
    </row>
    <row r="512" spans="1:18" ht="22.5" customHeight="1">
      <c r="A512" s="34">
        <v>46017</v>
      </c>
      <c r="B512" s="15" t="s">
        <v>7207</v>
      </c>
      <c r="C512" s="15" t="s">
        <v>7208</v>
      </c>
      <c r="D512" s="35">
        <v>253</v>
      </c>
      <c r="E512" s="36"/>
      <c r="F512" s="32"/>
      <c r="G512" s="32"/>
      <c r="H512" s="32">
        <v>20</v>
      </c>
      <c r="I512" s="32"/>
      <c r="J512" s="37"/>
      <c r="K512" s="36">
        <v>59</v>
      </c>
      <c r="L512" s="32">
        <v>70</v>
      </c>
      <c r="M512" s="37">
        <v>9</v>
      </c>
      <c r="N512" s="32"/>
      <c r="O512" s="32"/>
      <c r="P512" s="32"/>
      <c r="Q512" s="32"/>
      <c r="R512" s="38">
        <f>(E512*E$2+F512*F$2+G512*G$2+H512*H$2+I512*I$2+K512*K$2+J512*J$2+L512*L$2+M512*M$2)</f>
        <v>0</v>
      </c>
    </row>
    <row r="513" spans="1:18" ht="22.5" customHeight="1">
      <c r="A513" s="34">
        <v>46017</v>
      </c>
      <c r="B513" s="15" t="s">
        <v>540</v>
      </c>
      <c r="C513" s="15" t="s">
        <v>541</v>
      </c>
      <c r="D513" s="35">
        <v>175749</v>
      </c>
      <c r="E513" s="36">
        <v>78</v>
      </c>
      <c r="F513" s="32">
        <v>68</v>
      </c>
      <c r="G513" s="32">
        <v>78</v>
      </c>
      <c r="H513" s="32">
        <v>51</v>
      </c>
      <c r="I513" s="32">
        <v>83</v>
      </c>
      <c r="J513" s="37"/>
      <c r="K513" s="36">
        <v>66</v>
      </c>
      <c r="L513" s="32">
        <v>58</v>
      </c>
      <c r="M513" s="37">
        <v>44</v>
      </c>
      <c r="N513" s="32"/>
      <c r="O513" s="32"/>
      <c r="P513" s="32"/>
      <c r="Q513" s="32"/>
      <c r="R513" s="38">
        <f>(E513*E$2+F513*F$2+G513*G$2+H513*H$2+I513*I$2+K513*K$2+J513*J$2+L513*L$2+M513*M$2)</f>
        <v>0</v>
      </c>
    </row>
    <row r="514" spans="1:18" ht="22.5" customHeight="1">
      <c r="A514" s="34">
        <v>46017</v>
      </c>
      <c r="B514" s="15" t="s">
        <v>542</v>
      </c>
      <c r="C514" s="15" t="s">
        <v>543</v>
      </c>
      <c r="D514" s="35">
        <v>44651</v>
      </c>
      <c r="E514" s="36">
        <v>55</v>
      </c>
      <c r="F514" s="32">
        <v>38</v>
      </c>
      <c r="G514" s="32">
        <v>68</v>
      </c>
      <c r="H514" s="32">
        <v>69</v>
      </c>
      <c r="I514" s="32">
        <v>95</v>
      </c>
      <c r="J514" s="37">
        <v>31</v>
      </c>
      <c r="K514" s="36">
        <v>91</v>
      </c>
      <c r="L514" s="32">
        <v>59</v>
      </c>
      <c r="M514" s="37">
        <v>44</v>
      </c>
      <c r="N514" s="32"/>
      <c r="O514" s="32"/>
      <c r="P514" s="32"/>
      <c r="Q514" s="32"/>
      <c r="R514" s="38">
        <f>(E514*E$2+F514*F$2+G514*G$2+H514*H$2+I514*I$2+K514*K$2+J514*J$2+L514*L$2+M514*M$2)</f>
        <v>0</v>
      </c>
    </row>
    <row r="515" spans="1:18" ht="22.5" customHeight="1">
      <c r="A515" s="34">
        <v>46017</v>
      </c>
      <c r="B515" s="15" t="s">
        <v>6471</v>
      </c>
      <c r="C515" s="15" t="s">
        <v>6472</v>
      </c>
      <c r="D515" s="35">
        <v>695</v>
      </c>
      <c r="E515" s="36">
        <v>8</v>
      </c>
      <c r="F515" s="32">
        <v>8</v>
      </c>
      <c r="G515" s="32">
        <v>22</v>
      </c>
      <c r="H515" s="32">
        <v>8</v>
      </c>
      <c r="I515" s="32">
        <v>56</v>
      </c>
      <c r="J515" s="37"/>
      <c r="K515" s="36">
        <v>6</v>
      </c>
      <c r="L515" s="32">
        <v>87</v>
      </c>
      <c r="M515" s="37">
        <v>2</v>
      </c>
      <c r="N515" s="32"/>
      <c r="O515" s="32"/>
      <c r="P515" s="32"/>
      <c r="Q515" s="32"/>
      <c r="R515" s="38">
        <f>(E515*E$2+F515*F$2+G515*G$2+H515*H$2+I515*I$2+K515*K$2+J515*J$2+L515*L$2+M515*M$2)</f>
        <v>0</v>
      </c>
    </row>
    <row r="516" spans="1:18" ht="22.5" customHeight="1">
      <c r="A516" s="34">
        <v>46017</v>
      </c>
      <c r="B516" s="15" t="s">
        <v>6635</v>
      </c>
      <c r="C516" s="15" t="s">
        <v>6636</v>
      </c>
      <c r="D516" s="35">
        <v>277</v>
      </c>
      <c r="E516" s="36"/>
      <c r="F516" s="32">
        <v>53</v>
      </c>
      <c r="G516" s="32"/>
      <c r="H516" s="32">
        <v>84</v>
      </c>
      <c r="I516" s="32"/>
      <c r="J516" s="37"/>
      <c r="K516" s="36">
        <v>12</v>
      </c>
      <c r="L516" s="32">
        <v>64</v>
      </c>
      <c r="M516" s="37">
        <v>39</v>
      </c>
      <c r="N516" s="32"/>
      <c r="O516" s="32"/>
      <c r="P516" s="32"/>
      <c r="Q516" s="32"/>
      <c r="R516" s="38">
        <f>(E516*E$2+F516*F$2+G516*G$2+H516*H$2+I516*I$2+K516*K$2+J516*J$2+L516*L$2+M516*M$2)</f>
        <v>0</v>
      </c>
    </row>
    <row r="517" spans="1:18" ht="22.5" customHeight="1">
      <c r="A517" s="34">
        <v>46017</v>
      </c>
      <c r="B517" s="15" t="s">
        <v>544</v>
      </c>
      <c r="C517" s="15" t="s">
        <v>545</v>
      </c>
      <c r="D517" s="35">
        <v>3408</v>
      </c>
      <c r="E517" s="36">
        <v>26</v>
      </c>
      <c r="F517" s="32">
        <v>8</v>
      </c>
      <c r="G517" s="32">
        <v>46</v>
      </c>
      <c r="H517" s="32">
        <v>49</v>
      </c>
      <c r="I517" s="32">
        <v>33</v>
      </c>
      <c r="J517" s="37">
        <v>12</v>
      </c>
      <c r="K517" s="36">
        <v>30</v>
      </c>
      <c r="L517" s="32">
        <v>76</v>
      </c>
      <c r="M517" s="37">
        <v>39</v>
      </c>
      <c r="N517" s="32"/>
      <c r="O517" s="32"/>
      <c r="P517" s="32"/>
      <c r="Q517" s="32"/>
      <c r="R517" s="38">
        <f>(E517*E$2+F517*F$2+G517*G$2+H517*H$2+I517*I$2+K517*K$2+J517*J$2+L517*L$2+M517*M$2)</f>
        <v>0</v>
      </c>
    </row>
    <row r="518" spans="1:18" ht="22.5" customHeight="1">
      <c r="A518" s="34">
        <v>46017</v>
      </c>
      <c r="B518" s="15" t="s">
        <v>6555</v>
      </c>
      <c r="C518" s="15" t="s">
        <v>6516</v>
      </c>
      <c r="D518" s="35">
        <v>2641</v>
      </c>
      <c r="E518" s="36">
        <v>50</v>
      </c>
      <c r="F518" s="32">
        <v>61</v>
      </c>
      <c r="G518" s="32">
        <v>40</v>
      </c>
      <c r="H518" s="32">
        <v>31</v>
      </c>
      <c r="I518" s="32">
        <v>72</v>
      </c>
      <c r="J518" s="37"/>
      <c r="K518" s="36">
        <v>81</v>
      </c>
      <c r="L518" s="32">
        <v>57</v>
      </c>
      <c r="M518" s="37">
        <v>40</v>
      </c>
      <c r="N518" s="32"/>
      <c r="O518" s="32"/>
      <c r="P518" s="32"/>
      <c r="Q518" s="32"/>
      <c r="R518" s="38">
        <f>(E518*E$2+F518*F$2+G518*G$2+H518*H$2+I518*I$2+K518*K$2+J518*J$2+L518*L$2+M518*M$2)</f>
        <v>0</v>
      </c>
    </row>
    <row r="519" spans="1:18" ht="22.5" customHeight="1">
      <c r="A519" s="34">
        <v>46017</v>
      </c>
      <c r="B519" s="15" t="s">
        <v>546</v>
      </c>
      <c r="C519" s="15" t="s">
        <v>547</v>
      </c>
      <c r="D519" s="35">
        <v>3435</v>
      </c>
      <c r="E519" s="36">
        <v>90</v>
      </c>
      <c r="F519" s="32">
        <v>95</v>
      </c>
      <c r="G519" s="32">
        <v>78</v>
      </c>
      <c r="H519" s="32">
        <v>55</v>
      </c>
      <c r="I519" s="32">
        <v>72</v>
      </c>
      <c r="J519" s="37"/>
      <c r="K519" s="36">
        <v>80</v>
      </c>
      <c r="L519" s="32">
        <v>54</v>
      </c>
      <c r="M519" s="37">
        <v>56</v>
      </c>
      <c r="N519" s="32"/>
      <c r="O519" s="32"/>
      <c r="P519" s="32"/>
      <c r="Q519" s="32"/>
      <c r="R519" s="38">
        <f>(E519*E$2+F519*F$2+G519*G$2+H519*H$2+I519*I$2+K519*K$2+J519*J$2+L519*L$2+M519*M$2)</f>
        <v>0</v>
      </c>
    </row>
    <row r="520" spans="1:18" ht="22.5" customHeight="1">
      <c r="A520" s="34">
        <v>46017</v>
      </c>
      <c r="B520" s="15" t="s">
        <v>548</v>
      </c>
      <c r="C520" s="15" t="s">
        <v>549</v>
      </c>
      <c r="D520" s="35">
        <v>1609</v>
      </c>
      <c r="E520" s="36">
        <v>86</v>
      </c>
      <c r="F520" s="32">
        <v>64</v>
      </c>
      <c r="G520" s="32">
        <v>92</v>
      </c>
      <c r="H520" s="32">
        <v>83</v>
      </c>
      <c r="I520" s="32">
        <v>67</v>
      </c>
      <c r="J520" s="37"/>
      <c r="K520" s="36">
        <v>12</v>
      </c>
      <c r="L520" s="32">
        <v>63</v>
      </c>
      <c r="M520" s="37">
        <v>47</v>
      </c>
      <c r="N520" s="32"/>
      <c r="O520" s="32"/>
      <c r="P520" s="32"/>
      <c r="Q520" s="32"/>
      <c r="R520" s="38">
        <f>(E520*E$2+F520*F$2+G520*G$2+H520*H$2+I520*I$2+K520*K$2+J520*J$2+L520*L$2+M520*M$2)</f>
        <v>0</v>
      </c>
    </row>
    <row r="521" spans="1:18" ht="22.5" customHeight="1">
      <c r="A521" s="34">
        <v>46017</v>
      </c>
      <c r="B521" s="15" t="s">
        <v>550</v>
      </c>
      <c r="C521" s="15" t="s">
        <v>551</v>
      </c>
      <c r="D521" s="35">
        <v>6043</v>
      </c>
      <c r="E521" s="36">
        <v>45</v>
      </c>
      <c r="F521" s="32">
        <v>37</v>
      </c>
      <c r="G521" s="32">
        <v>28</v>
      </c>
      <c r="H521" s="32">
        <v>61</v>
      </c>
      <c r="I521" s="32">
        <v>14</v>
      </c>
      <c r="J521" s="37"/>
      <c r="K521" s="36">
        <v>97</v>
      </c>
      <c r="L521" s="32">
        <v>63</v>
      </c>
      <c r="M521" s="37">
        <v>46</v>
      </c>
      <c r="N521" s="32"/>
      <c r="O521" s="32"/>
      <c r="P521" s="32"/>
      <c r="Q521" s="32"/>
      <c r="R521" s="38">
        <f>(E521*E$2+F521*F$2+G521*G$2+H521*H$2+I521*I$2+K521*K$2+J521*J$2+L521*L$2+M521*M$2)</f>
        <v>0</v>
      </c>
    </row>
    <row r="522" spans="1:18" ht="22.5" customHeight="1">
      <c r="A522" s="34">
        <v>46017</v>
      </c>
      <c r="B522" s="15" t="s">
        <v>552</v>
      </c>
      <c r="C522" s="15" t="s">
        <v>553</v>
      </c>
      <c r="D522" s="35">
        <v>12124</v>
      </c>
      <c r="E522" s="36">
        <v>66</v>
      </c>
      <c r="F522" s="32">
        <v>98</v>
      </c>
      <c r="G522" s="32">
        <v>69</v>
      </c>
      <c r="H522" s="32">
        <v>28</v>
      </c>
      <c r="I522" s="32">
        <v>80</v>
      </c>
      <c r="J522" s="37"/>
      <c r="K522" s="36">
        <v>57</v>
      </c>
      <c r="L522" s="32">
        <v>62</v>
      </c>
      <c r="M522" s="37">
        <v>41</v>
      </c>
      <c r="N522" s="32"/>
      <c r="O522" s="32"/>
      <c r="P522" s="32"/>
      <c r="Q522" s="32"/>
      <c r="R522" s="38">
        <f>(E522*E$2+F522*F$2+G522*G$2+H522*H$2+I522*I$2+K522*K$2+J522*J$2+L522*L$2+M522*M$2)</f>
        <v>0</v>
      </c>
    </row>
    <row r="523" spans="1:18" ht="22.5" customHeight="1">
      <c r="A523" s="34">
        <v>46017</v>
      </c>
      <c r="B523" s="15" t="s">
        <v>7323</v>
      </c>
      <c r="C523" s="15" t="s">
        <v>7324</v>
      </c>
      <c r="D523" s="35">
        <v>809</v>
      </c>
      <c r="E523" s="36">
        <v>29</v>
      </c>
      <c r="F523" s="32">
        <v>21</v>
      </c>
      <c r="G523" s="32">
        <v>39</v>
      </c>
      <c r="H523" s="32">
        <v>25</v>
      </c>
      <c r="I523" s="32">
        <v>6</v>
      </c>
      <c r="J523" s="37"/>
      <c r="K523" s="36">
        <v>51</v>
      </c>
      <c r="L523" s="32">
        <v>65</v>
      </c>
      <c r="M523" s="37">
        <v>24</v>
      </c>
      <c r="N523" s="32"/>
      <c r="O523" s="32"/>
      <c r="P523" s="32"/>
      <c r="Q523" s="32"/>
      <c r="R523" s="38">
        <f>(E523*E$2+F523*F$2+G523*G$2+H523*H$2+I523*I$2+K523*K$2+J523*J$2+L523*L$2+M523*M$2)</f>
        <v>0</v>
      </c>
    </row>
    <row r="524" spans="1:18" ht="22.5" customHeight="1">
      <c r="A524" s="34">
        <v>46017</v>
      </c>
      <c r="B524" s="15" t="s">
        <v>554</v>
      </c>
      <c r="C524" s="15" t="s">
        <v>555</v>
      </c>
      <c r="D524" s="35">
        <v>11499</v>
      </c>
      <c r="E524" s="36">
        <v>47</v>
      </c>
      <c r="F524" s="32">
        <v>65</v>
      </c>
      <c r="G524" s="32">
        <v>47</v>
      </c>
      <c r="H524" s="32">
        <v>75</v>
      </c>
      <c r="I524" s="32">
        <v>48</v>
      </c>
      <c r="J524" s="37"/>
      <c r="K524" s="36">
        <v>39</v>
      </c>
      <c r="L524" s="32">
        <v>46</v>
      </c>
      <c r="M524" s="37">
        <v>40</v>
      </c>
      <c r="N524" s="32"/>
      <c r="O524" s="32"/>
      <c r="P524" s="32"/>
      <c r="Q524" s="32"/>
      <c r="R524" s="38">
        <f>(E524*E$2+F524*F$2+G524*G$2+H524*H$2+I524*I$2+K524*K$2+J524*J$2+L524*L$2+M524*M$2)</f>
        <v>0</v>
      </c>
    </row>
    <row r="525" spans="1:18" ht="22.5" customHeight="1">
      <c r="A525" s="34">
        <v>46017</v>
      </c>
      <c r="B525" s="15" t="s">
        <v>556</v>
      </c>
      <c r="C525" s="15" t="s">
        <v>557</v>
      </c>
      <c r="D525" s="35">
        <v>1198</v>
      </c>
      <c r="E525" s="36">
        <v>40</v>
      </c>
      <c r="F525" s="32">
        <v>49</v>
      </c>
      <c r="G525" s="32">
        <v>48</v>
      </c>
      <c r="H525" s="32">
        <v>35</v>
      </c>
      <c r="I525" s="32">
        <v>58</v>
      </c>
      <c r="J525" s="37"/>
      <c r="K525" s="36">
        <v>63</v>
      </c>
      <c r="L525" s="32">
        <v>60</v>
      </c>
      <c r="M525" s="37">
        <v>41</v>
      </c>
      <c r="N525" s="32"/>
      <c r="O525" s="32"/>
      <c r="P525" s="32"/>
      <c r="Q525" s="32"/>
      <c r="R525" s="38">
        <f>(E525*E$2+F525*F$2+G525*G$2+H525*H$2+I525*I$2+K525*K$2+J525*J$2+L525*L$2+M525*M$2)</f>
        <v>0</v>
      </c>
    </row>
    <row r="526" spans="1:18" ht="22.5" customHeight="1">
      <c r="A526" s="34">
        <v>46017</v>
      </c>
      <c r="B526" s="15" t="s">
        <v>558</v>
      </c>
      <c r="C526" s="15" t="s">
        <v>559</v>
      </c>
      <c r="D526" s="35">
        <v>266</v>
      </c>
      <c r="E526" s="36">
        <v>43</v>
      </c>
      <c r="F526" s="32">
        <v>14</v>
      </c>
      <c r="G526" s="32">
        <v>68</v>
      </c>
      <c r="H526" s="32">
        <v>39</v>
      </c>
      <c r="I526" s="32">
        <v>15</v>
      </c>
      <c r="J526" s="37"/>
      <c r="K526" s="36">
        <v>75</v>
      </c>
      <c r="L526" s="32">
        <v>55</v>
      </c>
      <c r="M526" s="37">
        <v>61</v>
      </c>
      <c r="N526" s="32"/>
      <c r="O526" s="32"/>
      <c r="P526" s="32"/>
      <c r="Q526" s="32"/>
      <c r="R526" s="38">
        <f>(E526*E$2+F526*F$2+G526*G$2+H526*H$2+I526*I$2+K526*K$2+J526*J$2+L526*L$2+M526*M$2)</f>
        <v>0</v>
      </c>
    </row>
    <row r="527" spans="1:18" ht="22.5" customHeight="1">
      <c r="A527" s="34">
        <v>46017</v>
      </c>
      <c r="B527" s="15" t="s">
        <v>4592</v>
      </c>
      <c r="C527" s="15" t="s">
        <v>4591</v>
      </c>
      <c r="D527" s="35">
        <v>168791</v>
      </c>
      <c r="E527" s="36">
        <v>60</v>
      </c>
      <c r="F527" s="32"/>
      <c r="G527" s="32">
        <v>62</v>
      </c>
      <c r="H527" s="32">
        <v>66</v>
      </c>
      <c r="I527" s="32">
        <v>61</v>
      </c>
      <c r="J527" s="37">
        <v>49</v>
      </c>
      <c r="K527" s="36">
        <v>93</v>
      </c>
      <c r="L527" s="32">
        <v>63</v>
      </c>
      <c r="M527" s="37">
        <v>50</v>
      </c>
      <c r="N527" s="32"/>
      <c r="O527" s="32"/>
      <c r="P527" s="32"/>
      <c r="Q527" s="32"/>
      <c r="R527" s="38">
        <f>(E527*E$2+F527*F$2+G527*G$2+H527*H$2+I527*I$2+K527*K$2+J527*J$2+L527*L$2+M527*M$2)</f>
        <v>0</v>
      </c>
    </row>
    <row r="528" spans="1:18" ht="22.5" customHeight="1">
      <c r="A528" s="34">
        <v>46017</v>
      </c>
      <c r="B528" s="15" t="s">
        <v>560</v>
      </c>
      <c r="C528" s="15" t="s">
        <v>561</v>
      </c>
      <c r="D528" s="35">
        <v>3071</v>
      </c>
      <c r="E528" s="36">
        <v>55</v>
      </c>
      <c r="F528" s="32">
        <v>64</v>
      </c>
      <c r="G528" s="32">
        <v>49</v>
      </c>
      <c r="H528" s="32">
        <v>48</v>
      </c>
      <c r="I528" s="32">
        <v>52</v>
      </c>
      <c r="J528" s="37"/>
      <c r="K528" s="36">
        <v>75</v>
      </c>
      <c r="L528" s="32">
        <v>25</v>
      </c>
      <c r="M528" s="37">
        <v>69</v>
      </c>
      <c r="N528" s="32"/>
      <c r="O528" s="32"/>
      <c r="P528" s="32"/>
      <c r="Q528" s="32"/>
      <c r="R528" s="38">
        <f>(E528*E$2+F528*F$2+G528*G$2+H528*H$2+I528*I$2+K528*K$2+J528*J$2+L528*L$2+M528*M$2)</f>
        <v>0</v>
      </c>
    </row>
    <row r="529" spans="1:18" ht="22.5" customHeight="1">
      <c r="A529" s="34">
        <v>46017</v>
      </c>
      <c r="B529" s="15" t="s">
        <v>7933</v>
      </c>
      <c r="C529" s="15" t="s">
        <v>7754</v>
      </c>
      <c r="D529" s="35">
        <v>4087</v>
      </c>
      <c r="E529" s="36"/>
      <c r="F529" s="32">
        <v>4</v>
      </c>
      <c r="G529" s="32"/>
      <c r="H529" s="32">
        <v>26</v>
      </c>
      <c r="I529" s="32"/>
      <c r="J529" s="37"/>
      <c r="K529" s="36">
        <v>10</v>
      </c>
      <c r="L529" s="32">
        <v>58</v>
      </c>
      <c r="M529" s="37">
        <v>52</v>
      </c>
      <c r="N529" s="32"/>
      <c r="O529" s="32"/>
      <c r="P529" s="32"/>
      <c r="Q529" s="32"/>
      <c r="R529" s="38">
        <f>(E529*E$2+F529*F$2+G529*G$2+H529*H$2+I529*I$2+K529*K$2+J529*J$2+L529*L$2+M529*M$2)</f>
        <v>0</v>
      </c>
    </row>
    <row r="530" spans="1:18" ht="22.5" customHeight="1">
      <c r="A530" s="34">
        <v>46017</v>
      </c>
      <c r="B530" s="15" t="s">
        <v>562</v>
      </c>
      <c r="C530" s="15" t="s">
        <v>563</v>
      </c>
      <c r="D530" s="35">
        <v>578</v>
      </c>
      <c r="E530" s="36">
        <v>31</v>
      </c>
      <c r="F530" s="32">
        <v>21</v>
      </c>
      <c r="G530" s="32">
        <v>30</v>
      </c>
      <c r="H530" s="32">
        <v>89</v>
      </c>
      <c r="I530" s="32">
        <v>49</v>
      </c>
      <c r="J530" s="37"/>
      <c r="K530" s="36">
        <v>54</v>
      </c>
      <c r="L530" s="32">
        <v>69</v>
      </c>
      <c r="M530" s="37">
        <v>43</v>
      </c>
      <c r="N530" s="32"/>
      <c r="O530" s="32"/>
      <c r="P530" s="32"/>
      <c r="Q530" s="32"/>
      <c r="R530" s="38">
        <f>(E530*E$2+F530*F$2+G530*G$2+H530*H$2+I530*I$2+K530*K$2+J530*J$2+L530*L$2+M530*M$2)</f>
        <v>0</v>
      </c>
    </row>
    <row r="531" spans="1:18" ht="22.5" customHeight="1">
      <c r="A531" s="34">
        <v>46017</v>
      </c>
      <c r="B531" s="15" t="s">
        <v>5932</v>
      </c>
      <c r="C531" s="15" t="s">
        <v>5931</v>
      </c>
      <c r="D531" s="35">
        <v>792</v>
      </c>
      <c r="E531" s="36">
        <v>75</v>
      </c>
      <c r="F531" s="32">
        <v>89</v>
      </c>
      <c r="G531" s="32">
        <v>41</v>
      </c>
      <c r="H531" s="32">
        <v>36</v>
      </c>
      <c r="I531" s="32">
        <v>37</v>
      </c>
      <c r="J531" s="37"/>
      <c r="K531" s="36">
        <v>18</v>
      </c>
      <c r="L531" s="32">
        <v>47</v>
      </c>
      <c r="M531" s="37">
        <v>51</v>
      </c>
      <c r="N531" s="32"/>
      <c r="O531" s="32"/>
      <c r="P531" s="32"/>
      <c r="Q531" s="32"/>
      <c r="R531" s="38">
        <f>(E531*E$2+F531*F$2+G531*G$2+H531*H$2+I531*I$2+K531*K$2+J531*J$2+L531*L$2+M531*M$2)</f>
        <v>0</v>
      </c>
    </row>
    <row r="532" spans="1:18" ht="22.5" customHeight="1">
      <c r="A532" s="34">
        <v>46017</v>
      </c>
      <c r="B532" s="15" t="s">
        <v>7500</v>
      </c>
      <c r="C532" s="15" t="s">
        <v>7388</v>
      </c>
      <c r="D532" s="35">
        <v>6199</v>
      </c>
      <c r="E532" s="36">
        <v>37</v>
      </c>
      <c r="F532" s="32"/>
      <c r="G532" s="32">
        <v>34</v>
      </c>
      <c r="H532" s="32">
        <v>30</v>
      </c>
      <c r="I532" s="32"/>
      <c r="J532" s="37"/>
      <c r="K532" s="36">
        <v>2</v>
      </c>
      <c r="L532" s="32">
        <v>54</v>
      </c>
      <c r="M532" s="37">
        <v>30</v>
      </c>
      <c r="N532" s="32"/>
      <c r="O532" s="32"/>
      <c r="P532" s="32"/>
      <c r="Q532" s="32"/>
      <c r="R532" s="38">
        <f>(E532*E$2+F532*F$2+G532*G$2+H532*H$2+I532*I$2+K532*K$2+J532*J$2+L532*L$2+M532*M$2)</f>
        <v>0</v>
      </c>
    </row>
    <row r="533" spans="1:18" ht="22.5" customHeight="1">
      <c r="A533" s="34">
        <v>46017</v>
      </c>
      <c r="B533" s="15" t="s">
        <v>4594</v>
      </c>
      <c r="C533" s="15" t="s">
        <v>4593</v>
      </c>
      <c r="D533" s="35">
        <v>5812</v>
      </c>
      <c r="E533" s="36">
        <v>6</v>
      </c>
      <c r="F533" s="32"/>
      <c r="G533" s="32">
        <v>16</v>
      </c>
      <c r="H533" s="32">
        <v>14</v>
      </c>
      <c r="I533" s="32">
        <v>2</v>
      </c>
      <c r="J533" s="37"/>
      <c r="K533" s="36">
        <v>71</v>
      </c>
      <c r="L533" s="32">
        <v>53</v>
      </c>
      <c r="M533" s="37">
        <v>78</v>
      </c>
      <c r="N533" s="32"/>
      <c r="O533" s="32"/>
      <c r="P533" s="32"/>
      <c r="Q533" s="32"/>
      <c r="R533" s="38">
        <f>(E533*E$2+F533*F$2+G533*G$2+H533*H$2+I533*I$2+K533*K$2+J533*J$2+L533*L$2+M533*M$2)</f>
        <v>0</v>
      </c>
    </row>
    <row r="534" spans="1:18" ht="22.5" customHeight="1">
      <c r="A534" s="34">
        <v>46017</v>
      </c>
      <c r="B534" s="15" t="s">
        <v>7389</v>
      </c>
      <c r="C534" s="15" t="s">
        <v>7390</v>
      </c>
      <c r="D534" s="35">
        <v>267</v>
      </c>
      <c r="E534" s="36"/>
      <c r="F534" s="32"/>
      <c r="G534" s="32"/>
      <c r="H534" s="32"/>
      <c r="I534" s="32"/>
      <c r="J534" s="37"/>
      <c r="K534" s="36"/>
      <c r="L534" s="32">
        <v>44</v>
      </c>
      <c r="M534" s="37">
        <v>57</v>
      </c>
      <c r="N534" s="32"/>
      <c r="O534" s="32"/>
      <c r="P534" s="32"/>
      <c r="Q534" s="32"/>
      <c r="R534" s="38">
        <f>(E534*E$2+F534*F$2+G534*G$2+H534*H$2+I534*I$2+K534*K$2+J534*J$2+L534*L$2+M534*M$2)</f>
        <v>0</v>
      </c>
    </row>
    <row r="535" spans="1:18" ht="22.5" customHeight="1">
      <c r="A535" s="34">
        <v>46017</v>
      </c>
      <c r="B535" s="15" t="s">
        <v>564</v>
      </c>
      <c r="C535" s="15" t="s">
        <v>565</v>
      </c>
      <c r="D535" s="35">
        <v>1633</v>
      </c>
      <c r="E535" s="36"/>
      <c r="F535" s="32">
        <v>81</v>
      </c>
      <c r="G535" s="32"/>
      <c r="H535" s="32">
        <v>7</v>
      </c>
      <c r="I535" s="32"/>
      <c r="J535" s="37">
        <v>85</v>
      </c>
      <c r="K535" s="36">
        <v>80</v>
      </c>
      <c r="L535" s="32">
        <v>62</v>
      </c>
      <c r="M535" s="37">
        <v>51</v>
      </c>
      <c r="N535" s="32"/>
      <c r="O535" s="32"/>
      <c r="P535" s="32"/>
      <c r="Q535" s="32"/>
      <c r="R535" s="38">
        <f>(E535*E$2+F535*F$2+G535*G$2+H535*H$2+I535*I$2+K535*K$2+J535*J$2+L535*L$2+M535*M$2)</f>
        <v>0</v>
      </c>
    </row>
    <row r="536" spans="1:18" ht="22.5" customHeight="1">
      <c r="A536" s="34">
        <v>46017</v>
      </c>
      <c r="B536" s="15" t="s">
        <v>566</v>
      </c>
      <c r="C536" s="15" t="s">
        <v>567</v>
      </c>
      <c r="D536" s="35">
        <v>279</v>
      </c>
      <c r="E536" s="36">
        <v>36</v>
      </c>
      <c r="F536" s="32">
        <v>3</v>
      </c>
      <c r="G536" s="32">
        <v>28</v>
      </c>
      <c r="H536" s="32">
        <v>71</v>
      </c>
      <c r="I536" s="32"/>
      <c r="J536" s="37"/>
      <c r="K536" s="36">
        <v>21</v>
      </c>
      <c r="L536" s="32">
        <v>63</v>
      </c>
      <c r="M536" s="37">
        <v>6</v>
      </c>
      <c r="N536" s="32"/>
      <c r="O536" s="32"/>
      <c r="P536" s="32"/>
      <c r="Q536" s="32"/>
      <c r="R536" s="38">
        <f>(E536*E$2+F536*F$2+G536*G$2+H536*H$2+I536*I$2+K536*K$2+J536*J$2+L536*L$2+M536*M$2)</f>
        <v>0</v>
      </c>
    </row>
    <row r="537" spans="1:18" ht="22.5" customHeight="1">
      <c r="A537" s="34">
        <v>46017</v>
      </c>
      <c r="B537" s="15" t="s">
        <v>7725</v>
      </c>
      <c r="C537" s="15" t="s">
        <v>7726</v>
      </c>
      <c r="D537" s="35">
        <v>275</v>
      </c>
      <c r="E537" s="36"/>
      <c r="F537" s="32"/>
      <c r="G537" s="32"/>
      <c r="H537" s="32"/>
      <c r="I537" s="32"/>
      <c r="J537" s="37"/>
      <c r="K537" s="36"/>
      <c r="L537" s="32">
        <v>46</v>
      </c>
      <c r="M537" s="37">
        <v>54</v>
      </c>
      <c r="N537" s="32"/>
      <c r="O537" s="32"/>
      <c r="P537" s="32"/>
      <c r="Q537" s="32"/>
      <c r="R537" s="38">
        <f>(E537*E$2+F537*F$2+G537*G$2+H537*H$2+I537*I$2+K537*K$2+J537*J$2+L537*L$2+M537*M$2)</f>
        <v>0</v>
      </c>
    </row>
    <row r="538" spans="1:18" ht="22.5" customHeight="1">
      <c r="A538" s="34">
        <v>46017</v>
      </c>
      <c r="B538" s="15" t="s">
        <v>568</v>
      </c>
      <c r="C538" s="15" t="s">
        <v>569</v>
      </c>
      <c r="D538" s="35">
        <v>6651</v>
      </c>
      <c r="E538" s="36">
        <v>31</v>
      </c>
      <c r="F538" s="32">
        <v>18</v>
      </c>
      <c r="G538" s="32">
        <v>7</v>
      </c>
      <c r="H538" s="32">
        <v>64</v>
      </c>
      <c r="I538" s="32">
        <v>44</v>
      </c>
      <c r="J538" s="37"/>
      <c r="K538" s="36">
        <v>24</v>
      </c>
      <c r="L538" s="32">
        <v>78</v>
      </c>
      <c r="M538" s="37">
        <v>29</v>
      </c>
      <c r="N538" s="32"/>
      <c r="O538" s="32"/>
      <c r="P538" s="32"/>
      <c r="Q538" s="32"/>
      <c r="R538" s="38">
        <f>(E538*E$2+F538*F$2+G538*G$2+H538*H$2+I538*I$2+K538*K$2+J538*J$2+L538*L$2+M538*M$2)</f>
        <v>0</v>
      </c>
    </row>
    <row r="539" spans="1:18" ht="22.5" customHeight="1">
      <c r="A539" s="34">
        <v>46017</v>
      </c>
      <c r="B539" s="15" t="s">
        <v>570</v>
      </c>
      <c r="C539" s="15" t="s">
        <v>571</v>
      </c>
      <c r="D539" s="35">
        <v>396</v>
      </c>
      <c r="E539" s="36">
        <v>69</v>
      </c>
      <c r="F539" s="32">
        <v>92</v>
      </c>
      <c r="G539" s="32">
        <v>48</v>
      </c>
      <c r="H539" s="32">
        <v>84</v>
      </c>
      <c r="I539" s="32">
        <v>30</v>
      </c>
      <c r="J539" s="37"/>
      <c r="K539" s="36">
        <v>38</v>
      </c>
      <c r="L539" s="32">
        <v>67</v>
      </c>
      <c r="M539" s="37">
        <v>15</v>
      </c>
      <c r="N539" s="32"/>
      <c r="O539" s="32"/>
      <c r="P539" s="32"/>
      <c r="Q539" s="32"/>
      <c r="R539" s="38">
        <f>(E539*E$2+F539*F$2+G539*G$2+H539*H$2+I539*I$2+K539*K$2+J539*J$2+L539*L$2+M539*M$2)</f>
        <v>0</v>
      </c>
    </row>
    <row r="540" spans="1:18" ht="22.5" customHeight="1">
      <c r="A540" s="34">
        <v>46017</v>
      </c>
      <c r="B540" s="15" t="s">
        <v>572</v>
      </c>
      <c r="C540" s="15" t="s">
        <v>573</v>
      </c>
      <c r="D540" s="35">
        <v>5326</v>
      </c>
      <c r="E540" s="36">
        <v>73</v>
      </c>
      <c r="F540" s="32">
        <v>73</v>
      </c>
      <c r="G540" s="32">
        <v>62</v>
      </c>
      <c r="H540" s="32">
        <v>63</v>
      </c>
      <c r="I540" s="32">
        <v>66</v>
      </c>
      <c r="J540" s="37"/>
      <c r="K540" s="36">
        <v>94</v>
      </c>
      <c r="L540" s="32">
        <v>64</v>
      </c>
      <c r="M540" s="37">
        <v>51</v>
      </c>
      <c r="N540" s="32"/>
      <c r="O540" s="32"/>
      <c r="P540" s="32"/>
      <c r="Q540" s="32"/>
      <c r="R540" s="38">
        <f>(E540*E$2+F540*F$2+G540*G$2+H540*H$2+I540*I$2+K540*K$2+J540*J$2+L540*L$2+M540*M$2)</f>
        <v>0</v>
      </c>
    </row>
    <row r="541" spans="1:18" ht="22.5" customHeight="1">
      <c r="A541" s="34">
        <v>46017</v>
      </c>
      <c r="B541" s="15" t="s">
        <v>7209</v>
      </c>
      <c r="C541" s="15" t="s">
        <v>7210</v>
      </c>
      <c r="D541" s="35">
        <v>12055</v>
      </c>
      <c r="E541" s="36"/>
      <c r="F541" s="32">
        <v>9</v>
      </c>
      <c r="G541" s="32"/>
      <c r="H541" s="32">
        <v>83</v>
      </c>
      <c r="I541" s="32"/>
      <c r="J541" s="37"/>
      <c r="K541" s="36">
        <v>9</v>
      </c>
      <c r="L541" s="32">
        <v>66</v>
      </c>
      <c r="M541" s="37">
        <v>20</v>
      </c>
      <c r="N541" s="32"/>
      <c r="O541" s="32"/>
      <c r="P541" s="32"/>
      <c r="Q541" s="32"/>
      <c r="R541" s="38">
        <f>(E541*E$2+F541*F$2+G541*G$2+H541*H$2+I541*I$2+K541*K$2+J541*J$2+L541*L$2+M541*M$2)</f>
        <v>0</v>
      </c>
    </row>
    <row r="542" spans="1:18" ht="22.5" customHeight="1">
      <c r="A542" s="34">
        <v>46017</v>
      </c>
      <c r="B542" s="15" t="s">
        <v>574</v>
      </c>
      <c r="C542" s="15" t="s">
        <v>575</v>
      </c>
      <c r="D542" s="35">
        <v>92448</v>
      </c>
      <c r="E542" s="36">
        <v>53</v>
      </c>
      <c r="F542" s="32">
        <v>22</v>
      </c>
      <c r="G542" s="32">
        <v>59</v>
      </c>
      <c r="H542" s="32">
        <v>95</v>
      </c>
      <c r="I542" s="32">
        <v>75</v>
      </c>
      <c r="J542" s="37">
        <v>41</v>
      </c>
      <c r="K542" s="36">
        <v>50</v>
      </c>
      <c r="L542" s="32">
        <v>44</v>
      </c>
      <c r="M542" s="37">
        <v>56</v>
      </c>
      <c r="N542" s="32"/>
      <c r="O542" s="32"/>
      <c r="P542" s="32"/>
      <c r="Q542" s="32"/>
      <c r="R542" s="38">
        <f>(E542*E$2+F542*F$2+G542*G$2+H542*H$2+I542*I$2+K542*K$2+J542*J$2+L542*L$2+M542*M$2)</f>
        <v>0</v>
      </c>
    </row>
    <row r="543" spans="1:18" ht="22.5" customHeight="1">
      <c r="A543" s="34">
        <v>46017</v>
      </c>
      <c r="B543" s="15" t="s">
        <v>576</v>
      </c>
      <c r="C543" s="15" t="s">
        <v>577</v>
      </c>
      <c r="D543" s="35">
        <v>427</v>
      </c>
      <c r="E543" s="36">
        <v>66</v>
      </c>
      <c r="F543" s="32">
        <v>83</v>
      </c>
      <c r="G543" s="32">
        <v>43</v>
      </c>
      <c r="H543" s="32">
        <v>54</v>
      </c>
      <c r="I543" s="32">
        <v>93</v>
      </c>
      <c r="J543" s="37"/>
      <c r="K543" s="36">
        <v>87</v>
      </c>
      <c r="L543" s="32">
        <v>56</v>
      </c>
      <c r="M543" s="37">
        <v>64</v>
      </c>
      <c r="N543" s="32"/>
      <c r="O543" s="32"/>
      <c r="P543" s="32"/>
      <c r="Q543" s="32"/>
      <c r="R543" s="38">
        <f>(E543*E$2+F543*F$2+G543*G$2+H543*H$2+I543*I$2+K543*K$2+J543*J$2+L543*L$2+M543*M$2)</f>
        <v>0</v>
      </c>
    </row>
    <row r="544" spans="1:18" ht="22.5" customHeight="1">
      <c r="A544" s="34">
        <v>46017</v>
      </c>
      <c r="B544" s="15" t="s">
        <v>578</v>
      </c>
      <c r="C544" s="15" t="s">
        <v>579</v>
      </c>
      <c r="D544" s="35">
        <v>11517</v>
      </c>
      <c r="E544" s="36">
        <v>88</v>
      </c>
      <c r="F544" s="32">
        <v>48</v>
      </c>
      <c r="G544" s="32">
        <v>81</v>
      </c>
      <c r="H544" s="32">
        <v>99</v>
      </c>
      <c r="I544" s="32">
        <v>95</v>
      </c>
      <c r="J544" s="37"/>
      <c r="K544" s="36">
        <v>76</v>
      </c>
      <c r="L544" s="32">
        <v>36</v>
      </c>
      <c r="M544" s="37">
        <v>63</v>
      </c>
      <c r="N544" s="32"/>
      <c r="O544" s="32"/>
      <c r="P544" s="32"/>
      <c r="Q544" s="32"/>
      <c r="R544" s="38">
        <f>(E544*E$2+F544*F$2+G544*G$2+H544*H$2+I544*I$2+K544*K$2+J544*J$2+L544*L$2+M544*M$2)</f>
        <v>0</v>
      </c>
    </row>
    <row r="545" spans="1:18" ht="22.5" customHeight="1">
      <c r="A545" s="34">
        <v>46017</v>
      </c>
      <c r="B545" s="15" t="s">
        <v>580</v>
      </c>
      <c r="C545" s="15" t="s">
        <v>581</v>
      </c>
      <c r="D545" s="35">
        <v>111233</v>
      </c>
      <c r="E545" s="36">
        <v>58</v>
      </c>
      <c r="F545" s="32">
        <v>65</v>
      </c>
      <c r="G545" s="32">
        <v>54</v>
      </c>
      <c r="H545" s="32">
        <v>88</v>
      </c>
      <c r="I545" s="32">
        <v>66</v>
      </c>
      <c r="J545" s="37">
        <v>76</v>
      </c>
      <c r="K545" s="36">
        <v>77</v>
      </c>
      <c r="L545" s="32">
        <v>16</v>
      </c>
      <c r="M545" s="37">
        <v>94</v>
      </c>
      <c r="N545" s="32"/>
      <c r="O545" s="32"/>
      <c r="P545" s="32"/>
      <c r="Q545" s="32"/>
      <c r="R545" s="38">
        <f>(E545*E$2+F545*F$2+G545*G$2+H545*H$2+I545*I$2+K545*K$2+J545*J$2+L545*L$2+M545*M$2)</f>
        <v>0</v>
      </c>
    </row>
    <row r="546" spans="1:18" ht="22.5" customHeight="1">
      <c r="A546" s="34">
        <v>46017</v>
      </c>
      <c r="B546" s="15" t="s">
        <v>4596</v>
      </c>
      <c r="C546" s="15" t="s">
        <v>4595</v>
      </c>
      <c r="D546" s="35">
        <v>104563</v>
      </c>
      <c r="E546" s="36"/>
      <c r="F546" s="32"/>
      <c r="G546" s="32"/>
      <c r="H546" s="32">
        <v>58</v>
      </c>
      <c r="I546" s="32"/>
      <c r="J546" s="37"/>
      <c r="K546" s="36">
        <v>97</v>
      </c>
      <c r="L546" s="32">
        <v>77</v>
      </c>
      <c r="M546" s="37">
        <v>21</v>
      </c>
      <c r="N546" s="32"/>
      <c r="O546" s="32"/>
      <c r="P546" s="32"/>
      <c r="Q546" s="32"/>
      <c r="R546" s="38">
        <f>(E546*E$2+F546*F$2+G546*G$2+H546*H$2+I546*I$2+K546*K$2+J546*J$2+L546*L$2+M546*M$2)</f>
        <v>0</v>
      </c>
    </row>
    <row r="547" spans="1:18" ht="22.5" customHeight="1">
      <c r="A547" s="34">
        <v>46017</v>
      </c>
      <c r="B547" s="15" t="s">
        <v>7570</v>
      </c>
      <c r="C547" s="15" t="s">
        <v>7571</v>
      </c>
      <c r="D547" s="35">
        <v>293</v>
      </c>
      <c r="E547" s="36"/>
      <c r="F547" s="32">
        <v>2</v>
      </c>
      <c r="G547" s="32"/>
      <c r="H547" s="32">
        <v>45</v>
      </c>
      <c r="I547" s="32"/>
      <c r="J547" s="37"/>
      <c r="K547" s="36">
        <v>12</v>
      </c>
      <c r="L547" s="32">
        <v>53</v>
      </c>
      <c r="M547" s="37">
        <v>37</v>
      </c>
      <c r="N547" s="32"/>
      <c r="O547" s="32"/>
      <c r="P547" s="32"/>
      <c r="Q547" s="32"/>
      <c r="R547" s="38">
        <f>(E547*E$2+F547*F$2+G547*G$2+H547*H$2+I547*I$2+K547*K$2+J547*J$2+L547*L$2+M547*M$2)</f>
        <v>0</v>
      </c>
    </row>
    <row r="548" spans="1:18" ht="22.5" customHeight="1">
      <c r="A548" s="34">
        <v>46017</v>
      </c>
      <c r="B548" s="15" t="s">
        <v>6306</v>
      </c>
      <c r="C548" s="15" t="s">
        <v>6307</v>
      </c>
      <c r="D548" s="35">
        <v>328</v>
      </c>
      <c r="E548" s="36"/>
      <c r="F548" s="32">
        <v>75</v>
      </c>
      <c r="G548" s="32"/>
      <c r="H548" s="32">
        <v>8</v>
      </c>
      <c r="I548" s="32"/>
      <c r="J548" s="37"/>
      <c r="K548" s="36">
        <v>32</v>
      </c>
      <c r="L548" s="32">
        <v>75</v>
      </c>
      <c r="M548" s="37">
        <v>30</v>
      </c>
      <c r="N548" s="32"/>
      <c r="O548" s="32"/>
      <c r="P548" s="32"/>
      <c r="Q548" s="32"/>
      <c r="R548" s="38">
        <f>(E548*E$2+F548*F$2+G548*G$2+H548*H$2+I548*I$2+K548*K$2+J548*J$2+L548*L$2+M548*M$2)</f>
        <v>0</v>
      </c>
    </row>
    <row r="549" spans="1:18" ht="22.5" customHeight="1">
      <c r="A549" s="34">
        <v>46017</v>
      </c>
      <c r="B549" s="15" t="s">
        <v>4598</v>
      </c>
      <c r="C549" s="15" t="s">
        <v>4597</v>
      </c>
      <c r="D549" s="35">
        <v>3311</v>
      </c>
      <c r="E549" s="36">
        <v>60</v>
      </c>
      <c r="F549" s="32"/>
      <c r="G549" s="32">
        <v>60</v>
      </c>
      <c r="H549" s="32"/>
      <c r="I549" s="32">
        <v>30</v>
      </c>
      <c r="J549" s="37">
        <v>56</v>
      </c>
      <c r="K549" s="36">
        <v>37</v>
      </c>
      <c r="L549" s="32">
        <v>18</v>
      </c>
      <c r="M549" s="37">
        <v>79</v>
      </c>
      <c r="N549" s="32"/>
      <c r="O549" s="32"/>
      <c r="P549" s="32"/>
      <c r="Q549" s="32"/>
      <c r="R549" s="38">
        <f>(E549*E$2+F549*F$2+G549*G$2+H549*H$2+I549*I$2+K549*K$2+J549*J$2+L549*L$2+M549*M$2)</f>
        <v>0</v>
      </c>
    </row>
    <row r="550" spans="1:18" ht="22.5" customHeight="1">
      <c r="A550" s="34">
        <v>46017</v>
      </c>
      <c r="B550" s="15" t="s">
        <v>7677</v>
      </c>
      <c r="C550" s="15" t="s">
        <v>7678</v>
      </c>
      <c r="D550" s="35">
        <v>227</v>
      </c>
      <c r="E550" s="36">
        <v>7</v>
      </c>
      <c r="F550" s="32">
        <v>15</v>
      </c>
      <c r="G550" s="32">
        <v>30</v>
      </c>
      <c r="H550" s="32">
        <v>11</v>
      </c>
      <c r="I550" s="32"/>
      <c r="J550" s="37"/>
      <c r="K550" s="36">
        <v>32</v>
      </c>
      <c r="L550" s="32">
        <v>61</v>
      </c>
      <c r="M550" s="37">
        <v>47</v>
      </c>
      <c r="N550" s="32"/>
      <c r="O550" s="32"/>
      <c r="P550" s="32"/>
      <c r="Q550" s="32"/>
      <c r="R550" s="38">
        <f>(E550*E$2+F550*F$2+G550*G$2+H550*H$2+I550*I$2+K550*K$2+J550*J$2+L550*L$2+M550*M$2)</f>
        <v>0</v>
      </c>
    </row>
    <row r="551" spans="1:18" ht="22.5" customHeight="1">
      <c r="A551" s="34">
        <v>46017</v>
      </c>
      <c r="B551" s="15" t="s">
        <v>582</v>
      </c>
      <c r="C551" s="15" t="s">
        <v>583</v>
      </c>
      <c r="D551" s="35">
        <v>91557</v>
      </c>
      <c r="E551" s="36">
        <v>55</v>
      </c>
      <c r="F551" s="32">
        <v>37</v>
      </c>
      <c r="G551" s="32">
        <v>57</v>
      </c>
      <c r="H551" s="32">
        <v>80</v>
      </c>
      <c r="I551" s="32">
        <v>66</v>
      </c>
      <c r="J551" s="37">
        <v>40</v>
      </c>
      <c r="K551" s="36">
        <v>57</v>
      </c>
      <c r="L551" s="32">
        <v>30</v>
      </c>
      <c r="M551" s="37">
        <v>73</v>
      </c>
      <c r="N551" s="32"/>
      <c r="O551" s="32"/>
      <c r="P551" s="32"/>
      <c r="Q551" s="32"/>
      <c r="R551" s="38">
        <f>(E551*E$2+F551*F$2+G551*G$2+H551*H$2+I551*I$2+K551*K$2+J551*J$2+L551*L$2+M551*M$2)</f>
        <v>0</v>
      </c>
    </row>
    <row r="552" spans="1:18" ht="22.5" customHeight="1">
      <c r="A552" s="34">
        <v>46017</v>
      </c>
      <c r="B552" s="15" t="s">
        <v>6466</v>
      </c>
      <c r="C552" s="15" t="s">
        <v>6467</v>
      </c>
      <c r="D552" s="35">
        <v>2907</v>
      </c>
      <c r="E552" s="36"/>
      <c r="F552" s="32">
        <v>59</v>
      </c>
      <c r="G552" s="32"/>
      <c r="H552" s="32">
        <v>59</v>
      </c>
      <c r="I552" s="32"/>
      <c r="J552" s="37"/>
      <c r="K552" s="36">
        <v>27</v>
      </c>
      <c r="L552" s="32">
        <v>77</v>
      </c>
      <c r="M552" s="37">
        <v>21</v>
      </c>
      <c r="N552" s="32"/>
      <c r="O552" s="32"/>
      <c r="P552" s="32"/>
      <c r="Q552" s="32"/>
      <c r="R552" s="38">
        <f>(E552*E$2+F552*F$2+G552*G$2+H552*H$2+I552*I$2+K552*K$2+J552*J$2+L552*L$2+M552*M$2)</f>
        <v>0</v>
      </c>
    </row>
    <row r="553" spans="1:18" ht="22.5" customHeight="1">
      <c r="A553" s="34">
        <v>46017</v>
      </c>
      <c r="B553" s="15" t="s">
        <v>6556</v>
      </c>
      <c r="C553" s="15" t="s">
        <v>6557</v>
      </c>
      <c r="D553" s="35">
        <v>443</v>
      </c>
      <c r="E553" s="36"/>
      <c r="F553" s="32"/>
      <c r="G553" s="32"/>
      <c r="H553" s="32">
        <v>12</v>
      </c>
      <c r="I553" s="32"/>
      <c r="J553" s="37"/>
      <c r="K553" s="36">
        <v>79</v>
      </c>
      <c r="L553" s="32">
        <v>33</v>
      </c>
      <c r="M553" s="37">
        <v>60</v>
      </c>
      <c r="N553" s="32"/>
      <c r="O553" s="32"/>
      <c r="P553" s="32"/>
      <c r="Q553" s="32"/>
      <c r="R553" s="38">
        <f>(E553*E$2+F553*F$2+G553*G$2+H553*H$2+I553*I$2+K553*K$2+J553*J$2+L553*L$2+M553*M$2)</f>
        <v>0</v>
      </c>
    </row>
    <row r="554" spans="1:18" ht="22.5" customHeight="1">
      <c r="A554" s="34">
        <v>46017</v>
      </c>
      <c r="B554" s="15" t="s">
        <v>584</v>
      </c>
      <c r="C554" s="15" t="s">
        <v>585</v>
      </c>
      <c r="D554" s="35">
        <v>22727</v>
      </c>
      <c r="E554" s="36">
        <v>35</v>
      </c>
      <c r="F554" s="32">
        <v>65</v>
      </c>
      <c r="G554" s="32">
        <v>25</v>
      </c>
      <c r="H554" s="32">
        <v>93</v>
      </c>
      <c r="I554" s="32">
        <v>38</v>
      </c>
      <c r="J554" s="37"/>
      <c r="K554" s="36">
        <v>79</v>
      </c>
      <c r="L554" s="32">
        <v>51</v>
      </c>
      <c r="M554" s="37">
        <v>55</v>
      </c>
      <c r="N554" s="32"/>
      <c r="O554" s="32"/>
      <c r="P554" s="32"/>
      <c r="Q554" s="32"/>
      <c r="R554" s="38">
        <f>(E554*E$2+F554*F$2+G554*G$2+H554*H$2+I554*I$2+K554*K$2+J554*J$2+L554*L$2+M554*M$2)</f>
        <v>0</v>
      </c>
    </row>
    <row r="555" spans="1:18" ht="22.5" customHeight="1">
      <c r="A555" s="34">
        <v>46017</v>
      </c>
      <c r="B555" s="15" t="s">
        <v>586</v>
      </c>
      <c r="C555" s="15" t="s">
        <v>587</v>
      </c>
      <c r="D555" s="35">
        <v>392</v>
      </c>
      <c r="E555" s="36">
        <v>41</v>
      </c>
      <c r="F555" s="32">
        <v>57</v>
      </c>
      <c r="G555" s="32">
        <v>33</v>
      </c>
      <c r="H555" s="32">
        <v>61</v>
      </c>
      <c r="I555" s="32">
        <v>72</v>
      </c>
      <c r="J555" s="37"/>
      <c r="K555" s="36">
        <v>12</v>
      </c>
      <c r="L555" s="32">
        <v>39</v>
      </c>
      <c r="M555" s="37">
        <v>66</v>
      </c>
      <c r="N555" s="32"/>
      <c r="O555" s="32"/>
      <c r="P555" s="32"/>
      <c r="Q555" s="32"/>
      <c r="R555" s="38">
        <f>(E555*E$2+F555*F$2+G555*G$2+H555*H$2+I555*I$2+K555*K$2+J555*J$2+L555*L$2+M555*M$2)</f>
        <v>0</v>
      </c>
    </row>
    <row r="556" spans="1:18" ht="22.5" customHeight="1">
      <c r="A556" s="34">
        <v>46017</v>
      </c>
      <c r="B556" s="15" t="s">
        <v>588</v>
      </c>
      <c r="C556" s="15" t="s">
        <v>589</v>
      </c>
      <c r="D556" s="35">
        <v>2784</v>
      </c>
      <c r="E556" s="36">
        <v>61</v>
      </c>
      <c r="F556" s="32">
        <v>72</v>
      </c>
      <c r="G556" s="32">
        <v>55</v>
      </c>
      <c r="H556" s="32">
        <v>35</v>
      </c>
      <c r="I556" s="32">
        <v>47</v>
      </c>
      <c r="J556" s="37">
        <v>68</v>
      </c>
      <c r="K556" s="36">
        <v>24</v>
      </c>
      <c r="L556" s="32">
        <v>57</v>
      </c>
      <c r="M556" s="37">
        <v>65</v>
      </c>
      <c r="N556" s="32"/>
      <c r="O556" s="32"/>
      <c r="P556" s="32"/>
      <c r="Q556" s="32"/>
      <c r="R556" s="38">
        <f>(E556*E$2+F556*F$2+G556*G$2+H556*H$2+I556*I$2+K556*K$2+J556*J$2+L556*L$2+M556*M$2)</f>
        <v>0</v>
      </c>
    </row>
    <row r="557" spans="1:18" ht="22.5" customHeight="1">
      <c r="A557" s="34">
        <v>46017</v>
      </c>
      <c r="B557" s="15" t="s">
        <v>590</v>
      </c>
      <c r="C557" s="15" t="s">
        <v>591</v>
      </c>
      <c r="D557" s="35">
        <v>7709</v>
      </c>
      <c r="E557" s="36">
        <v>71</v>
      </c>
      <c r="F557" s="32">
        <v>85</v>
      </c>
      <c r="G557" s="32">
        <v>60</v>
      </c>
      <c r="H557" s="32">
        <v>77</v>
      </c>
      <c r="I557" s="32">
        <v>21</v>
      </c>
      <c r="J557" s="37">
        <v>84</v>
      </c>
      <c r="K557" s="36">
        <v>32</v>
      </c>
      <c r="L557" s="32">
        <v>46</v>
      </c>
      <c r="M557" s="37">
        <v>51</v>
      </c>
      <c r="N557" s="32"/>
      <c r="O557" s="32"/>
      <c r="P557" s="32"/>
      <c r="Q557" s="32"/>
      <c r="R557" s="38">
        <f>(E557*E$2+F557*F$2+G557*G$2+H557*H$2+I557*I$2+K557*K$2+J557*J$2+L557*L$2+M557*M$2)</f>
        <v>0</v>
      </c>
    </row>
    <row r="558" spans="1:18" ht="22.5" customHeight="1">
      <c r="A558" s="34">
        <v>46017</v>
      </c>
      <c r="B558" s="15" t="s">
        <v>592</v>
      </c>
      <c r="C558" s="15" t="s">
        <v>593</v>
      </c>
      <c r="D558" s="35">
        <v>137</v>
      </c>
      <c r="E558" s="36">
        <v>40</v>
      </c>
      <c r="F558" s="32">
        <v>96</v>
      </c>
      <c r="G558" s="32">
        <v>39</v>
      </c>
      <c r="H558" s="32">
        <v>39</v>
      </c>
      <c r="I558" s="32">
        <v>15</v>
      </c>
      <c r="J558" s="37"/>
      <c r="K558" s="36">
        <v>16</v>
      </c>
      <c r="L558" s="32">
        <v>49</v>
      </c>
      <c r="M558" s="37">
        <v>37</v>
      </c>
      <c r="N558" s="32"/>
      <c r="O558" s="32"/>
      <c r="P558" s="32"/>
      <c r="Q558" s="32"/>
      <c r="R558" s="38">
        <f>(E558*E$2+F558*F$2+G558*G$2+H558*H$2+I558*I$2+K558*K$2+J558*J$2+L558*L$2+M558*M$2)</f>
        <v>0</v>
      </c>
    </row>
    <row r="559" spans="1:18" ht="22.5" customHeight="1">
      <c r="A559" s="34">
        <v>46017</v>
      </c>
      <c r="B559" s="15" t="s">
        <v>594</v>
      </c>
      <c r="C559" s="15" t="s">
        <v>595</v>
      </c>
      <c r="D559" s="35">
        <v>5669</v>
      </c>
      <c r="E559" s="36">
        <v>47</v>
      </c>
      <c r="F559" s="32">
        <v>41</v>
      </c>
      <c r="G559" s="32">
        <v>63</v>
      </c>
      <c r="H559" s="32">
        <v>32</v>
      </c>
      <c r="I559" s="32">
        <v>83</v>
      </c>
      <c r="J559" s="37"/>
      <c r="K559" s="36">
        <v>33</v>
      </c>
      <c r="L559" s="32">
        <v>82</v>
      </c>
      <c r="M559" s="37">
        <v>38</v>
      </c>
      <c r="N559" s="32"/>
      <c r="O559" s="32"/>
      <c r="P559" s="32"/>
      <c r="Q559" s="32"/>
      <c r="R559" s="38">
        <f>(E559*E$2+F559*F$2+G559*G$2+H559*H$2+I559*I$2+K559*K$2+J559*J$2+L559*L$2+M559*M$2)</f>
        <v>0</v>
      </c>
    </row>
    <row r="560" spans="1:18" ht="22.5" customHeight="1">
      <c r="A560" s="34">
        <v>46017</v>
      </c>
      <c r="B560" s="15" t="s">
        <v>7107</v>
      </c>
      <c r="C560" s="15" t="s">
        <v>7108</v>
      </c>
      <c r="D560" s="35">
        <v>1218</v>
      </c>
      <c r="E560" s="36">
        <v>1</v>
      </c>
      <c r="F560" s="32">
        <v>7</v>
      </c>
      <c r="G560" s="32">
        <v>32</v>
      </c>
      <c r="H560" s="32">
        <v>33</v>
      </c>
      <c r="I560" s="32">
        <v>43</v>
      </c>
      <c r="J560" s="37"/>
      <c r="K560" s="36">
        <v>29</v>
      </c>
      <c r="L560" s="32">
        <v>71</v>
      </c>
      <c r="M560" s="37">
        <v>20</v>
      </c>
      <c r="N560" s="32"/>
      <c r="O560" s="32"/>
      <c r="P560" s="32"/>
      <c r="Q560" s="32"/>
      <c r="R560" s="38">
        <f>(E560*E$2+F560*F$2+G560*G$2+H560*H$2+I560*I$2+K560*K$2+J560*J$2+L560*L$2+M560*M$2)</f>
        <v>0</v>
      </c>
    </row>
    <row r="561" spans="1:18" ht="22.5" customHeight="1">
      <c r="A561" s="34">
        <v>46017</v>
      </c>
      <c r="B561" s="15" t="s">
        <v>6308</v>
      </c>
      <c r="C561" s="15" t="s">
        <v>6217</v>
      </c>
      <c r="D561" s="35">
        <v>934</v>
      </c>
      <c r="E561" s="36">
        <v>70</v>
      </c>
      <c r="F561" s="32">
        <v>98</v>
      </c>
      <c r="G561" s="32">
        <v>63</v>
      </c>
      <c r="H561" s="32">
        <v>24</v>
      </c>
      <c r="I561" s="32">
        <v>69</v>
      </c>
      <c r="J561" s="37"/>
      <c r="K561" s="36">
        <v>80</v>
      </c>
      <c r="L561" s="32">
        <v>29</v>
      </c>
      <c r="M561" s="37">
        <v>84</v>
      </c>
      <c r="N561" s="32"/>
      <c r="O561" s="32"/>
      <c r="P561" s="32"/>
      <c r="Q561" s="32"/>
      <c r="R561" s="38">
        <f>(E561*E$2+F561*F$2+G561*G$2+H561*H$2+I561*I$2+K561*K$2+J561*J$2+L561*L$2+M561*M$2)</f>
        <v>0</v>
      </c>
    </row>
    <row r="562" spans="1:18" ht="22.5" customHeight="1">
      <c r="A562" s="34">
        <v>46017</v>
      </c>
      <c r="B562" s="15" t="s">
        <v>596</v>
      </c>
      <c r="C562" s="15" t="s">
        <v>597</v>
      </c>
      <c r="D562" s="35">
        <v>4308</v>
      </c>
      <c r="E562" s="36">
        <v>61</v>
      </c>
      <c r="F562" s="32">
        <v>71</v>
      </c>
      <c r="G562" s="32">
        <v>65</v>
      </c>
      <c r="H562" s="32">
        <v>48</v>
      </c>
      <c r="I562" s="32">
        <v>34</v>
      </c>
      <c r="J562" s="37"/>
      <c r="K562" s="36">
        <v>72</v>
      </c>
      <c r="L562" s="32">
        <v>33</v>
      </c>
      <c r="M562" s="37">
        <v>67</v>
      </c>
      <c r="N562" s="32"/>
      <c r="O562" s="32"/>
      <c r="P562" s="32"/>
      <c r="Q562" s="32"/>
      <c r="R562" s="38">
        <f>(E562*E$2+F562*F$2+G562*G$2+H562*H$2+I562*I$2+K562*K$2+J562*J$2+L562*L$2+M562*M$2)</f>
        <v>0</v>
      </c>
    </row>
    <row r="563" spans="1:18" ht="22.5" customHeight="1">
      <c r="A563" s="34">
        <v>46017</v>
      </c>
      <c r="B563" s="15" t="s">
        <v>598</v>
      </c>
      <c r="C563" s="15" t="s">
        <v>599</v>
      </c>
      <c r="D563" s="35">
        <v>89809</v>
      </c>
      <c r="E563" s="36">
        <v>36</v>
      </c>
      <c r="F563" s="32">
        <v>43</v>
      </c>
      <c r="G563" s="32">
        <v>44</v>
      </c>
      <c r="H563" s="32">
        <v>29</v>
      </c>
      <c r="I563" s="32">
        <v>54</v>
      </c>
      <c r="J563" s="37"/>
      <c r="K563" s="36">
        <v>74</v>
      </c>
      <c r="L563" s="32">
        <v>34</v>
      </c>
      <c r="M563" s="37">
        <v>67</v>
      </c>
      <c r="N563" s="32"/>
      <c r="O563" s="32"/>
      <c r="P563" s="32"/>
      <c r="Q563" s="32"/>
      <c r="R563" s="38">
        <f>(E563*E$2+F563*F$2+G563*G$2+H563*H$2+I563*I$2+K563*K$2+J563*J$2+L563*L$2+M563*M$2)</f>
        <v>0</v>
      </c>
    </row>
    <row r="564" spans="1:18" ht="22.5" customHeight="1">
      <c r="A564" s="34">
        <v>46017</v>
      </c>
      <c r="B564" s="15" t="s">
        <v>600</v>
      </c>
      <c r="C564" s="15" t="s">
        <v>601</v>
      </c>
      <c r="D564" s="35">
        <v>8402</v>
      </c>
      <c r="E564" s="36">
        <v>44</v>
      </c>
      <c r="F564" s="32">
        <v>19</v>
      </c>
      <c r="G564" s="32">
        <v>69</v>
      </c>
      <c r="H564" s="32">
        <v>33</v>
      </c>
      <c r="I564" s="32">
        <v>86</v>
      </c>
      <c r="J564" s="37">
        <v>22</v>
      </c>
      <c r="K564" s="36">
        <v>16</v>
      </c>
      <c r="L564" s="32">
        <v>48</v>
      </c>
      <c r="M564" s="37">
        <v>47</v>
      </c>
      <c r="N564" s="32"/>
      <c r="O564" s="32"/>
      <c r="P564" s="32"/>
      <c r="Q564" s="32"/>
      <c r="R564" s="38">
        <f>(E564*E$2+F564*F$2+G564*G$2+H564*H$2+I564*I$2+K564*K$2+J564*J$2+L564*L$2+M564*M$2)</f>
        <v>0</v>
      </c>
    </row>
    <row r="565" spans="1:18" ht="22.5" customHeight="1">
      <c r="A565" s="34">
        <v>46017</v>
      </c>
      <c r="B565" s="15" t="s">
        <v>4599</v>
      </c>
      <c r="C565" s="15" t="s">
        <v>602</v>
      </c>
      <c r="D565" s="35">
        <v>238</v>
      </c>
      <c r="E565" s="36">
        <v>41</v>
      </c>
      <c r="F565" s="32">
        <v>19</v>
      </c>
      <c r="G565" s="32">
        <v>53</v>
      </c>
      <c r="H565" s="32">
        <v>27</v>
      </c>
      <c r="I565" s="32">
        <v>26</v>
      </c>
      <c r="J565" s="37"/>
      <c r="K565" s="36">
        <v>80</v>
      </c>
      <c r="L565" s="32">
        <v>41</v>
      </c>
      <c r="M565" s="37">
        <v>63</v>
      </c>
      <c r="N565" s="32"/>
      <c r="O565" s="32"/>
      <c r="P565" s="32"/>
      <c r="Q565" s="32"/>
      <c r="R565" s="38">
        <f>(E565*E$2+F565*F$2+G565*G$2+H565*H$2+I565*I$2+K565*K$2+J565*J$2+L565*L$2+M565*M$2)</f>
        <v>0</v>
      </c>
    </row>
    <row r="566" spans="1:18" ht="22.5" customHeight="1">
      <c r="A566" s="34">
        <v>46017</v>
      </c>
      <c r="B566" s="15" t="s">
        <v>603</v>
      </c>
      <c r="C566" s="15" t="s">
        <v>604</v>
      </c>
      <c r="D566" s="35">
        <v>26636</v>
      </c>
      <c r="E566" s="36">
        <v>68</v>
      </c>
      <c r="F566" s="32">
        <v>78</v>
      </c>
      <c r="G566" s="32">
        <v>83</v>
      </c>
      <c r="H566" s="32">
        <v>24</v>
      </c>
      <c r="I566" s="32">
        <v>57</v>
      </c>
      <c r="J566" s="37">
        <v>64</v>
      </c>
      <c r="K566" s="36">
        <v>95</v>
      </c>
      <c r="L566" s="32">
        <v>22</v>
      </c>
      <c r="M566" s="37">
        <v>75</v>
      </c>
      <c r="N566" s="32"/>
      <c r="O566" s="32"/>
      <c r="P566" s="32"/>
      <c r="Q566" s="32"/>
      <c r="R566" s="38">
        <f>(E566*E$2+F566*F$2+G566*G$2+H566*H$2+I566*I$2+K566*K$2+J566*J$2+L566*L$2+M566*M$2)</f>
        <v>0</v>
      </c>
    </row>
    <row r="567" spans="1:18" ht="22.5" customHeight="1">
      <c r="A567" s="34">
        <v>46017</v>
      </c>
      <c r="B567" s="15" t="s">
        <v>7572</v>
      </c>
      <c r="C567" s="15" t="s">
        <v>7573</v>
      </c>
      <c r="D567" s="35">
        <v>356</v>
      </c>
      <c r="E567" s="36"/>
      <c r="F567" s="32"/>
      <c r="G567" s="32"/>
      <c r="H567" s="32">
        <v>22</v>
      </c>
      <c r="I567" s="32"/>
      <c r="J567" s="37"/>
      <c r="K567" s="36">
        <v>3</v>
      </c>
      <c r="L567" s="32">
        <v>58</v>
      </c>
      <c r="M567" s="37">
        <v>51</v>
      </c>
      <c r="N567" s="32"/>
      <c r="O567" s="32"/>
      <c r="P567" s="32"/>
      <c r="Q567" s="32"/>
      <c r="R567" s="38">
        <f>(E567*E$2+F567*F$2+G567*G$2+H567*H$2+I567*I$2+K567*K$2+J567*J$2+L567*L$2+M567*M$2)</f>
        <v>0</v>
      </c>
    </row>
    <row r="568" spans="1:18" ht="22.5" customHeight="1">
      <c r="A568" s="34">
        <v>46017</v>
      </c>
      <c r="B568" s="15" t="s">
        <v>605</v>
      </c>
      <c r="C568" s="15" t="s">
        <v>606</v>
      </c>
      <c r="D568" s="35">
        <v>3571</v>
      </c>
      <c r="E568" s="36">
        <v>67</v>
      </c>
      <c r="F568" s="32">
        <v>88</v>
      </c>
      <c r="G568" s="32">
        <v>61</v>
      </c>
      <c r="H568" s="32">
        <v>56</v>
      </c>
      <c r="I568" s="32">
        <v>76</v>
      </c>
      <c r="J568" s="37"/>
      <c r="K568" s="36">
        <v>64</v>
      </c>
      <c r="L568" s="32">
        <v>46</v>
      </c>
      <c r="M568" s="37">
        <v>51</v>
      </c>
      <c r="N568" s="32"/>
      <c r="O568" s="32"/>
      <c r="P568" s="32"/>
      <c r="Q568" s="32"/>
      <c r="R568" s="38">
        <f>(E568*E$2+F568*F$2+G568*G$2+H568*H$2+I568*I$2+K568*K$2+J568*J$2+L568*L$2+M568*M$2)</f>
        <v>0</v>
      </c>
    </row>
    <row r="569" spans="1:18" ht="22.5" customHeight="1">
      <c r="A569" s="34">
        <v>46017</v>
      </c>
      <c r="B569" s="15" t="s">
        <v>6389</v>
      </c>
      <c r="C569" s="15" t="s">
        <v>6390</v>
      </c>
      <c r="D569" s="35">
        <v>399</v>
      </c>
      <c r="E569" s="36"/>
      <c r="F569" s="32">
        <v>55</v>
      </c>
      <c r="G569" s="32"/>
      <c r="H569" s="32">
        <v>2</v>
      </c>
      <c r="I569" s="32"/>
      <c r="J569" s="37"/>
      <c r="K569" s="36">
        <v>98</v>
      </c>
      <c r="L569" s="32">
        <v>42</v>
      </c>
      <c r="M569" s="37">
        <v>57</v>
      </c>
      <c r="N569" s="32"/>
      <c r="O569" s="32"/>
      <c r="P569" s="32"/>
      <c r="Q569" s="32"/>
      <c r="R569" s="38">
        <f>(E569*E$2+F569*F$2+G569*G$2+H569*H$2+I569*I$2+K569*K$2+J569*J$2+L569*L$2+M569*M$2)</f>
        <v>0</v>
      </c>
    </row>
    <row r="570" spans="1:18" ht="22.5" customHeight="1">
      <c r="A570" s="34">
        <v>46017</v>
      </c>
      <c r="B570" s="15" t="s">
        <v>607</v>
      </c>
      <c r="C570" s="15" t="s">
        <v>608</v>
      </c>
      <c r="D570" s="35">
        <v>3776</v>
      </c>
      <c r="E570" s="36">
        <v>49</v>
      </c>
      <c r="F570" s="32">
        <v>33</v>
      </c>
      <c r="G570" s="32">
        <v>71</v>
      </c>
      <c r="H570" s="32">
        <v>24</v>
      </c>
      <c r="I570" s="32">
        <v>39</v>
      </c>
      <c r="J570" s="37">
        <v>29</v>
      </c>
      <c r="K570" s="36">
        <v>98</v>
      </c>
      <c r="L570" s="32">
        <v>40</v>
      </c>
      <c r="M570" s="37">
        <v>64</v>
      </c>
      <c r="N570" s="32"/>
      <c r="O570" s="32"/>
      <c r="P570" s="32"/>
      <c r="Q570" s="32"/>
      <c r="R570" s="38">
        <f>(E570*E$2+F570*F$2+G570*G$2+H570*H$2+I570*I$2+K570*K$2+J570*J$2+L570*L$2+M570*M$2)</f>
        <v>0</v>
      </c>
    </row>
    <row r="571" spans="1:18" ht="22.5" customHeight="1">
      <c r="A571" s="34">
        <v>46017</v>
      </c>
      <c r="B571" s="15" t="s">
        <v>7606</v>
      </c>
      <c r="C571" s="15" t="s">
        <v>7538</v>
      </c>
      <c r="D571" s="35">
        <v>410</v>
      </c>
      <c r="E571" s="36"/>
      <c r="F571" s="32">
        <v>16</v>
      </c>
      <c r="G571" s="32"/>
      <c r="H571" s="32">
        <v>22</v>
      </c>
      <c r="I571" s="32"/>
      <c r="J571" s="37"/>
      <c r="K571" s="36">
        <v>34</v>
      </c>
      <c r="L571" s="32">
        <v>57</v>
      </c>
      <c r="M571" s="37">
        <v>46</v>
      </c>
      <c r="N571" s="32"/>
      <c r="O571" s="32"/>
      <c r="P571" s="32"/>
      <c r="Q571" s="32"/>
      <c r="R571" s="38">
        <f>(E571*E$2+F571*F$2+G571*G$2+H571*H$2+I571*I$2+K571*K$2+J571*J$2+L571*L$2+M571*M$2)</f>
        <v>0</v>
      </c>
    </row>
    <row r="572" spans="1:18" ht="22.5" customHeight="1">
      <c r="A572" s="34">
        <v>46017</v>
      </c>
      <c r="B572" s="15" t="s">
        <v>4601</v>
      </c>
      <c r="C572" s="15" t="s">
        <v>4600</v>
      </c>
      <c r="D572" s="35">
        <v>1075000</v>
      </c>
      <c r="E572" s="36">
        <v>48</v>
      </c>
      <c r="F572" s="32"/>
      <c r="G572" s="32">
        <v>78</v>
      </c>
      <c r="H572" s="32">
        <v>13</v>
      </c>
      <c r="I572" s="32">
        <v>22</v>
      </c>
      <c r="J572" s="37"/>
      <c r="K572" s="36">
        <v>72</v>
      </c>
      <c r="L572" s="32">
        <v>36</v>
      </c>
      <c r="M572" s="37">
        <v>85</v>
      </c>
      <c r="N572" s="32"/>
      <c r="O572" s="32"/>
      <c r="P572" s="32"/>
      <c r="Q572" s="32"/>
      <c r="R572" s="38">
        <f>(E572*E$2+F572*F$2+G572*G$2+H572*H$2+I572*I$2+K572*K$2+J572*J$2+L572*L$2+M572*M$2)</f>
        <v>0</v>
      </c>
    </row>
    <row r="573" spans="1:18" ht="22.5" customHeight="1">
      <c r="A573" s="34">
        <v>46017</v>
      </c>
      <c r="B573" s="15" t="s">
        <v>609</v>
      </c>
      <c r="C573" s="15" t="s">
        <v>610</v>
      </c>
      <c r="D573" s="35">
        <v>7294</v>
      </c>
      <c r="E573" s="36">
        <v>46</v>
      </c>
      <c r="F573" s="32">
        <v>54</v>
      </c>
      <c r="G573" s="32">
        <v>29</v>
      </c>
      <c r="H573" s="32">
        <v>90</v>
      </c>
      <c r="I573" s="32">
        <v>37</v>
      </c>
      <c r="J573" s="37"/>
      <c r="K573" s="36">
        <v>54</v>
      </c>
      <c r="L573" s="32">
        <v>49</v>
      </c>
      <c r="M573" s="37">
        <v>48</v>
      </c>
      <c r="N573" s="32"/>
      <c r="O573" s="32"/>
      <c r="P573" s="32"/>
      <c r="Q573" s="32"/>
      <c r="R573" s="38">
        <f>(E573*E$2+F573*F$2+G573*G$2+H573*H$2+I573*I$2+K573*K$2+J573*J$2+L573*L$2+M573*M$2)</f>
        <v>0</v>
      </c>
    </row>
    <row r="574" spans="1:18" ht="22.5" customHeight="1">
      <c r="A574" s="34">
        <v>46017</v>
      </c>
      <c r="B574" s="15" t="s">
        <v>4603</v>
      </c>
      <c r="C574" s="15" t="s">
        <v>4602</v>
      </c>
      <c r="D574" s="35">
        <v>27579</v>
      </c>
      <c r="E574" s="36">
        <v>63</v>
      </c>
      <c r="F574" s="32"/>
      <c r="G574" s="32">
        <v>64</v>
      </c>
      <c r="H574" s="32">
        <v>72</v>
      </c>
      <c r="I574" s="32">
        <v>52</v>
      </c>
      <c r="J574" s="37"/>
      <c r="K574" s="36">
        <v>51</v>
      </c>
      <c r="L574" s="32">
        <v>15</v>
      </c>
      <c r="M574" s="37">
        <v>91</v>
      </c>
      <c r="N574" s="32"/>
      <c r="O574" s="32"/>
      <c r="P574" s="32"/>
      <c r="Q574" s="32"/>
      <c r="R574" s="38">
        <f>(E574*E$2+F574*F$2+G574*G$2+H574*H$2+I574*I$2+K574*K$2+J574*J$2+L574*L$2+M574*M$2)</f>
        <v>0</v>
      </c>
    </row>
    <row r="575" spans="1:18" ht="22.5" customHeight="1">
      <c r="A575" s="34">
        <v>46017</v>
      </c>
      <c r="B575" s="15" t="s">
        <v>611</v>
      </c>
      <c r="C575" s="15" t="s">
        <v>612</v>
      </c>
      <c r="D575" s="35">
        <v>8131</v>
      </c>
      <c r="E575" s="36">
        <v>84</v>
      </c>
      <c r="F575" s="32">
        <v>87</v>
      </c>
      <c r="G575" s="32">
        <v>78</v>
      </c>
      <c r="H575" s="32">
        <v>31</v>
      </c>
      <c r="I575" s="32">
        <v>79</v>
      </c>
      <c r="J575" s="37"/>
      <c r="K575" s="36">
        <v>79</v>
      </c>
      <c r="L575" s="32">
        <v>72</v>
      </c>
      <c r="M575" s="37">
        <v>35</v>
      </c>
      <c r="N575" s="32"/>
      <c r="O575" s="32"/>
      <c r="P575" s="32"/>
      <c r="Q575" s="32"/>
      <c r="R575" s="38">
        <f>(E575*E$2+F575*F$2+G575*G$2+H575*H$2+I575*I$2+K575*K$2+J575*J$2+L575*L$2+M575*M$2)</f>
        <v>0</v>
      </c>
    </row>
    <row r="576" spans="1:18" ht="22.5" customHeight="1">
      <c r="A576" s="34">
        <v>46017</v>
      </c>
      <c r="B576" s="15" t="s">
        <v>7934</v>
      </c>
      <c r="C576" s="15" t="s">
        <v>7345</v>
      </c>
      <c r="D576" s="35">
        <v>257</v>
      </c>
      <c r="E576" s="36"/>
      <c r="F576" s="32"/>
      <c r="G576" s="32"/>
      <c r="H576" s="32"/>
      <c r="I576" s="32"/>
      <c r="J576" s="37"/>
      <c r="K576" s="36"/>
      <c r="L576" s="32">
        <v>45</v>
      </c>
      <c r="M576" s="37">
        <v>54</v>
      </c>
      <c r="N576" s="32"/>
      <c r="O576" s="32"/>
      <c r="P576" s="32"/>
      <c r="Q576" s="32"/>
      <c r="R576" s="38">
        <f>(E576*E$2+F576*F$2+G576*G$2+H576*H$2+I576*I$2+K576*K$2+J576*J$2+L576*L$2+M576*M$2)</f>
        <v>0</v>
      </c>
    </row>
    <row r="577" spans="1:18" ht="22.5" customHeight="1">
      <c r="A577" s="34">
        <v>46017</v>
      </c>
      <c r="B577" s="15" t="s">
        <v>7211</v>
      </c>
      <c r="C577" s="15" t="s">
        <v>7212</v>
      </c>
      <c r="D577" s="35">
        <v>3193</v>
      </c>
      <c r="E577" s="36">
        <v>59</v>
      </c>
      <c r="F577" s="32">
        <v>86</v>
      </c>
      <c r="G577" s="32">
        <v>22</v>
      </c>
      <c r="H577" s="32">
        <v>75</v>
      </c>
      <c r="I577" s="32">
        <v>35</v>
      </c>
      <c r="J577" s="37">
        <v>83</v>
      </c>
      <c r="K577" s="36">
        <v>97</v>
      </c>
      <c r="L577" s="32">
        <v>45</v>
      </c>
      <c r="M577" s="37">
        <v>52</v>
      </c>
      <c r="N577" s="32"/>
      <c r="O577" s="32"/>
      <c r="P577" s="32"/>
      <c r="Q577" s="32"/>
      <c r="R577" s="38">
        <f>(E577*E$2+F577*F$2+G577*G$2+H577*H$2+I577*I$2+K577*K$2+J577*J$2+L577*L$2+M577*M$2)</f>
        <v>0</v>
      </c>
    </row>
    <row r="578" spans="1:18" ht="22.5" customHeight="1">
      <c r="A578" s="34">
        <v>46017</v>
      </c>
      <c r="B578" s="15" t="s">
        <v>4605</v>
      </c>
      <c r="C578" s="15" t="s">
        <v>4604</v>
      </c>
      <c r="D578" s="35">
        <v>758</v>
      </c>
      <c r="E578" s="36">
        <v>39</v>
      </c>
      <c r="F578" s="32"/>
      <c r="G578" s="32">
        <v>48</v>
      </c>
      <c r="H578" s="32">
        <v>38</v>
      </c>
      <c r="I578" s="32">
        <v>26</v>
      </c>
      <c r="J578" s="37">
        <v>51</v>
      </c>
      <c r="K578" s="36">
        <v>71</v>
      </c>
      <c r="L578" s="32">
        <v>39</v>
      </c>
      <c r="M578" s="37">
        <v>59</v>
      </c>
      <c r="N578" s="32"/>
      <c r="O578" s="32"/>
      <c r="P578" s="32"/>
      <c r="Q578" s="32"/>
      <c r="R578" s="38">
        <f>(E578*E$2+F578*F$2+G578*G$2+H578*H$2+I578*I$2+K578*K$2+J578*J$2+L578*L$2+M578*M$2)</f>
        <v>0</v>
      </c>
    </row>
    <row r="579" spans="1:18" ht="22.5" customHeight="1">
      <c r="A579" s="34">
        <v>46017</v>
      </c>
      <c r="B579" s="15" t="s">
        <v>4607</v>
      </c>
      <c r="C579" s="15" t="s">
        <v>4606</v>
      </c>
      <c r="D579" s="35">
        <v>277</v>
      </c>
      <c r="E579" s="36">
        <v>36</v>
      </c>
      <c r="F579" s="32"/>
      <c r="G579" s="32">
        <v>49</v>
      </c>
      <c r="H579" s="32"/>
      <c r="I579" s="32">
        <v>93</v>
      </c>
      <c r="J579" s="37"/>
      <c r="K579" s="36">
        <v>21</v>
      </c>
      <c r="L579" s="32">
        <v>26</v>
      </c>
      <c r="M579" s="37">
        <v>67</v>
      </c>
      <c r="N579" s="32"/>
      <c r="O579" s="32"/>
      <c r="P579" s="32"/>
      <c r="Q579" s="32"/>
      <c r="R579" s="38">
        <f>(E579*E$2+F579*F$2+G579*G$2+H579*H$2+I579*I$2+K579*K$2+J579*J$2+L579*L$2+M579*M$2)</f>
        <v>0</v>
      </c>
    </row>
    <row r="580" spans="1:18" ht="22.5" customHeight="1">
      <c r="A580" s="34">
        <v>46017</v>
      </c>
      <c r="B580" s="15" t="s">
        <v>4609</v>
      </c>
      <c r="C580" s="15" t="s">
        <v>4608</v>
      </c>
      <c r="D580" s="35">
        <v>8050</v>
      </c>
      <c r="E580" s="36">
        <v>51</v>
      </c>
      <c r="F580" s="32"/>
      <c r="G580" s="32">
        <v>48</v>
      </c>
      <c r="H580" s="32"/>
      <c r="I580" s="32">
        <v>14</v>
      </c>
      <c r="J580" s="37">
        <v>49</v>
      </c>
      <c r="K580" s="36">
        <v>34</v>
      </c>
      <c r="L580" s="32">
        <v>22</v>
      </c>
      <c r="M580" s="37">
        <v>69</v>
      </c>
      <c r="N580" s="32"/>
      <c r="O580" s="32"/>
      <c r="P580" s="32"/>
      <c r="Q580" s="32"/>
      <c r="R580" s="38">
        <f>(E580*E$2+F580*F$2+G580*G$2+H580*H$2+I580*I$2+K580*K$2+J580*J$2+L580*L$2+M580*M$2)</f>
        <v>0</v>
      </c>
    </row>
    <row r="581" spans="1:18" ht="22.5" customHeight="1">
      <c r="A581" s="34">
        <v>46017</v>
      </c>
      <c r="B581" s="15" t="s">
        <v>613</v>
      </c>
      <c r="C581" s="15" t="s">
        <v>614</v>
      </c>
      <c r="D581" s="35">
        <v>252</v>
      </c>
      <c r="E581" s="36">
        <v>39</v>
      </c>
      <c r="F581" s="32">
        <v>83</v>
      </c>
      <c r="G581" s="32">
        <v>38</v>
      </c>
      <c r="H581" s="32">
        <v>29</v>
      </c>
      <c r="I581" s="32">
        <v>97</v>
      </c>
      <c r="J581" s="37"/>
      <c r="K581" s="36">
        <v>4</v>
      </c>
      <c r="L581" s="32">
        <v>62</v>
      </c>
      <c r="M581" s="37">
        <v>31</v>
      </c>
      <c r="N581" s="32"/>
      <c r="O581" s="32"/>
      <c r="P581" s="32"/>
      <c r="Q581" s="32"/>
      <c r="R581" s="38">
        <f>(E581*E$2+F581*F$2+G581*G$2+H581*H$2+I581*I$2+K581*K$2+J581*J$2+L581*L$2+M581*M$2)</f>
        <v>0</v>
      </c>
    </row>
    <row r="582" spans="1:18" ht="22.5" customHeight="1">
      <c r="A582" s="34">
        <v>46017</v>
      </c>
      <c r="B582" s="15" t="s">
        <v>615</v>
      </c>
      <c r="C582" s="15" t="s">
        <v>616</v>
      </c>
      <c r="D582" s="35">
        <v>3972</v>
      </c>
      <c r="E582" s="36">
        <v>90</v>
      </c>
      <c r="F582" s="32">
        <v>93</v>
      </c>
      <c r="G582" s="32">
        <v>72</v>
      </c>
      <c r="H582" s="32">
        <v>52</v>
      </c>
      <c r="I582" s="32">
        <v>69</v>
      </c>
      <c r="J582" s="37"/>
      <c r="K582" s="36">
        <v>69</v>
      </c>
      <c r="L582" s="32">
        <v>81</v>
      </c>
      <c r="M582" s="37">
        <v>22</v>
      </c>
      <c r="N582" s="32"/>
      <c r="O582" s="32"/>
      <c r="P582" s="32"/>
      <c r="Q582" s="32"/>
      <c r="R582" s="38">
        <f>(E582*E$2+F582*F$2+G582*G$2+H582*H$2+I582*I$2+K582*K$2+J582*J$2+L582*L$2+M582*M$2)</f>
        <v>0</v>
      </c>
    </row>
    <row r="583" spans="1:18" ht="22.5" customHeight="1">
      <c r="A583" s="34">
        <v>46017</v>
      </c>
      <c r="B583" s="15" t="s">
        <v>617</v>
      </c>
      <c r="C583" s="15" t="s">
        <v>618</v>
      </c>
      <c r="D583" s="35">
        <v>14934</v>
      </c>
      <c r="E583" s="36">
        <v>35</v>
      </c>
      <c r="F583" s="32">
        <v>37</v>
      </c>
      <c r="G583" s="32">
        <v>47</v>
      </c>
      <c r="H583" s="32">
        <v>27</v>
      </c>
      <c r="I583" s="32">
        <v>32</v>
      </c>
      <c r="J583" s="37"/>
      <c r="K583" s="36">
        <v>94</v>
      </c>
      <c r="L583" s="32">
        <v>37</v>
      </c>
      <c r="M583" s="37">
        <v>67</v>
      </c>
      <c r="N583" s="32"/>
      <c r="O583" s="32"/>
      <c r="P583" s="32"/>
      <c r="Q583" s="32"/>
      <c r="R583" s="38">
        <f>(E583*E$2+F583*F$2+G583*G$2+H583*H$2+I583*I$2+K583*K$2+J583*J$2+L583*L$2+M583*M$2)</f>
        <v>0</v>
      </c>
    </row>
    <row r="584" spans="1:18" ht="22.5" customHeight="1">
      <c r="A584" s="34">
        <v>46017</v>
      </c>
      <c r="B584" s="15" t="s">
        <v>619</v>
      </c>
      <c r="C584" s="15" t="s">
        <v>620</v>
      </c>
      <c r="D584" s="35">
        <v>23496</v>
      </c>
      <c r="E584" s="36">
        <v>38</v>
      </c>
      <c r="F584" s="32">
        <v>29</v>
      </c>
      <c r="G584" s="32">
        <v>44</v>
      </c>
      <c r="H584" s="32">
        <v>50</v>
      </c>
      <c r="I584" s="32">
        <v>32</v>
      </c>
      <c r="J584" s="37"/>
      <c r="K584" s="36">
        <v>94</v>
      </c>
      <c r="L584" s="32">
        <v>23</v>
      </c>
      <c r="M584" s="37">
        <v>66</v>
      </c>
      <c r="N584" s="32"/>
      <c r="O584" s="32"/>
      <c r="P584" s="32"/>
      <c r="Q584" s="32"/>
      <c r="R584" s="38">
        <f>(E584*E$2+F584*F$2+G584*G$2+H584*H$2+I584*I$2+K584*K$2+J584*J$2+L584*L$2+M584*M$2)</f>
        <v>0</v>
      </c>
    </row>
    <row r="585" spans="1:18" ht="22.5" customHeight="1">
      <c r="A585" s="34">
        <v>46017</v>
      </c>
      <c r="B585" s="15" t="s">
        <v>621</v>
      </c>
      <c r="C585" s="15" t="s">
        <v>622</v>
      </c>
      <c r="D585" s="35">
        <v>148</v>
      </c>
      <c r="E585" s="36">
        <v>32</v>
      </c>
      <c r="F585" s="32">
        <v>29</v>
      </c>
      <c r="G585" s="32">
        <v>52</v>
      </c>
      <c r="H585" s="32">
        <v>30</v>
      </c>
      <c r="I585" s="32">
        <v>8</v>
      </c>
      <c r="J585" s="37"/>
      <c r="K585" s="36">
        <v>70</v>
      </c>
      <c r="L585" s="32">
        <v>10</v>
      </c>
      <c r="M585" s="37">
        <v>77</v>
      </c>
      <c r="N585" s="32"/>
      <c r="O585" s="32"/>
      <c r="P585" s="32"/>
      <c r="Q585" s="32"/>
      <c r="R585" s="38">
        <f>(E585*E$2+F585*F$2+G585*G$2+H585*H$2+I585*I$2+K585*K$2+J585*J$2+L585*L$2+M585*M$2)</f>
        <v>0</v>
      </c>
    </row>
    <row r="586" spans="1:18" ht="22.5" customHeight="1">
      <c r="A586" s="34">
        <v>46017</v>
      </c>
      <c r="B586" s="15" t="s">
        <v>623</v>
      </c>
      <c r="C586" s="15" t="s">
        <v>624</v>
      </c>
      <c r="D586" s="35">
        <v>2828</v>
      </c>
      <c r="E586" s="36">
        <v>49</v>
      </c>
      <c r="F586" s="32">
        <v>74</v>
      </c>
      <c r="G586" s="32">
        <v>39</v>
      </c>
      <c r="H586" s="32">
        <v>60</v>
      </c>
      <c r="I586" s="32">
        <v>69</v>
      </c>
      <c r="J586" s="37">
        <v>73</v>
      </c>
      <c r="K586" s="36">
        <v>92</v>
      </c>
      <c r="L586" s="32">
        <v>24</v>
      </c>
      <c r="M586" s="37">
        <v>72</v>
      </c>
      <c r="N586" s="32"/>
      <c r="O586" s="32"/>
      <c r="P586" s="32"/>
      <c r="Q586" s="32"/>
      <c r="R586" s="38">
        <f>(E586*E$2+F586*F$2+G586*G$2+H586*H$2+I586*I$2+K586*K$2+J586*J$2+L586*L$2+M586*M$2)</f>
        <v>0</v>
      </c>
    </row>
    <row r="587" spans="1:18" ht="22.5" customHeight="1">
      <c r="A587" s="34">
        <v>46017</v>
      </c>
      <c r="B587" s="15" t="s">
        <v>625</v>
      </c>
      <c r="C587" s="15" t="s">
        <v>626</v>
      </c>
      <c r="D587" s="35">
        <v>446</v>
      </c>
      <c r="E587" s="36">
        <v>41</v>
      </c>
      <c r="F587" s="32">
        <v>28</v>
      </c>
      <c r="G587" s="32">
        <v>53</v>
      </c>
      <c r="H587" s="32">
        <v>38</v>
      </c>
      <c r="I587" s="32">
        <v>44</v>
      </c>
      <c r="J587" s="37"/>
      <c r="K587" s="36">
        <v>32</v>
      </c>
      <c r="L587" s="32">
        <v>56</v>
      </c>
      <c r="M587" s="37">
        <v>57</v>
      </c>
      <c r="N587" s="32"/>
      <c r="O587" s="32"/>
      <c r="P587" s="32"/>
      <c r="Q587" s="32"/>
      <c r="R587" s="38">
        <f>(E587*E$2+F587*F$2+G587*G$2+H587*H$2+I587*I$2+K587*K$2+J587*J$2+L587*L$2+M587*M$2)</f>
        <v>0</v>
      </c>
    </row>
    <row r="588" spans="1:18" ht="22.5" customHeight="1">
      <c r="A588" s="34">
        <v>46017</v>
      </c>
      <c r="B588" s="15" t="s">
        <v>627</v>
      </c>
      <c r="C588" s="15" t="s">
        <v>628</v>
      </c>
      <c r="D588" s="35">
        <v>388</v>
      </c>
      <c r="E588" s="36">
        <v>81</v>
      </c>
      <c r="F588" s="32">
        <v>84</v>
      </c>
      <c r="G588" s="32">
        <v>73</v>
      </c>
      <c r="H588" s="32">
        <v>96</v>
      </c>
      <c r="I588" s="32">
        <v>71</v>
      </c>
      <c r="J588" s="37"/>
      <c r="K588" s="36">
        <v>26</v>
      </c>
      <c r="L588" s="32">
        <v>41</v>
      </c>
      <c r="M588" s="37">
        <v>52</v>
      </c>
      <c r="N588" s="32"/>
      <c r="O588" s="32"/>
      <c r="P588" s="32"/>
      <c r="Q588" s="32"/>
      <c r="R588" s="38">
        <f>(E588*E$2+F588*F$2+G588*G$2+H588*H$2+I588*I$2+K588*K$2+J588*J$2+L588*L$2+M588*M$2)</f>
        <v>0</v>
      </c>
    </row>
    <row r="589" spans="1:18" ht="22.5" customHeight="1">
      <c r="A589" s="34">
        <v>46017</v>
      </c>
      <c r="B589" s="15" t="s">
        <v>629</v>
      </c>
      <c r="C589" s="15" t="s">
        <v>630</v>
      </c>
      <c r="D589" s="35">
        <v>142403</v>
      </c>
      <c r="E589" s="36">
        <v>91</v>
      </c>
      <c r="F589" s="32">
        <v>65</v>
      </c>
      <c r="G589" s="32">
        <v>100</v>
      </c>
      <c r="H589" s="32">
        <v>63</v>
      </c>
      <c r="I589" s="32">
        <v>91</v>
      </c>
      <c r="J589" s="37"/>
      <c r="K589" s="36">
        <v>94</v>
      </c>
      <c r="L589" s="32">
        <v>39</v>
      </c>
      <c r="M589" s="37">
        <v>70</v>
      </c>
      <c r="N589" s="32"/>
      <c r="O589" s="32"/>
      <c r="P589" s="32"/>
      <c r="Q589" s="32"/>
      <c r="R589" s="38">
        <f>(E589*E$2+F589*F$2+G589*G$2+H589*H$2+I589*I$2+K589*K$2+J589*J$2+L589*L$2+M589*M$2)</f>
        <v>0</v>
      </c>
    </row>
    <row r="590" spans="1:18" ht="22.5" customHeight="1">
      <c r="A590" s="34">
        <v>46017</v>
      </c>
      <c r="B590" s="15" t="s">
        <v>631</v>
      </c>
      <c r="C590" s="15" t="s">
        <v>632</v>
      </c>
      <c r="D590" s="35">
        <v>11838</v>
      </c>
      <c r="E590" s="36">
        <v>80</v>
      </c>
      <c r="F590" s="32">
        <v>90</v>
      </c>
      <c r="G590" s="32">
        <v>73</v>
      </c>
      <c r="H590" s="32">
        <v>39</v>
      </c>
      <c r="I590" s="32">
        <v>37</v>
      </c>
      <c r="J590" s="37"/>
      <c r="K590" s="36">
        <v>65</v>
      </c>
      <c r="L590" s="32">
        <v>47</v>
      </c>
      <c r="M590" s="37">
        <v>44</v>
      </c>
      <c r="N590" s="32"/>
      <c r="O590" s="32"/>
      <c r="P590" s="32"/>
      <c r="Q590" s="32"/>
      <c r="R590" s="38">
        <f>(E590*E$2+F590*F$2+G590*G$2+H590*H$2+I590*I$2+K590*K$2+J590*J$2+L590*L$2+M590*M$2)</f>
        <v>0</v>
      </c>
    </row>
    <row r="591" spans="1:18" ht="22.5" customHeight="1">
      <c r="A591" s="34">
        <v>46017</v>
      </c>
      <c r="B591" s="15" t="s">
        <v>5629</v>
      </c>
      <c r="C591" s="15" t="s">
        <v>5628</v>
      </c>
      <c r="D591" s="35">
        <v>663</v>
      </c>
      <c r="E591" s="36"/>
      <c r="F591" s="32">
        <v>18</v>
      </c>
      <c r="G591" s="32"/>
      <c r="H591" s="32">
        <v>74</v>
      </c>
      <c r="I591" s="32"/>
      <c r="J591" s="37"/>
      <c r="K591" s="36">
        <v>14</v>
      </c>
      <c r="L591" s="32">
        <v>95</v>
      </c>
      <c r="M591" s="37">
        <v>0</v>
      </c>
      <c r="N591" s="32"/>
      <c r="O591" s="32"/>
      <c r="P591" s="32"/>
      <c r="Q591" s="32"/>
      <c r="R591" s="38">
        <f>(E591*E$2+F591*F$2+G591*G$2+H591*H$2+I591*I$2+K591*K$2+J591*J$2+L591*L$2+M591*M$2)</f>
        <v>0</v>
      </c>
    </row>
    <row r="592" spans="1:18" ht="22.5" customHeight="1">
      <c r="A592" s="34">
        <v>46017</v>
      </c>
      <c r="B592" s="15" t="s">
        <v>7240</v>
      </c>
      <c r="C592" s="15" t="s">
        <v>7241</v>
      </c>
      <c r="D592" s="35">
        <v>136</v>
      </c>
      <c r="E592" s="36"/>
      <c r="F592" s="32">
        <v>19</v>
      </c>
      <c r="G592" s="32"/>
      <c r="H592" s="32">
        <v>74</v>
      </c>
      <c r="I592" s="32"/>
      <c r="J592" s="37"/>
      <c r="K592" s="36">
        <v>5</v>
      </c>
      <c r="L592" s="32">
        <v>52</v>
      </c>
      <c r="M592" s="37">
        <v>25</v>
      </c>
      <c r="N592" s="32"/>
      <c r="O592" s="32"/>
      <c r="P592" s="32"/>
      <c r="Q592" s="32"/>
      <c r="R592" s="38">
        <f>(E592*E$2+F592*F$2+G592*G$2+H592*H$2+I592*I$2+K592*K$2+J592*J$2+L592*L$2+M592*M$2)</f>
        <v>0</v>
      </c>
    </row>
    <row r="593" spans="1:18" ht="22.5" customHeight="1">
      <c r="A593" s="34">
        <v>46017</v>
      </c>
      <c r="B593" s="15" t="s">
        <v>5788</v>
      </c>
      <c r="C593" s="15" t="s">
        <v>5630</v>
      </c>
      <c r="D593" s="35">
        <v>2496</v>
      </c>
      <c r="E593" s="36">
        <v>30</v>
      </c>
      <c r="F593" s="32">
        <v>21</v>
      </c>
      <c r="G593" s="32">
        <v>0</v>
      </c>
      <c r="H593" s="32">
        <v>74</v>
      </c>
      <c r="I593" s="32">
        <v>18</v>
      </c>
      <c r="J593" s="37"/>
      <c r="K593" s="36">
        <v>11</v>
      </c>
      <c r="L593" s="32">
        <v>89</v>
      </c>
      <c r="M593" s="37">
        <v>1</v>
      </c>
      <c r="N593" s="32"/>
      <c r="O593" s="32"/>
      <c r="P593" s="32"/>
      <c r="Q593" s="32"/>
      <c r="R593" s="38">
        <f>(E593*E$2+F593*F$2+G593*G$2+H593*H$2+I593*I$2+K593*K$2+J593*J$2+L593*L$2+M593*M$2)</f>
        <v>0</v>
      </c>
    </row>
    <row r="594" spans="1:18" ht="22.5" customHeight="1">
      <c r="A594" s="34">
        <v>46017</v>
      </c>
      <c r="B594" s="15" t="s">
        <v>7109</v>
      </c>
      <c r="C594" s="15" t="s">
        <v>7110</v>
      </c>
      <c r="D594" s="35">
        <v>2443</v>
      </c>
      <c r="E594" s="36">
        <v>37</v>
      </c>
      <c r="F594" s="32">
        <v>66</v>
      </c>
      <c r="G594" s="32">
        <v>40</v>
      </c>
      <c r="H594" s="32">
        <v>59</v>
      </c>
      <c r="I594" s="32">
        <v>48</v>
      </c>
      <c r="J594" s="37">
        <v>60</v>
      </c>
      <c r="K594" s="36">
        <v>66</v>
      </c>
      <c r="L594" s="32">
        <v>64</v>
      </c>
      <c r="M594" s="37">
        <v>31</v>
      </c>
      <c r="N594" s="32"/>
      <c r="O594" s="32"/>
      <c r="P594" s="32"/>
      <c r="Q594" s="32"/>
      <c r="R594" s="38">
        <f>(E594*E$2+F594*F$2+G594*G$2+H594*H$2+I594*I$2+K594*K$2+J594*J$2+L594*L$2+M594*M$2)</f>
        <v>0</v>
      </c>
    </row>
    <row r="595" spans="1:18" ht="22.5" customHeight="1">
      <c r="A595" s="34">
        <v>46017</v>
      </c>
      <c r="B595" s="15" t="s">
        <v>633</v>
      </c>
      <c r="C595" s="15" t="s">
        <v>634</v>
      </c>
      <c r="D595" s="35">
        <v>6319</v>
      </c>
      <c r="E595" s="36">
        <v>65</v>
      </c>
      <c r="F595" s="32">
        <v>47</v>
      </c>
      <c r="G595" s="32">
        <v>38</v>
      </c>
      <c r="H595" s="32">
        <v>85</v>
      </c>
      <c r="I595" s="32"/>
      <c r="J595" s="37">
        <v>49</v>
      </c>
      <c r="K595" s="36">
        <v>46</v>
      </c>
      <c r="L595" s="32">
        <v>26</v>
      </c>
      <c r="M595" s="37">
        <v>48</v>
      </c>
      <c r="N595" s="32"/>
      <c r="O595" s="32"/>
      <c r="P595" s="32"/>
      <c r="Q595" s="32"/>
      <c r="R595" s="38">
        <f>(E595*E$2+F595*F$2+G595*G$2+H595*H$2+I595*I$2+K595*K$2+J595*J$2+L595*L$2+M595*M$2)</f>
        <v>0</v>
      </c>
    </row>
    <row r="596" spans="1:18" ht="22.5" customHeight="1">
      <c r="A596" s="34">
        <v>46017</v>
      </c>
      <c r="B596" s="15" t="s">
        <v>635</v>
      </c>
      <c r="C596" s="15" t="s">
        <v>636</v>
      </c>
      <c r="D596" s="35">
        <v>123971</v>
      </c>
      <c r="E596" s="36">
        <v>35</v>
      </c>
      <c r="F596" s="32"/>
      <c r="G596" s="32">
        <v>60</v>
      </c>
      <c r="H596" s="32">
        <v>5</v>
      </c>
      <c r="I596" s="32">
        <v>9</v>
      </c>
      <c r="J596" s="37"/>
      <c r="K596" s="36">
        <v>58</v>
      </c>
      <c r="L596" s="32">
        <v>4</v>
      </c>
      <c r="M596" s="37">
        <v>94</v>
      </c>
      <c r="N596" s="32"/>
      <c r="O596" s="32"/>
      <c r="P596" s="32"/>
      <c r="Q596" s="32"/>
      <c r="R596" s="38">
        <f>(E596*E$2+F596*F$2+G596*G$2+H596*H$2+I596*I$2+K596*K$2+J596*J$2+L596*L$2+M596*M$2)</f>
        <v>0</v>
      </c>
    </row>
    <row r="597" spans="1:18" ht="22.5" customHeight="1">
      <c r="A597" s="34">
        <v>46017</v>
      </c>
      <c r="B597" s="15" t="s">
        <v>7627</v>
      </c>
      <c r="C597" s="15" t="s">
        <v>7628</v>
      </c>
      <c r="D597" s="35">
        <v>803</v>
      </c>
      <c r="E597" s="36"/>
      <c r="F597" s="32">
        <v>2</v>
      </c>
      <c r="G597" s="32"/>
      <c r="H597" s="32">
        <v>42</v>
      </c>
      <c r="I597" s="32"/>
      <c r="J597" s="37"/>
      <c r="K597" s="36">
        <v>10</v>
      </c>
      <c r="L597" s="32">
        <v>69</v>
      </c>
      <c r="M597" s="37">
        <v>26</v>
      </c>
      <c r="N597" s="32"/>
      <c r="O597" s="32"/>
      <c r="P597" s="32"/>
      <c r="Q597" s="32"/>
      <c r="R597" s="38">
        <f>(E597*E$2+F597*F$2+G597*G$2+H597*H$2+I597*I$2+K597*K$2+J597*J$2+L597*L$2+M597*M$2)</f>
        <v>0</v>
      </c>
    </row>
    <row r="598" spans="1:18" ht="22.5" customHeight="1">
      <c r="A598" s="34">
        <v>46017</v>
      </c>
      <c r="B598" s="15" t="s">
        <v>6034</v>
      </c>
      <c r="C598" s="15" t="s">
        <v>5971</v>
      </c>
      <c r="D598" s="35">
        <v>6808</v>
      </c>
      <c r="E598" s="36">
        <v>84</v>
      </c>
      <c r="F598" s="32">
        <v>92</v>
      </c>
      <c r="G598" s="32">
        <v>65</v>
      </c>
      <c r="H598" s="32">
        <v>68</v>
      </c>
      <c r="I598" s="32">
        <v>63</v>
      </c>
      <c r="J598" s="37"/>
      <c r="K598" s="36">
        <v>36</v>
      </c>
      <c r="L598" s="32">
        <v>52</v>
      </c>
      <c r="M598" s="37">
        <v>48</v>
      </c>
      <c r="N598" s="32"/>
      <c r="O598" s="32"/>
      <c r="P598" s="32"/>
      <c r="Q598" s="32"/>
      <c r="R598" s="38">
        <f>(E598*E$2+F598*F$2+G598*G$2+H598*H$2+I598*I$2+K598*K$2+J598*J$2+L598*L$2+M598*M$2)</f>
        <v>0</v>
      </c>
    </row>
    <row r="599" spans="1:18" ht="22.5" customHeight="1">
      <c r="A599" s="34">
        <v>46017</v>
      </c>
      <c r="B599" s="15" t="s">
        <v>637</v>
      </c>
      <c r="C599" s="15" t="s">
        <v>638</v>
      </c>
      <c r="D599" s="35">
        <v>3694</v>
      </c>
      <c r="E599" s="36">
        <v>43</v>
      </c>
      <c r="F599" s="32">
        <v>20</v>
      </c>
      <c r="G599" s="32">
        <v>31</v>
      </c>
      <c r="H599" s="32">
        <v>72</v>
      </c>
      <c r="I599" s="32">
        <v>90</v>
      </c>
      <c r="J599" s="37"/>
      <c r="K599" s="36">
        <v>50</v>
      </c>
      <c r="L599" s="32">
        <v>51</v>
      </c>
      <c r="M599" s="37">
        <v>43</v>
      </c>
      <c r="N599" s="32"/>
      <c r="O599" s="32"/>
      <c r="P599" s="32"/>
      <c r="Q599" s="32"/>
      <c r="R599" s="38">
        <f>(E599*E$2+F599*F$2+G599*G$2+H599*H$2+I599*I$2+K599*K$2+J599*J$2+L599*L$2+M599*M$2)</f>
        <v>0</v>
      </c>
    </row>
    <row r="600" spans="1:18" ht="22.5" customHeight="1">
      <c r="A600" s="34">
        <v>46017</v>
      </c>
      <c r="B600" s="15" t="s">
        <v>639</v>
      </c>
      <c r="C600" s="15" t="s">
        <v>640</v>
      </c>
      <c r="D600" s="35">
        <v>129327</v>
      </c>
      <c r="E600" s="36">
        <v>27</v>
      </c>
      <c r="F600" s="32"/>
      <c r="G600" s="32">
        <v>48</v>
      </c>
      <c r="H600" s="32">
        <v>6</v>
      </c>
      <c r="I600" s="32">
        <v>20</v>
      </c>
      <c r="J600" s="37"/>
      <c r="K600" s="36">
        <v>21</v>
      </c>
      <c r="L600" s="32">
        <v>8</v>
      </c>
      <c r="M600" s="37">
        <v>85</v>
      </c>
      <c r="N600" s="32"/>
      <c r="O600" s="32"/>
      <c r="P600" s="32"/>
      <c r="Q600" s="32"/>
      <c r="R600" s="38">
        <f>(E600*E$2+F600*F$2+G600*G$2+H600*H$2+I600*I$2+K600*K$2+J600*J$2+L600*L$2+M600*M$2)</f>
        <v>0</v>
      </c>
    </row>
    <row r="601" spans="1:18" ht="22.5" customHeight="1">
      <c r="A601" s="34">
        <v>46017</v>
      </c>
      <c r="B601" s="15" t="s">
        <v>6902</v>
      </c>
      <c r="C601" s="15" t="s">
        <v>4435</v>
      </c>
      <c r="D601" s="35">
        <v>3418</v>
      </c>
      <c r="E601" s="36">
        <v>44</v>
      </c>
      <c r="F601" s="32"/>
      <c r="G601" s="32">
        <v>51</v>
      </c>
      <c r="H601" s="32">
        <v>31</v>
      </c>
      <c r="I601" s="32">
        <v>8</v>
      </c>
      <c r="J601" s="37"/>
      <c r="K601" s="36">
        <v>16</v>
      </c>
      <c r="L601" s="32">
        <v>35</v>
      </c>
      <c r="M601" s="37">
        <v>41</v>
      </c>
      <c r="N601" s="32"/>
      <c r="O601" s="32"/>
      <c r="P601" s="32"/>
      <c r="Q601" s="32"/>
      <c r="R601" s="38">
        <f>(E601*E$2+F601*F$2+G601*G$2+H601*H$2+I601*I$2+K601*K$2+J601*J$2+L601*L$2+M601*M$2)</f>
        <v>0</v>
      </c>
    </row>
    <row r="602" spans="1:18" ht="22.5" customHeight="1">
      <c r="A602" s="34">
        <v>46017</v>
      </c>
      <c r="B602" s="15" t="s">
        <v>6842</v>
      </c>
      <c r="C602" s="15" t="s">
        <v>4610</v>
      </c>
      <c r="D602" s="35">
        <v>1989</v>
      </c>
      <c r="E602" s="36">
        <v>45</v>
      </c>
      <c r="F602" s="32"/>
      <c r="G602" s="32">
        <v>38</v>
      </c>
      <c r="H602" s="32">
        <v>4</v>
      </c>
      <c r="I602" s="32">
        <v>11</v>
      </c>
      <c r="J602" s="37"/>
      <c r="K602" s="36">
        <v>15</v>
      </c>
      <c r="L602" s="32">
        <v>58</v>
      </c>
      <c r="M602" s="37">
        <v>35</v>
      </c>
      <c r="N602" s="32"/>
      <c r="O602" s="32"/>
      <c r="P602" s="32"/>
      <c r="Q602" s="32"/>
      <c r="R602" s="38">
        <f>(E602*E$2+F602*F$2+G602*G$2+H602*H$2+I602*I$2+K602*K$2+J602*J$2+L602*L$2+M602*M$2)</f>
        <v>0</v>
      </c>
    </row>
    <row r="603" spans="1:18" ht="22.5" customHeight="1">
      <c r="A603" s="34">
        <v>46017</v>
      </c>
      <c r="B603" s="15" t="s">
        <v>641</v>
      </c>
      <c r="C603" s="15" t="s">
        <v>642</v>
      </c>
      <c r="D603" s="35">
        <v>18268</v>
      </c>
      <c r="E603" s="36">
        <v>29</v>
      </c>
      <c r="F603" s="32">
        <v>5</v>
      </c>
      <c r="G603" s="32">
        <v>50</v>
      </c>
      <c r="H603" s="32">
        <v>19</v>
      </c>
      <c r="I603" s="32">
        <v>45</v>
      </c>
      <c r="J603" s="37"/>
      <c r="K603" s="36">
        <v>47</v>
      </c>
      <c r="L603" s="32">
        <v>55</v>
      </c>
      <c r="M603" s="37">
        <v>50</v>
      </c>
      <c r="N603" s="32"/>
      <c r="O603" s="32"/>
      <c r="P603" s="32"/>
      <c r="Q603" s="32"/>
      <c r="R603" s="38">
        <f>(E603*E$2+F603*F$2+G603*G$2+H603*H$2+I603*I$2+K603*K$2+J603*J$2+L603*L$2+M603*M$2)</f>
        <v>0</v>
      </c>
    </row>
    <row r="604" spans="1:18" ht="22.5" customHeight="1">
      <c r="A604" s="34">
        <v>46017</v>
      </c>
      <c r="B604" s="15" t="s">
        <v>643</v>
      </c>
      <c r="C604" s="15" t="s">
        <v>644</v>
      </c>
      <c r="D604" s="35">
        <v>2157</v>
      </c>
      <c r="E604" s="36">
        <v>36</v>
      </c>
      <c r="F604" s="32">
        <v>36</v>
      </c>
      <c r="G604" s="32">
        <v>50</v>
      </c>
      <c r="H604" s="32">
        <v>23</v>
      </c>
      <c r="I604" s="32">
        <v>15</v>
      </c>
      <c r="J604" s="37">
        <v>35</v>
      </c>
      <c r="K604" s="36">
        <v>82</v>
      </c>
      <c r="L604" s="32">
        <v>50</v>
      </c>
      <c r="M604" s="37">
        <v>51</v>
      </c>
      <c r="N604" s="32"/>
      <c r="O604" s="32"/>
      <c r="P604" s="32"/>
      <c r="Q604" s="32"/>
      <c r="R604" s="38">
        <f>(E604*E$2+F604*F$2+G604*G$2+H604*H$2+I604*I$2+K604*K$2+J604*J$2+L604*L$2+M604*M$2)</f>
        <v>0</v>
      </c>
    </row>
    <row r="605" spans="1:18" ht="22.5" customHeight="1">
      <c r="A605" s="34">
        <v>46017</v>
      </c>
      <c r="B605" s="15" t="s">
        <v>7501</v>
      </c>
      <c r="C605" s="15" t="s">
        <v>7456</v>
      </c>
      <c r="D605" s="35">
        <v>139</v>
      </c>
      <c r="E605" s="36"/>
      <c r="F605" s="32">
        <v>11</v>
      </c>
      <c r="G605" s="32"/>
      <c r="H605" s="32">
        <v>13</v>
      </c>
      <c r="I605" s="32"/>
      <c r="J605" s="37"/>
      <c r="K605" s="36">
        <v>4</v>
      </c>
      <c r="L605" s="32">
        <v>38</v>
      </c>
      <c r="M605" s="37">
        <v>56</v>
      </c>
      <c r="N605" s="32"/>
      <c r="O605" s="32"/>
      <c r="P605" s="32"/>
      <c r="Q605" s="32"/>
      <c r="R605" s="38">
        <f>(E605*E$2+F605*F$2+G605*G$2+H605*H$2+I605*I$2+K605*K$2+J605*J$2+L605*L$2+M605*M$2)</f>
        <v>0</v>
      </c>
    </row>
    <row r="606" spans="1:18" ht="22.5" customHeight="1">
      <c r="A606" s="34">
        <v>46017</v>
      </c>
      <c r="B606" s="15" t="s">
        <v>645</v>
      </c>
      <c r="C606" s="15" t="s">
        <v>646</v>
      </c>
      <c r="D606" s="35">
        <v>1217</v>
      </c>
      <c r="E606" s="36">
        <v>30</v>
      </c>
      <c r="F606" s="32">
        <v>15</v>
      </c>
      <c r="G606" s="32">
        <v>38</v>
      </c>
      <c r="H606" s="32">
        <v>83</v>
      </c>
      <c r="I606" s="32">
        <v>69</v>
      </c>
      <c r="J606" s="37"/>
      <c r="K606" s="36">
        <v>25</v>
      </c>
      <c r="L606" s="32">
        <v>53</v>
      </c>
      <c r="M606" s="37">
        <v>43</v>
      </c>
      <c r="N606" s="32"/>
      <c r="O606" s="32"/>
      <c r="P606" s="32"/>
      <c r="Q606" s="32"/>
      <c r="R606" s="38">
        <f>(E606*E$2+F606*F$2+G606*G$2+H606*H$2+I606*I$2+K606*K$2+J606*J$2+L606*L$2+M606*M$2)</f>
        <v>0</v>
      </c>
    </row>
    <row r="607" spans="1:18" ht="22.5" customHeight="1">
      <c r="A607" s="34">
        <v>46017</v>
      </c>
      <c r="B607" s="15" t="s">
        <v>5884</v>
      </c>
      <c r="C607" s="15" t="s">
        <v>5883</v>
      </c>
      <c r="D607" s="35">
        <v>162</v>
      </c>
      <c r="E607" s="36"/>
      <c r="F607" s="32">
        <v>90</v>
      </c>
      <c r="G607" s="32"/>
      <c r="H607" s="32">
        <v>53</v>
      </c>
      <c r="I607" s="32"/>
      <c r="J607" s="37"/>
      <c r="K607" s="36">
        <v>93</v>
      </c>
      <c r="L607" s="32">
        <v>32</v>
      </c>
      <c r="M607" s="37">
        <v>75</v>
      </c>
      <c r="N607" s="32"/>
      <c r="O607" s="32"/>
      <c r="P607" s="32"/>
      <c r="Q607" s="32"/>
      <c r="R607" s="38">
        <f>(E607*E$2+F607*F$2+G607*G$2+H607*H$2+I607*I$2+K607*K$2+J607*J$2+L607*L$2+M607*M$2)</f>
        <v>0</v>
      </c>
    </row>
    <row r="608" spans="1:18" ht="22.5" customHeight="1">
      <c r="A608" s="34">
        <v>46017</v>
      </c>
      <c r="B608" s="15" t="s">
        <v>6597</v>
      </c>
      <c r="C608" s="15" t="s">
        <v>647</v>
      </c>
      <c r="D608" s="35">
        <v>7351</v>
      </c>
      <c r="E608" s="36">
        <v>81</v>
      </c>
      <c r="F608" s="32">
        <v>49</v>
      </c>
      <c r="G608" s="32">
        <v>59</v>
      </c>
      <c r="H608" s="32">
        <v>98</v>
      </c>
      <c r="I608" s="32">
        <v>39</v>
      </c>
      <c r="J608" s="37"/>
      <c r="K608" s="36">
        <v>62</v>
      </c>
      <c r="L608" s="32">
        <v>28</v>
      </c>
      <c r="M608" s="37">
        <v>67</v>
      </c>
      <c r="N608" s="32"/>
      <c r="O608" s="32"/>
      <c r="P608" s="32"/>
      <c r="Q608" s="32"/>
      <c r="R608" s="38">
        <f>(E608*E$2+F608*F$2+G608*G$2+H608*H$2+I608*I$2+K608*K$2+J608*J$2+L608*L$2+M608*M$2)</f>
        <v>0</v>
      </c>
    </row>
    <row r="609" spans="1:18" ht="22.5" customHeight="1">
      <c r="A609" s="34">
        <v>46017</v>
      </c>
      <c r="B609" s="15" t="s">
        <v>5668</v>
      </c>
      <c r="C609" s="15" t="s">
        <v>5667</v>
      </c>
      <c r="D609" s="35">
        <v>499</v>
      </c>
      <c r="E609" s="36">
        <v>91</v>
      </c>
      <c r="F609" s="32">
        <v>88</v>
      </c>
      <c r="G609" s="32">
        <v>68</v>
      </c>
      <c r="H609" s="32">
        <v>80</v>
      </c>
      <c r="I609" s="32">
        <v>76</v>
      </c>
      <c r="J609" s="37"/>
      <c r="K609" s="36">
        <v>38</v>
      </c>
      <c r="L609" s="32">
        <v>39</v>
      </c>
      <c r="M609" s="37">
        <v>60</v>
      </c>
      <c r="N609" s="32"/>
      <c r="O609" s="32"/>
      <c r="P609" s="32"/>
      <c r="Q609" s="32"/>
      <c r="R609" s="38">
        <f>(E609*E$2+F609*F$2+G609*G$2+H609*H$2+I609*I$2+K609*K$2+J609*J$2+L609*L$2+M609*M$2)</f>
        <v>0</v>
      </c>
    </row>
    <row r="610" spans="1:18" ht="22.5" customHeight="1">
      <c r="A610" s="34">
        <v>46017</v>
      </c>
      <c r="B610" s="15" t="s">
        <v>7457</v>
      </c>
      <c r="C610" s="15" t="s">
        <v>7458</v>
      </c>
      <c r="D610" s="35">
        <v>583</v>
      </c>
      <c r="E610" s="36">
        <v>42</v>
      </c>
      <c r="F610" s="32">
        <v>61</v>
      </c>
      <c r="G610" s="32">
        <v>30</v>
      </c>
      <c r="H610" s="32">
        <v>30</v>
      </c>
      <c r="I610" s="32">
        <v>52</v>
      </c>
      <c r="J610" s="37"/>
      <c r="K610" s="36">
        <v>48</v>
      </c>
      <c r="L610" s="32">
        <v>63</v>
      </c>
      <c r="M610" s="37">
        <v>26</v>
      </c>
      <c r="N610" s="32"/>
      <c r="O610" s="32"/>
      <c r="P610" s="32"/>
      <c r="Q610" s="32"/>
      <c r="R610" s="38">
        <f>(E610*E$2+F610*F$2+G610*G$2+H610*H$2+I610*I$2+K610*K$2+J610*J$2+L610*L$2+M610*M$2)</f>
        <v>0</v>
      </c>
    </row>
    <row r="611" spans="1:18" ht="22.5" customHeight="1">
      <c r="A611" s="34">
        <v>46017</v>
      </c>
      <c r="B611" s="15" t="s">
        <v>648</v>
      </c>
      <c r="C611" s="15" t="s">
        <v>649</v>
      </c>
      <c r="D611" s="35">
        <v>9748</v>
      </c>
      <c r="E611" s="36">
        <v>75</v>
      </c>
      <c r="F611" s="32">
        <v>80</v>
      </c>
      <c r="G611" s="32">
        <v>71</v>
      </c>
      <c r="H611" s="32">
        <v>61</v>
      </c>
      <c r="I611" s="32">
        <v>75</v>
      </c>
      <c r="J611" s="37">
        <v>54</v>
      </c>
      <c r="K611" s="36">
        <v>97</v>
      </c>
      <c r="L611" s="32">
        <v>61</v>
      </c>
      <c r="M611" s="37">
        <v>55</v>
      </c>
      <c r="N611" s="32"/>
      <c r="O611" s="32"/>
      <c r="P611" s="32"/>
      <c r="Q611" s="32"/>
      <c r="R611" s="38">
        <f>(E611*E$2+F611*F$2+G611*G$2+H611*H$2+I611*I$2+K611*K$2+J611*J$2+L611*L$2+M611*M$2)</f>
        <v>0</v>
      </c>
    </row>
    <row r="612" spans="1:18" ht="22.5" customHeight="1">
      <c r="A612" s="34">
        <v>46017</v>
      </c>
      <c r="B612" s="15" t="s">
        <v>6411</v>
      </c>
      <c r="C612" s="15" t="s">
        <v>6412</v>
      </c>
      <c r="D612" s="35">
        <v>382</v>
      </c>
      <c r="E612" s="36">
        <v>52</v>
      </c>
      <c r="F612" s="32">
        <v>40</v>
      </c>
      <c r="G612" s="32">
        <v>55</v>
      </c>
      <c r="H612" s="32">
        <v>44</v>
      </c>
      <c r="I612" s="32">
        <v>45</v>
      </c>
      <c r="J612" s="37"/>
      <c r="K612" s="36">
        <v>81</v>
      </c>
      <c r="L612" s="32">
        <v>41</v>
      </c>
      <c r="M612" s="37">
        <v>35</v>
      </c>
      <c r="N612" s="32"/>
      <c r="O612" s="32"/>
      <c r="P612" s="32"/>
      <c r="Q612" s="32"/>
      <c r="R612" s="38">
        <f>(E612*E$2+F612*F$2+G612*G$2+H612*H$2+I612*I$2+K612*K$2+J612*J$2+L612*L$2+M612*M$2)</f>
        <v>0</v>
      </c>
    </row>
    <row r="613" spans="1:18" ht="22.5" customHeight="1">
      <c r="A613" s="34">
        <v>46017</v>
      </c>
      <c r="B613" s="15" t="s">
        <v>650</v>
      </c>
      <c r="C613" s="15" t="s">
        <v>651</v>
      </c>
      <c r="D613" s="35">
        <v>497</v>
      </c>
      <c r="E613" s="36">
        <v>72</v>
      </c>
      <c r="F613" s="32">
        <v>63</v>
      </c>
      <c r="G613" s="32">
        <v>63</v>
      </c>
      <c r="H613" s="32">
        <v>71</v>
      </c>
      <c r="I613" s="32">
        <v>67</v>
      </c>
      <c r="J613" s="37"/>
      <c r="K613" s="36">
        <v>60</v>
      </c>
      <c r="L613" s="32">
        <v>44</v>
      </c>
      <c r="M613" s="37">
        <v>63</v>
      </c>
      <c r="N613" s="32"/>
      <c r="O613" s="32"/>
      <c r="P613" s="32"/>
      <c r="Q613" s="32"/>
      <c r="R613" s="38">
        <f>(E613*E$2+F613*F$2+G613*G$2+H613*H$2+I613*I$2+K613*K$2+J613*J$2+L613*L$2+M613*M$2)</f>
        <v>0</v>
      </c>
    </row>
    <row r="614" spans="1:18" ht="22.5" customHeight="1">
      <c r="A614" s="34">
        <v>46017</v>
      </c>
      <c r="B614" s="15" t="s">
        <v>652</v>
      </c>
      <c r="C614" s="15" t="s">
        <v>653</v>
      </c>
      <c r="D614" s="35">
        <v>369</v>
      </c>
      <c r="E614" s="36">
        <v>94</v>
      </c>
      <c r="F614" s="32">
        <v>93</v>
      </c>
      <c r="G614" s="32">
        <v>65</v>
      </c>
      <c r="H614" s="32">
        <v>82</v>
      </c>
      <c r="I614" s="32">
        <v>60</v>
      </c>
      <c r="J614" s="37"/>
      <c r="K614" s="36">
        <v>36</v>
      </c>
      <c r="L614" s="32">
        <v>57</v>
      </c>
      <c r="M614" s="37">
        <v>52</v>
      </c>
      <c r="N614" s="32"/>
      <c r="O614" s="32"/>
      <c r="P614" s="32"/>
      <c r="Q614" s="32"/>
      <c r="R614" s="38">
        <f>(E614*E$2+F614*F$2+G614*G$2+H614*H$2+I614*I$2+K614*K$2+J614*J$2+L614*L$2+M614*M$2)</f>
        <v>0</v>
      </c>
    </row>
    <row r="615" spans="1:18" ht="22.5" customHeight="1">
      <c r="A615" s="34">
        <v>46017</v>
      </c>
      <c r="B615" s="15" t="s">
        <v>6154</v>
      </c>
      <c r="C615" s="15" t="s">
        <v>6202</v>
      </c>
      <c r="D615" s="35">
        <v>1833</v>
      </c>
      <c r="E615" s="36">
        <v>34</v>
      </c>
      <c r="F615" s="32"/>
      <c r="G615" s="32">
        <v>26</v>
      </c>
      <c r="H615" s="32">
        <v>6</v>
      </c>
      <c r="I615" s="32">
        <v>84</v>
      </c>
      <c r="J615" s="37"/>
      <c r="K615" s="36">
        <v>32</v>
      </c>
      <c r="L615" s="32">
        <v>38</v>
      </c>
      <c r="M615" s="37">
        <v>71</v>
      </c>
      <c r="N615" s="32"/>
      <c r="O615" s="32"/>
      <c r="P615" s="32"/>
      <c r="Q615" s="32"/>
      <c r="R615" s="38">
        <f>(E615*E$2+F615*F$2+G615*G$2+H615*H$2+I615*I$2+K615*K$2+J615*J$2+L615*L$2+M615*M$2)</f>
        <v>0</v>
      </c>
    </row>
    <row r="616" spans="1:18" ht="22.5" customHeight="1">
      <c r="A616" s="34">
        <v>46017</v>
      </c>
      <c r="B616" s="15" t="s">
        <v>6155</v>
      </c>
      <c r="C616" s="15" t="s">
        <v>6156</v>
      </c>
      <c r="D616" s="35">
        <v>1926</v>
      </c>
      <c r="E616" s="36"/>
      <c r="F616" s="32">
        <v>80</v>
      </c>
      <c r="G616" s="32"/>
      <c r="H616" s="32">
        <v>17</v>
      </c>
      <c r="I616" s="32"/>
      <c r="J616" s="37">
        <v>62</v>
      </c>
      <c r="K616" s="36">
        <v>38</v>
      </c>
      <c r="L616" s="32">
        <v>11</v>
      </c>
      <c r="M616" s="37">
        <v>53</v>
      </c>
      <c r="N616" s="32"/>
      <c r="O616" s="32"/>
      <c r="P616" s="32"/>
      <c r="Q616" s="32"/>
      <c r="R616" s="38">
        <f>(E616*E$2+F616*F$2+G616*G$2+H616*H$2+I616*I$2+K616*K$2+J616*J$2+L616*L$2+M616*M$2)</f>
        <v>0</v>
      </c>
    </row>
    <row r="617" spans="1:18" ht="22.5" customHeight="1">
      <c r="A617" s="34">
        <v>46017</v>
      </c>
      <c r="B617" s="15" t="s">
        <v>654</v>
      </c>
      <c r="C617" s="15" t="s">
        <v>655</v>
      </c>
      <c r="D617" s="35">
        <v>601</v>
      </c>
      <c r="E617" s="36">
        <v>46</v>
      </c>
      <c r="F617" s="32">
        <v>46</v>
      </c>
      <c r="G617" s="32">
        <v>57</v>
      </c>
      <c r="H617" s="32">
        <v>50</v>
      </c>
      <c r="I617" s="32">
        <v>77</v>
      </c>
      <c r="J617" s="37"/>
      <c r="K617" s="36">
        <v>33</v>
      </c>
      <c r="L617" s="32">
        <v>72</v>
      </c>
      <c r="M617" s="37">
        <v>38</v>
      </c>
      <c r="N617" s="32"/>
      <c r="O617" s="32"/>
      <c r="P617" s="32"/>
      <c r="Q617" s="32"/>
      <c r="R617" s="38">
        <f>(E617*E$2+F617*F$2+G617*G$2+H617*H$2+I617*I$2+K617*K$2+J617*J$2+L617*L$2+M617*M$2)</f>
        <v>0</v>
      </c>
    </row>
    <row r="618" spans="1:18" ht="22.5" customHeight="1">
      <c r="A618" s="34">
        <v>46017</v>
      </c>
      <c r="B618" s="15" t="s">
        <v>6229</v>
      </c>
      <c r="C618" s="15" t="s">
        <v>656</v>
      </c>
      <c r="D618" s="35">
        <v>512</v>
      </c>
      <c r="E618" s="36"/>
      <c r="F618" s="32">
        <v>57</v>
      </c>
      <c r="G618" s="32"/>
      <c r="H618" s="32">
        <v>78</v>
      </c>
      <c r="I618" s="32"/>
      <c r="J618" s="37"/>
      <c r="K618" s="36">
        <v>78</v>
      </c>
      <c r="L618" s="32">
        <v>28</v>
      </c>
      <c r="M618" s="37">
        <v>60</v>
      </c>
      <c r="N618" s="32"/>
      <c r="O618" s="32"/>
      <c r="P618" s="32"/>
      <c r="Q618" s="32"/>
      <c r="R618" s="38">
        <f>(E618*E$2+F618*F$2+G618*G$2+H618*H$2+I618*I$2+K618*K$2+J618*J$2+L618*L$2+M618*M$2)</f>
        <v>0</v>
      </c>
    </row>
    <row r="619" spans="1:18" ht="22.5" customHeight="1">
      <c r="A619" s="34">
        <v>46017</v>
      </c>
      <c r="B619" s="15" t="s">
        <v>657</v>
      </c>
      <c r="C619" s="15" t="s">
        <v>658</v>
      </c>
      <c r="D619" s="35">
        <v>16080</v>
      </c>
      <c r="E619" s="36">
        <v>75</v>
      </c>
      <c r="F619" s="32">
        <v>77</v>
      </c>
      <c r="G619" s="32">
        <v>77</v>
      </c>
      <c r="H619" s="32">
        <v>72</v>
      </c>
      <c r="I619" s="32">
        <v>83</v>
      </c>
      <c r="J619" s="37"/>
      <c r="K619" s="36">
        <v>42</v>
      </c>
      <c r="L619" s="32">
        <v>56</v>
      </c>
      <c r="M619" s="37">
        <v>28</v>
      </c>
      <c r="N619" s="32"/>
      <c r="O619" s="32"/>
      <c r="P619" s="32"/>
      <c r="Q619" s="32"/>
      <c r="R619" s="38">
        <f>(E619*E$2+F619*F$2+G619*G$2+H619*H$2+I619*I$2+K619*K$2+J619*J$2+L619*L$2+M619*M$2)</f>
        <v>0</v>
      </c>
    </row>
    <row r="620" spans="1:18" ht="22.5" customHeight="1">
      <c r="A620" s="34">
        <v>46017</v>
      </c>
      <c r="B620" s="15" t="s">
        <v>4612</v>
      </c>
      <c r="C620" s="15" t="s">
        <v>4611</v>
      </c>
      <c r="D620" s="35">
        <v>116217</v>
      </c>
      <c r="E620" s="36">
        <v>57</v>
      </c>
      <c r="F620" s="32"/>
      <c r="G620" s="32">
        <v>51</v>
      </c>
      <c r="H620" s="32">
        <v>77</v>
      </c>
      <c r="I620" s="32">
        <v>82</v>
      </c>
      <c r="J620" s="37">
        <v>60</v>
      </c>
      <c r="K620" s="36">
        <v>75</v>
      </c>
      <c r="L620" s="32">
        <v>67</v>
      </c>
      <c r="M620" s="37">
        <v>28</v>
      </c>
      <c r="N620" s="32"/>
      <c r="O620" s="32"/>
      <c r="P620" s="32"/>
      <c r="Q620" s="32"/>
      <c r="R620" s="38">
        <f>(E620*E$2+F620*F$2+G620*G$2+H620*H$2+I620*I$2+K620*K$2+J620*J$2+L620*L$2+M620*M$2)</f>
        <v>0</v>
      </c>
    </row>
    <row r="621" spans="1:18" ht="22.5" customHeight="1">
      <c r="A621" s="34">
        <v>46017</v>
      </c>
      <c r="B621" s="15" t="s">
        <v>659</v>
      </c>
      <c r="C621" s="15" t="s">
        <v>660</v>
      </c>
      <c r="D621" s="35">
        <v>491</v>
      </c>
      <c r="E621" s="36">
        <v>7</v>
      </c>
      <c r="F621" s="32">
        <v>32</v>
      </c>
      <c r="G621" s="32">
        <v>19</v>
      </c>
      <c r="H621" s="32">
        <v>45</v>
      </c>
      <c r="I621" s="32">
        <v>17</v>
      </c>
      <c r="J621" s="37"/>
      <c r="K621" s="36">
        <v>12</v>
      </c>
      <c r="L621" s="32">
        <v>52</v>
      </c>
      <c r="M621" s="37">
        <v>30</v>
      </c>
      <c r="N621" s="32"/>
      <c r="O621" s="32"/>
      <c r="P621" s="32"/>
      <c r="Q621" s="32"/>
      <c r="R621" s="38">
        <f>(E621*E$2+F621*F$2+G621*G$2+H621*H$2+I621*I$2+K621*K$2+J621*J$2+L621*L$2+M621*M$2)</f>
        <v>0</v>
      </c>
    </row>
    <row r="622" spans="1:18" ht="22.5" customHeight="1">
      <c r="A622" s="34">
        <v>46017</v>
      </c>
      <c r="B622" s="15" t="s">
        <v>4614</v>
      </c>
      <c r="C622" s="15" t="s">
        <v>4613</v>
      </c>
      <c r="D622" s="35">
        <v>3322</v>
      </c>
      <c r="E622" s="36">
        <v>62</v>
      </c>
      <c r="F622" s="32"/>
      <c r="G622" s="32">
        <v>44</v>
      </c>
      <c r="H622" s="32">
        <v>52</v>
      </c>
      <c r="I622" s="32">
        <v>18</v>
      </c>
      <c r="J622" s="37">
        <v>56</v>
      </c>
      <c r="K622" s="36">
        <v>56</v>
      </c>
      <c r="L622" s="32">
        <v>38</v>
      </c>
      <c r="M622" s="37">
        <v>61</v>
      </c>
      <c r="N622" s="32"/>
      <c r="O622" s="32"/>
      <c r="P622" s="32"/>
      <c r="Q622" s="32"/>
      <c r="R622" s="38">
        <f>(E622*E$2+F622*F$2+G622*G$2+H622*H$2+I622*I$2+K622*K$2+J622*J$2+L622*L$2+M622*M$2)</f>
        <v>0</v>
      </c>
    </row>
    <row r="623" spans="1:18" ht="22.5" customHeight="1">
      <c r="A623" s="34">
        <v>46017</v>
      </c>
      <c r="B623" s="15" t="s">
        <v>6309</v>
      </c>
      <c r="C623" s="15" t="s">
        <v>4615</v>
      </c>
      <c r="D623" s="35">
        <v>10988</v>
      </c>
      <c r="E623" s="36">
        <v>42</v>
      </c>
      <c r="F623" s="32"/>
      <c r="G623" s="32">
        <v>39</v>
      </c>
      <c r="H623" s="32"/>
      <c r="I623" s="32">
        <v>68</v>
      </c>
      <c r="J623" s="37">
        <v>30</v>
      </c>
      <c r="K623" s="36">
        <v>52</v>
      </c>
      <c r="L623" s="32">
        <v>41</v>
      </c>
      <c r="M623" s="37">
        <v>50</v>
      </c>
      <c r="N623" s="32"/>
      <c r="O623" s="32"/>
      <c r="P623" s="32"/>
      <c r="Q623" s="32"/>
      <c r="R623" s="38">
        <f>(E623*E$2+F623*F$2+G623*G$2+H623*H$2+I623*I$2+K623*K$2+J623*J$2+L623*L$2+M623*M$2)</f>
        <v>0</v>
      </c>
    </row>
    <row r="624" spans="1:18" ht="22.5" customHeight="1">
      <c r="A624" s="34">
        <v>46017</v>
      </c>
      <c r="B624" s="15" t="s">
        <v>4617</v>
      </c>
      <c r="C624" s="15" t="s">
        <v>4616</v>
      </c>
      <c r="D624" s="35">
        <v>6298</v>
      </c>
      <c r="E624" s="36">
        <v>51</v>
      </c>
      <c r="F624" s="32"/>
      <c r="G624" s="32">
        <v>53</v>
      </c>
      <c r="H624" s="32">
        <v>82</v>
      </c>
      <c r="I624" s="32">
        <v>23</v>
      </c>
      <c r="J624" s="37">
        <v>58</v>
      </c>
      <c r="K624" s="36">
        <v>37</v>
      </c>
      <c r="L624" s="32">
        <v>35</v>
      </c>
      <c r="M624" s="37">
        <v>63</v>
      </c>
      <c r="N624" s="32"/>
      <c r="O624" s="32"/>
      <c r="P624" s="32"/>
      <c r="Q624" s="32"/>
      <c r="R624" s="38">
        <f>(E624*E$2+F624*F$2+G624*G$2+H624*H$2+I624*I$2+K624*K$2+J624*J$2+L624*L$2+M624*M$2)</f>
        <v>0</v>
      </c>
    </row>
    <row r="625" spans="1:18" ht="22.5" customHeight="1">
      <c r="A625" s="34">
        <v>46017</v>
      </c>
      <c r="B625" s="15" t="s">
        <v>661</v>
      </c>
      <c r="C625" s="15" t="s">
        <v>662</v>
      </c>
      <c r="D625" s="35">
        <v>1361</v>
      </c>
      <c r="E625" s="36">
        <v>60</v>
      </c>
      <c r="F625" s="32">
        <v>73</v>
      </c>
      <c r="G625" s="32">
        <v>59</v>
      </c>
      <c r="H625" s="32">
        <v>59</v>
      </c>
      <c r="I625" s="32">
        <v>59</v>
      </c>
      <c r="J625" s="37">
        <v>62</v>
      </c>
      <c r="K625" s="36">
        <v>38</v>
      </c>
      <c r="L625" s="32">
        <v>59</v>
      </c>
      <c r="M625" s="37">
        <v>51</v>
      </c>
      <c r="N625" s="32"/>
      <c r="O625" s="32"/>
      <c r="P625" s="32"/>
      <c r="Q625" s="32"/>
      <c r="R625" s="38">
        <f>(E625*E$2+F625*F$2+G625*G$2+H625*H$2+I625*I$2+K625*K$2+J625*J$2+L625*L$2+M625*M$2)</f>
        <v>0</v>
      </c>
    </row>
    <row r="626" spans="1:18" ht="22.5" customHeight="1">
      <c r="A626" s="34">
        <v>46017</v>
      </c>
      <c r="B626" s="15" t="s">
        <v>663</v>
      </c>
      <c r="C626" s="15" t="s">
        <v>664</v>
      </c>
      <c r="D626" s="35">
        <v>6765</v>
      </c>
      <c r="E626" s="36">
        <v>53</v>
      </c>
      <c r="F626" s="32">
        <v>38</v>
      </c>
      <c r="G626" s="32">
        <v>57</v>
      </c>
      <c r="H626" s="32">
        <v>81</v>
      </c>
      <c r="I626" s="32">
        <v>72</v>
      </c>
      <c r="J626" s="37"/>
      <c r="K626" s="36">
        <v>57</v>
      </c>
      <c r="L626" s="32">
        <v>56</v>
      </c>
      <c r="M626" s="37">
        <v>52</v>
      </c>
      <c r="N626" s="32"/>
      <c r="O626" s="32"/>
      <c r="P626" s="32"/>
      <c r="Q626" s="32"/>
      <c r="R626" s="38">
        <f>(E626*E$2+F626*F$2+G626*G$2+H626*H$2+I626*I$2+K626*K$2+J626*J$2+L626*L$2+M626*M$2)</f>
        <v>0</v>
      </c>
    </row>
    <row r="627" spans="1:18" ht="22.5" customHeight="1">
      <c r="A627" s="34">
        <v>46017</v>
      </c>
      <c r="B627" s="15" t="s">
        <v>5897</v>
      </c>
      <c r="C627" s="15" t="s">
        <v>5896</v>
      </c>
      <c r="D627" s="35">
        <v>380</v>
      </c>
      <c r="E627" s="36"/>
      <c r="F627" s="32">
        <v>2</v>
      </c>
      <c r="G627" s="32"/>
      <c r="H627" s="32">
        <v>66</v>
      </c>
      <c r="I627" s="32"/>
      <c r="J627" s="37"/>
      <c r="K627" s="36">
        <v>4</v>
      </c>
      <c r="L627" s="32">
        <v>56</v>
      </c>
      <c r="M627" s="37">
        <v>18</v>
      </c>
      <c r="N627" s="32"/>
      <c r="O627" s="32"/>
      <c r="P627" s="32"/>
      <c r="Q627" s="32"/>
      <c r="R627" s="38">
        <f>(E627*E$2+F627*F$2+G627*G$2+H627*H$2+I627*I$2+K627*K$2+J627*J$2+L627*L$2+M627*M$2)</f>
        <v>0</v>
      </c>
    </row>
    <row r="628" spans="1:18" ht="22.5" customHeight="1">
      <c r="A628" s="34">
        <v>46017</v>
      </c>
      <c r="B628" s="15" t="s">
        <v>4618</v>
      </c>
      <c r="C628" s="15" t="s">
        <v>665</v>
      </c>
      <c r="D628" s="35">
        <v>9149</v>
      </c>
      <c r="E628" s="36">
        <v>88</v>
      </c>
      <c r="F628" s="32">
        <v>90</v>
      </c>
      <c r="G628" s="32">
        <v>83</v>
      </c>
      <c r="H628" s="32">
        <v>34</v>
      </c>
      <c r="I628" s="32">
        <v>25</v>
      </c>
      <c r="J628" s="37"/>
      <c r="K628" s="36">
        <v>69</v>
      </c>
      <c r="L628" s="32">
        <v>65</v>
      </c>
      <c r="M628" s="37">
        <v>52</v>
      </c>
      <c r="N628" s="32"/>
      <c r="O628" s="32"/>
      <c r="P628" s="32"/>
      <c r="Q628" s="32"/>
      <c r="R628" s="38">
        <f>(E628*E$2+F628*F$2+G628*G$2+H628*H$2+I628*I$2+K628*K$2+J628*J$2+L628*L$2+M628*M$2)</f>
        <v>0</v>
      </c>
    </row>
    <row r="629" spans="1:18" ht="22.5" customHeight="1">
      <c r="A629" s="34">
        <v>46017</v>
      </c>
      <c r="B629" s="15" t="s">
        <v>7213</v>
      </c>
      <c r="C629" s="15" t="s">
        <v>6754</v>
      </c>
      <c r="D629" s="35">
        <v>245</v>
      </c>
      <c r="E629" s="36">
        <v>20</v>
      </c>
      <c r="F629" s="32">
        <v>64</v>
      </c>
      <c r="G629" s="32">
        <v>16</v>
      </c>
      <c r="H629" s="32">
        <v>10</v>
      </c>
      <c r="I629" s="32">
        <v>13</v>
      </c>
      <c r="J629" s="37"/>
      <c r="K629" s="36">
        <v>20</v>
      </c>
      <c r="L629" s="32">
        <v>15</v>
      </c>
      <c r="M629" s="37">
        <v>37</v>
      </c>
      <c r="N629" s="32"/>
      <c r="O629" s="32"/>
      <c r="P629" s="32"/>
      <c r="Q629" s="32"/>
      <c r="R629" s="38">
        <f>(E629*E$2+F629*F$2+G629*G$2+H629*H$2+I629*I$2+K629*K$2+J629*J$2+L629*L$2+M629*M$2)</f>
        <v>0</v>
      </c>
    </row>
    <row r="630" spans="1:18" ht="22.5" customHeight="1">
      <c r="A630" s="34">
        <v>46017</v>
      </c>
      <c r="B630" s="15" t="s">
        <v>666</v>
      </c>
      <c r="C630" s="15" t="s">
        <v>667</v>
      </c>
      <c r="D630" s="35">
        <v>603</v>
      </c>
      <c r="E630" s="36">
        <v>4</v>
      </c>
      <c r="F630" s="32">
        <v>13</v>
      </c>
      <c r="G630" s="32">
        <v>33</v>
      </c>
      <c r="H630" s="32">
        <v>19</v>
      </c>
      <c r="I630" s="32">
        <v>60</v>
      </c>
      <c r="J630" s="37"/>
      <c r="K630" s="36">
        <v>17</v>
      </c>
      <c r="L630" s="32">
        <v>54</v>
      </c>
      <c r="M630" s="37">
        <v>37</v>
      </c>
      <c r="N630" s="32"/>
      <c r="O630" s="32"/>
      <c r="P630" s="32"/>
      <c r="Q630" s="32"/>
      <c r="R630" s="38">
        <f>(E630*E$2+F630*F$2+G630*G$2+H630*H$2+I630*I$2+K630*K$2+J630*J$2+L630*L$2+M630*M$2)</f>
        <v>0</v>
      </c>
    </row>
    <row r="631" spans="1:18" ht="22.5" customHeight="1">
      <c r="A631" s="34">
        <v>46017</v>
      </c>
      <c r="B631" s="15" t="s">
        <v>668</v>
      </c>
      <c r="C631" s="15" t="s">
        <v>669</v>
      </c>
      <c r="D631" s="35">
        <v>156</v>
      </c>
      <c r="E631" s="36">
        <v>27</v>
      </c>
      <c r="F631" s="32">
        <v>41</v>
      </c>
      <c r="G631" s="32">
        <v>32</v>
      </c>
      <c r="H631" s="32">
        <v>32</v>
      </c>
      <c r="I631" s="32">
        <v>12</v>
      </c>
      <c r="J631" s="37"/>
      <c r="K631" s="36">
        <v>29</v>
      </c>
      <c r="L631" s="32">
        <v>41</v>
      </c>
      <c r="M631" s="37">
        <v>44</v>
      </c>
      <c r="N631" s="32"/>
      <c r="O631" s="32"/>
      <c r="P631" s="32"/>
      <c r="Q631" s="32"/>
      <c r="R631" s="38">
        <f>(E631*E$2+F631*F$2+G631*G$2+H631*H$2+I631*I$2+K631*K$2+J631*J$2+L631*L$2+M631*M$2)</f>
        <v>0</v>
      </c>
    </row>
    <row r="632" spans="1:18" ht="22.5" customHeight="1">
      <c r="A632" s="34">
        <v>46017</v>
      </c>
      <c r="B632" s="15" t="s">
        <v>670</v>
      </c>
      <c r="C632" s="15" t="s">
        <v>671</v>
      </c>
      <c r="D632" s="35">
        <v>215463</v>
      </c>
      <c r="E632" s="36">
        <v>50</v>
      </c>
      <c r="F632" s="32">
        <v>50</v>
      </c>
      <c r="G632" s="32">
        <v>59</v>
      </c>
      <c r="H632" s="32">
        <v>30</v>
      </c>
      <c r="I632" s="32">
        <v>64</v>
      </c>
      <c r="J632" s="37"/>
      <c r="K632" s="36">
        <v>24</v>
      </c>
      <c r="L632" s="32">
        <v>68</v>
      </c>
      <c r="M632" s="37">
        <v>37</v>
      </c>
      <c r="N632" s="32"/>
      <c r="O632" s="32"/>
      <c r="P632" s="32"/>
      <c r="Q632" s="32"/>
      <c r="R632" s="38">
        <f>(E632*E$2+F632*F$2+G632*G$2+H632*H$2+I632*I$2+K632*K$2+J632*J$2+L632*L$2+M632*M$2)</f>
        <v>0</v>
      </c>
    </row>
    <row r="633" spans="1:18" ht="22.5" customHeight="1">
      <c r="A633" s="34">
        <v>46017</v>
      </c>
      <c r="B633" s="15" t="s">
        <v>5837</v>
      </c>
      <c r="C633" s="15" t="s">
        <v>672</v>
      </c>
      <c r="D633" s="35">
        <v>4264</v>
      </c>
      <c r="E633" s="36">
        <v>57</v>
      </c>
      <c r="F633" s="32">
        <v>74</v>
      </c>
      <c r="G633" s="32">
        <v>38</v>
      </c>
      <c r="H633" s="32">
        <v>97</v>
      </c>
      <c r="I633" s="32">
        <v>22</v>
      </c>
      <c r="J633" s="37"/>
      <c r="K633" s="36">
        <v>94</v>
      </c>
      <c r="L633" s="32">
        <v>56</v>
      </c>
      <c r="M633" s="37">
        <v>40</v>
      </c>
      <c r="N633" s="32"/>
      <c r="O633" s="32"/>
      <c r="P633" s="32"/>
      <c r="Q633" s="32"/>
      <c r="R633" s="38">
        <f>(E633*E$2+F633*F$2+G633*G$2+H633*H$2+I633*I$2+K633*K$2+J633*J$2+L633*L$2+M633*M$2)</f>
        <v>0</v>
      </c>
    </row>
    <row r="634" spans="1:18" ht="22.5" customHeight="1">
      <c r="A634" s="34">
        <v>46017</v>
      </c>
      <c r="B634" s="15" t="s">
        <v>6230</v>
      </c>
      <c r="C634" s="15" t="s">
        <v>6231</v>
      </c>
      <c r="D634" s="35">
        <v>126</v>
      </c>
      <c r="E634" s="36"/>
      <c r="F634" s="32">
        <v>17</v>
      </c>
      <c r="G634" s="32"/>
      <c r="H634" s="32">
        <v>15</v>
      </c>
      <c r="I634" s="32"/>
      <c r="J634" s="37"/>
      <c r="K634" s="36">
        <v>40</v>
      </c>
      <c r="L634" s="32">
        <v>31</v>
      </c>
      <c r="M634" s="37">
        <v>66</v>
      </c>
      <c r="N634" s="32"/>
      <c r="O634" s="32"/>
      <c r="P634" s="32"/>
      <c r="Q634" s="32"/>
      <c r="R634" s="38">
        <f>(E634*E$2+F634*F$2+G634*G$2+H634*H$2+I634*I$2+K634*K$2+J634*J$2+L634*L$2+M634*M$2)</f>
        <v>0</v>
      </c>
    </row>
    <row r="635" spans="1:18" ht="22.5" customHeight="1">
      <c r="A635" s="34">
        <v>46017</v>
      </c>
      <c r="B635" s="15" t="s">
        <v>7539</v>
      </c>
      <c r="C635" s="15" t="s">
        <v>7540</v>
      </c>
      <c r="D635" s="35">
        <v>210</v>
      </c>
      <c r="E635" s="36">
        <v>19</v>
      </c>
      <c r="F635" s="32"/>
      <c r="G635" s="32">
        <v>7</v>
      </c>
      <c r="H635" s="32">
        <v>15</v>
      </c>
      <c r="I635" s="32">
        <v>9</v>
      </c>
      <c r="J635" s="37"/>
      <c r="K635" s="36">
        <v>45</v>
      </c>
      <c r="L635" s="32">
        <v>60</v>
      </c>
      <c r="M635" s="37">
        <v>15</v>
      </c>
      <c r="N635" s="32"/>
      <c r="O635" s="32"/>
      <c r="P635" s="32"/>
      <c r="Q635" s="32"/>
      <c r="R635" s="38">
        <f>(E635*E$2+F635*F$2+G635*G$2+H635*H$2+I635*I$2+K635*K$2+J635*J$2+L635*L$2+M635*M$2)</f>
        <v>0</v>
      </c>
    </row>
    <row r="636" spans="1:18" ht="22.5" customHeight="1">
      <c r="A636" s="34">
        <v>46017</v>
      </c>
      <c r="B636" s="15" t="s">
        <v>673</v>
      </c>
      <c r="C636" s="15" t="s">
        <v>674</v>
      </c>
      <c r="D636" s="35">
        <v>658</v>
      </c>
      <c r="E636" s="36">
        <v>12</v>
      </c>
      <c r="F636" s="32">
        <v>10</v>
      </c>
      <c r="G636" s="32">
        <v>28</v>
      </c>
      <c r="H636" s="32">
        <v>61</v>
      </c>
      <c r="I636" s="32">
        <v>51</v>
      </c>
      <c r="J636" s="37">
        <v>11</v>
      </c>
      <c r="K636" s="36">
        <v>15</v>
      </c>
      <c r="L636" s="32">
        <v>4</v>
      </c>
      <c r="M636" s="37">
        <v>63</v>
      </c>
      <c r="N636" s="32"/>
      <c r="O636" s="32"/>
      <c r="P636" s="32"/>
      <c r="Q636" s="32"/>
      <c r="R636" s="38">
        <f>(E636*E$2+F636*F$2+G636*G$2+H636*H$2+I636*I$2+K636*K$2+J636*J$2+L636*L$2+M636*M$2)</f>
        <v>0</v>
      </c>
    </row>
    <row r="637" spans="1:18" ht="22.5" customHeight="1">
      <c r="A637" s="34">
        <v>46017</v>
      </c>
      <c r="B637" s="15" t="s">
        <v>675</v>
      </c>
      <c r="C637" s="15" t="s">
        <v>676</v>
      </c>
      <c r="D637" s="35">
        <v>754</v>
      </c>
      <c r="E637" s="36">
        <v>65</v>
      </c>
      <c r="F637" s="32">
        <v>75</v>
      </c>
      <c r="G637" s="32">
        <v>59</v>
      </c>
      <c r="H637" s="32">
        <v>40</v>
      </c>
      <c r="I637" s="32">
        <v>69</v>
      </c>
      <c r="J637" s="37">
        <v>70</v>
      </c>
      <c r="K637" s="36">
        <v>30</v>
      </c>
      <c r="L637" s="32">
        <v>57</v>
      </c>
      <c r="M637" s="37">
        <v>58</v>
      </c>
      <c r="N637" s="32"/>
      <c r="O637" s="32"/>
      <c r="P637" s="32"/>
      <c r="Q637" s="32"/>
      <c r="R637" s="38">
        <f>(E637*E$2+F637*F$2+G637*G$2+H637*H$2+I637*I$2+K637*K$2+J637*J$2+L637*L$2+M637*M$2)</f>
        <v>0</v>
      </c>
    </row>
    <row r="638" spans="1:18" ht="22.5" customHeight="1">
      <c r="A638" s="34">
        <v>46017</v>
      </c>
      <c r="B638" s="15" t="s">
        <v>4620</v>
      </c>
      <c r="C638" s="15" t="s">
        <v>4619</v>
      </c>
      <c r="D638" s="35">
        <v>5044</v>
      </c>
      <c r="E638" s="36">
        <v>50</v>
      </c>
      <c r="F638" s="32"/>
      <c r="G638" s="32">
        <v>47</v>
      </c>
      <c r="H638" s="32">
        <v>69</v>
      </c>
      <c r="I638" s="32">
        <v>66</v>
      </c>
      <c r="J638" s="37"/>
      <c r="K638" s="36">
        <v>18</v>
      </c>
      <c r="L638" s="32">
        <v>65</v>
      </c>
      <c r="M638" s="37">
        <v>37</v>
      </c>
      <c r="N638" s="32"/>
      <c r="O638" s="32"/>
      <c r="P638" s="32"/>
      <c r="Q638" s="32"/>
      <c r="R638" s="38">
        <f>(E638*E$2+F638*F$2+G638*G$2+H638*H$2+I638*I$2+K638*K$2+J638*J$2+L638*L$2+M638*M$2)</f>
        <v>0</v>
      </c>
    </row>
    <row r="639" spans="1:18" ht="22.5" customHeight="1">
      <c r="A639" s="34">
        <v>46017</v>
      </c>
      <c r="B639" s="15" t="s">
        <v>677</v>
      </c>
      <c r="C639" s="15" t="s">
        <v>678</v>
      </c>
      <c r="D639" s="35">
        <v>11966</v>
      </c>
      <c r="E639" s="36">
        <v>62</v>
      </c>
      <c r="F639" s="32">
        <v>52</v>
      </c>
      <c r="G639" s="32">
        <v>71</v>
      </c>
      <c r="H639" s="32">
        <v>70</v>
      </c>
      <c r="I639" s="32">
        <v>97</v>
      </c>
      <c r="J639" s="37"/>
      <c r="K639" s="36">
        <v>48</v>
      </c>
      <c r="L639" s="32">
        <v>27</v>
      </c>
      <c r="M639" s="37">
        <v>76</v>
      </c>
      <c r="N639" s="32"/>
      <c r="O639" s="32"/>
      <c r="P639" s="32"/>
      <c r="Q639" s="32"/>
      <c r="R639" s="38">
        <f>(E639*E$2+F639*F$2+G639*G$2+H639*H$2+I639*I$2+K639*K$2+J639*J$2+L639*L$2+M639*M$2)</f>
        <v>0</v>
      </c>
    </row>
    <row r="640" spans="1:18" ht="22.5" customHeight="1">
      <c r="A640" s="34">
        <v>46017</v>
      </c>
      <c r="B640" s="15" t="s">
        <v>679</v>
      </c>
      <c r="C640" s="15" t="s">
        <v>680</v>
      </c>
      <c r="D640" s="35">
        <v>8084</v>
      </c>
      <c r="E640" s="36">
        <v>47</v>
      </c>
      <c r="F640" s="32">
        <v>65</v>
      </c>
      <c r="G640" s="32">
        <v>50</v>
      </c>
      <c r="H640" s="32">
        <v>19</v>
      </c>
      <c r="I640" s="32">
        <v>28</v>
      </c>
      <c r="J640" s="37"/>
      <c r="K640" s="36">
        <v>66</v>
      </c>
      <c r="L640" s="32">
        <v>63</v>
      </c>
      <c r="M640" s="37">
        <v>42</v>
      </c>
      <c r="N640" s="32"/>
      <c r="O640" s="32"/>
      <c r="P640" s="32"/>
      <c r="Q640" s="32"/>
      <c r="R640" s="38">
        <f>(E640*E$2+F640*F$2+G640*G$2+H640*H$2+I640*I$2+K640*K$2+J640*J$2+L640*L$2+M640*M$2)</f>
        <v>0</v>
      </c>
    </row>
    <row r="641" spans="1:18" ht="22.5" customHeight="1">
      <c r="A641" s="34">
        <v>46017</v>
      </c>
      <c r="B641" s="15" t="s">
        <v>6136</v>
      </c>
      <c r="C641" s="15" t="s">
        <v>6137</v>
      </c>
      <c r="D641" s="35">
        <v>329</v>
      </c>
      <c r="E641" s="36">
        <v>27</v>
      </c>
      <c r="F641" s="32"/>
      <c r="G641" s="32">
        <v>22</v>
      </c>
      <c r="H641" s="32">
        <v>39</v>
      </c>
      <c r="I641" s="32">
        <v>22</v>
      </c>
      <c r="J641" s="37"/>
      <c r="K641" s="36">
        <v>6</v>
      </c>
      <c r="L641" s="32">
        <v>86</v>
      </c>
      <c r="M641" s="37">
        <v>17</v>
      </c>
      <c r="N641" s="32"/>
      <c r="O641" s="32"/>
      <c r="P641" s="32"/>
      <c r="Q641" s="32"/>
      <c r="R641" s="38">
        <f>(E641*E$2+F641*F$2+G641*G$2+H641*H$2+I641*I$2+K641*K$2+J641*J$2+L641*L$2+M641*M$2)</f>
        <v>0</v>
      </c>
    </row>
    <row r="642" spans="1:18" ht="22.5" customHeight="1">
      <c r="A642" s="34">
        <v>46017</v>
      </c>
      <c r="B642" s="15" t="s">
        <v>681</v>
      </c>
      <c r="C642" s="15" t="s">
        <v>682</v>
      </c>
      <c r="D642" s="35">
        <v>10104</v>
      </c>
      <c r="E642" s="36">
        <v>71</v>
      </c>
      <c r="F642" s="32">
        <v>74</v>
      </c>
      <c r="G642" s="32">
        <v>56</v>
      </c>
      <c r="H642" s="32">
        <v>83</v>
      </c>
      <c r="I642" s="32">
        <v>3</v>
      </c>
      <c r="J642" s="37"/>
      <c r="K642" s="36">
        <v>93</v>
      </c>
      <c r="L642" s="32">
        <v>48</v>
      </c>
      <c r="M642" s="37">
        <v>41</v>
      </c>
      <c r="N642" s="32"/>
      <c r="O642" s="32"/>
      <c r="P642" s="32"/>
      <c r="Q642" s="32"/>
      <c r="R642" s="38">
        <f>(E642*E$2+F642*F$2+G642*G$2+H642*H$2+I642*I$2+K642*K$2+J642*J$2+L642*L$2+M642*M$2)</f>
        <v>0</v>
      </c>
    </row>
    <row r="643" spans="1:18" ht="22.5" customHeight="1">
      <c r="A643" s="34">
        <v>46017</v>
      </c>
      <c r="B643" s="15" t="s">
        <v>7214</v>
      </c>
      <c r="C643" s="15" t="s">
        <v>7215</v>
      </c>
      <c r="D643" s="35">
        <v>287</v>
      </c>
      <c r="E643" s="36"/>
      <c r="F643" s="32"/>
      <c r="G643" s="32"/>
      <c r="H643" s="32"/>
      <c r="I643" s="32"/>
      <c r="J643" s="37"/>
      <c r="K643" s="36"/>
      <c r="L643" s="32">
        <v>45</v>
      </c>
      <c r="M643" s="37">
        <v>59</v>
      </c>
      <c r="N643" s="32"/>
      <c r="O643" s="32"/>
      <c r="P643" s="32"/>
      <c r="Q643" s="32"/>
      <c r="R643" s="38">
        <f>(E643*E$2+F643*F$2+G643*G$2+H643*H$2+I643*I$2+K643*K$2+J643*J$2+L643*L$2+M643*M$2)</f>
        <v>0</v>
      </c>
    </row>
    <row r="644" spans="1:18" ht="22.5" customHeight="1">
      <c r="A644" s="34">
        <v>46017</v>
      </c>
      <c r="B644" s="15" t="s">
        <v>683</v>
      </c>
      <c r="C644" s="15" t="s">
        <v>684</v>
      </c>
      <c r="D644" s="35">
        <v>8247</v>
      </c>
      <c r="E644" s="36">
        <v>50</v>
      </c>
      <c r="F644" s="32">
        <v>55</v>
      </c>
      <c r="G644" s="32">
        <v>51</v>
      </c>
      <c r="H644" s="32">
        <v>70</v>
      </c>
      <c r="I644" s="32">
        <v>26</v>
      </c>
      <c r="J644" s="37">
        <v>49</v>
      </c>
      <c r="K644" s="36">
        <v>97</v>
      </c>
      <c r="L644" s="32">
        <v>1</v>
      </c>
      <c r="M644" s="37">
        <v>97</v>
      </c>
      <c r="N644" s="32"/>
      <c r="O644" s="32"/>
      <c r="P644" s="32"/>
      <c r="Q644" s="32"/>
      <c r="R644" s="38">
        <f>(E644*E$2+F644*F$2+G644*G$2+H644*H$2+I644*I$2+K644*K$2+J644*J$2+L644*L$2+M644*M$2)</f>
        <v>0</v>
      </c>
    </row>
    <row r="645" spans="1:18" ht="22.5" customHeight="1">
      <c r="A645" s="34">
        <v>46017</v>
      </c>
      <c r="B645" s="15" t="s">
        <v>685</v>
      </c>
      <c r="C645" s="15" t="s">
        <v>686</v>
      </c>
      <c r="D645" s="35">
        <v>49488</v>
      </c>
      <c r="E645" s="36">
        <v>64</v>
      </c>
      <c r="F645" s="32">
        <v>48</v>
      </c>
      <c r="G645" s="32">
        <v>92</v>
      </c>
      <c r="H645" s="32">
        <v>32</v>
      </c>
      <c r="I645" s="32">
        <v>65</v>
      </c>
      <c r="J645" s="37">
        <v>43</v>
      </c>
      <c r="K645" s="36">
        <v>78</v>
      </c>
      <c r="L645" s="32">
        <v>26</v>
      </c>
      <c r="M645" s="37">
        <v>89</v>
      </c>
      <c r="N645" s="32"/>
      <c r="O645" s="32"/>
      <c r="P645" s="32"/>
      <c r="Q645" s="32"/>
      <c r="R645" s="38">
        <f>(E645*E$2+F645*F$2+G645*G$2+H645*H$2+I645*I$2+K645*K$2+J645*J$2+L645*L$2+M645*M$2)</f>
        <v>0</v>
      </c>
    </row>
    <row r="646" spans="1:18" ht="22.5" customHeight="1">
      <c r="A646" s="34">
        <v>46017</v>
      </c>
      <c r="B646" s="15" t="s">
        <v>7216</v>
      </c>
      <c r="C646" s="15" t="s">
        <v>7172</v>
      </c>
      <c r="D646" s="35">
        <v>7966</v>
      </c>
      <c r="E646" s="36">
        <v>49</v>
      </c>
      <c r="F646" s="32">
        <v>81</v>
      </c>
      <c r="G646" s="32">
        <v>24</v>
      </c>
      <c r="H646" s="32">
        <v>72</v>
      </c>
      <c r="I646" s="32">
        <v>4</v>
      </c>
      <c r="J646" s="37"/>
      <c r="K646" s="36">
        <v>30</v>
      </c>
      <c r="L646" s="32">
        <v>43</v>
      </c>
      <c r="M646" s="37">
        <v>55</v>
      </c>
      <c r="N646" s="32"/>
      <c r="O646" s="32"/>
      <c r="P646" s="32"/>
      <c r="Q646" s="32"/>
      <c r="R646" s="38">
        <f>(E646*E$2+F646*F$2+G646*G$2+H646*H$2+I646*I$2+K646*K$2+J646*J$2+L646*L$2+M646*M$2)</f>
        <v>0</v>
      </c>
    </row>
    <row r="647" spans="1:18" ht="22.5" customHeight="1">
      <c r="A647" s="34">
        <v>46017</v>
      </c>
      <c r="B647" s="15" t="s">
        <v>687</v>
      </c>
      <c r="C647" s="15" t="s">
        <v>688</v>
      </c>
      <c r="D647" s="35">
        <v>2619</v>
      </c>
      <c r="E647" s="36">
        <v>87</v>
      </c>
      <c r="F647" s="32">
        <v>85</v>
      </c>
      <c r="G647" s="32">
        <v>71</v>
      </c>
      <c r="H647" s="32">
        <v>89</v>
      </c>
      <c r="I647" s="32">
        <v>67</v>
      </c>
      <c r="J647" s="37">
        <v>76</v>
      </c>
      <c r="K647" s="36">
        <v>35</v>
      </c>
      <c r="L647" s="32">
        <v>60</v>
      </c>
      <c r="M647" s="37">
        <v>43</v>
      </c>
      <c r="N647" s="32"/>
      <c r="O647" s="32"/>
      <c r="P647" s="32"/>
      <c r="Q647" s="32"/>
      <c r="R647" s="38">
        <f>(E647*E$2+F647*F$2+G647*G$2+H647*H$2+I647*I$2+K647*K$2+J647*J$2+L647*L$2+M647*M$2)</f>
        <v>0</v>
      </c>
    </row>
    <row r="648" spans="1:18" ht="22.5" customHeight="1">
      <c r="A648" s="34">
        <v>46017</v>
      </c>
      <c r="B648" s="15" t="s">
        <v>689</v>
      </c>
      <c r="C648" s="15" t="s">
        <v>690</v>
      </c>
      <c r="D648" s="35">
        <v>450</v>
      </c>
      <c r="E648" s="36">
        <v>13</v>
      </c>
      <c r="F648" s="32">
        <v>6</v>
      </c>
      <c r="G648" s="32">
        <v>36</v>
      </c>
      <c r="H648" s="32">
        <v>57</v>
      </c>
      <c r="I648" s="32">
        <v>5</v>
      </c>
      <c r="J648" s="37"/>
      <c r="K648" s="36">
        <v>60</v>
      </c>
      <c r="L648" s="32">
        <v>67</v>
      </c>
      <c r="M648" s="37">
        <v>40</v>
      </c>
      <c r="N648" s="32"/>
      <c r="O648" s="32"/>
      <c r="P648" s="32"/>
      <c r="Q648" s="32"/>
      <c r="R648" s="38">
        <f>(E648*E$2+F648*F$2+G648*G$2+H648*H$2+I648*I$2+K648*K$2+J648*J$2+L648*L$2+M648*M$2)</f>
        <v>0</v>
      </c>
    </row>
    <row r="649" spans="1:18" ht="22.5" customHeight="1">
      <c r="A649" s="34">
        <v>46017</v>
      </c>
      <c r="B649" s="15" t="s">
        <v>691</v>
      </c>
      <c r="C649" s="15" t="s">
        <v>692</v>
      </c>
      <c r="D649" s="35">
        <v>3976</v>
      </c>
      <c r="E649" s="36">
        <v>71</v>
      </c>
      <c r="F649" s="32">
        <v>90</v>
      </c>
      <c r="G649" s="32">
        <v>67</v>
      </c>
      <c r="H649" s="32">
        <v>98</v>
      </c>
      <c r="I649" s="32">
        <v>99</v>
      </c>
      <c r="J649" s="37">
        <v>99</v>
      </c>
      <c r="K649" s="36">
        <v>7</v>
      </c>
      <c r="L649" s="32">
        <v>34</v>
      </c>
      <c r="M649" s="37">
        <v>83</v>
      </c>
      <c r="N649" s="32"/>
      <c r="O649" s="32">
        <v>1</v>
      </c>
      <c r="P649" s="32">
        <v>1</v>
      </c>
      <c r="Q649" s="32"/>
      <c r="R649" s="38">
        <f>(E649*E$2+F649*F$2+G649*G$2+H649*H$2+I649*I$2+K649*K$2+J649*J$2+L649*L$2+M649*M$2)</f>
        <v>0</v>
      </c>
    </row>
    <row r="650" spans="1:18" ht="22.5" customHeight="1">
      <c r="A650" s="34">
        <v>46017</v>
      </c>
      <c r="B650" s="15" t="s">
        <v>693</v>
      </c>
      <c r="C650" s="15" t="s">
        <v>694</v>
      </c>
      <c r="D650" s="35">
        <v>3596</v>
      </c>
      <c r="E650" s="36">
        <v>72</v>
      </c>
      <c r="F650" s="32">
        <v>53</v>
      </c>
      <c r="G650" s="32">
        <v>73</v>
      </c>
      <c r="H650" s="32">
        <v>44</v>
      </c>
      <c r="I650" s="32">
        <v>76</v>
      </c>
      <c r="J650" s="37"/>
      <c r="K650" s="36">
        <v>72</v>
      </c>
      <c r="L650" s="32">
        <v>60</v>
      </c>
      <c r="M650" s="37">
        <v>25</v>
      </c>
      <c r="N650" s="32"/>
      <c r="O650" s="32"/>
      <c r="P650" s="32"/>
      <c r="Q650" s="32"/>
      <c r="R650" s="38">
        <f>(E650*E$2+F650*F$2+G650*G$2+H650*H$2+I650*I$2+K650*K$2+J650*J$2+L650*L$2+M650*M$2)</f>
        <v>0</v>
      </c>
    </row>
    <row r="651" spans="1:18" ht="22.5" customHeight="1">
      <c r="A651" s="34">
        <v>46017</v>
      </c>
      <c r="B651" s="15" t="s">
        <v>7727</v>
      </c>
      <c r="C651" s="15" t="s">
        <v>7728</v>
      </c>
      <c r="D651" s="35">
        <v>309</v>
      </c>
      <c r="E651" s="36">
        <v>9</v>
      </c>
      <c r="F651" s="32">
        <v>19</v>
      </c>
      <c r="G651" s="32">
        <v>19</v>
      </c>
      <c r="H651" s="32">
        <v>26</v>
      </c>
      <c r="I651" s="32">
        <v>16</v>
      </c>
      <c r="J651" s="37"/>
      <c r="K651" s="36">
        <v>20</v>
      </c>
      <c r="L651" s="32">
        <v>48</v>
      </c>
      <c r="M651" s="37">
        <v>42</v>
      </c>
      <c r="N651" s="32"/>
      <c r="O651" s="32"/>
      <c r="P651" s="32"/>
      <c r="Q651" s="32"/>
      <c r="R651" s="38">
        <f>(E651*E$2+F651*F$2+G651*G$2+H651*H$2+I651*I$2+K651*K$2+J651*J$2+L651*L$2+M651*M$2)</f>
        <v>0</v>
      </c>
    </row>
    <row r="652" spans="1:18" ht="22.5" customHeight="1">
      <c r="A652" s="34">
        <v>46017</v>
      </c>
      <c r="B652" s="15" t="s">
        <v>695</v>
      </c>
      <c r="C652" s="15" t="s">
        <v>696</v>
      </c>
      <c r="D652" s="35">
        <v>4990</v>
      </c>
      <c r="E652" s="36">
        <v>48</v>
      </c>
      <c r="F652" s="32">
        <v>51</v>
      </c>
      <c r="G652" s="32">
        <v>62</v>
      </c>
      <c r="H652" s="32">
        <v>39</v>
      </c>
      <c r="I652" s="32">
        <v>6</v>
      </c>
      <c r="J652" s="37"/>
      <c r="K652" s="36">
        <v>9</v>
      </c>
      <c r="L652" s="32">
        <v>92</v>
      </c>
      <c r="M652" s="37">
        <v>5</v>
      </c>
      <c r="N652" s="32"/>
      <c r="O652" s="32"/>
      <c r="P652" s="32"/>
      <c r="Q652" s="32"/>
      <c r="R652" s="38">
        <f>(E652*E$2+F652*F$2+G652*G$2+H652*H$2+I652*I$2+K652*K$2+J652*J$2+L652*L$2+M652*M$2)</f>
        <v>0</v>
      </c>
    </row>
    <row r="653" spans="1:18" ht="22.5" customHeight="1">
      <c r="A653" s="34">
        <v>46017</v>
      </c>
      <c r="B653" s="15" t="s">
        <v>697</v>
      </c>
      <c r="C653" s="15" t="s">
        <v>698</v>
      </c>
      <c r="D653" s="35">
        <v>794</v>
      </c>
      <c r="E653" s="36"/>
      <c r="F653" s="32">
        <v>97</v>
      </c>
      <c r="G653" s="32"/>
      <c r="H653" s="32">
        <v>36</v>
      </c>
      <c r="I653" s="32"/>
      <c r="J653" s="37"/>
      <c r="K653" s="36">
        <v>77</v>
      </c>
      <c r="L653" s="32">
        <v>18</v>
      </c>
      <c r="M653" s="37">
        <v>85</v>
      </c>
      <c r="N653" s="32"/>
      <c r="O653" s="32"/>
      <c r="P653" s="32"/>
      <c r="Q653" s="32"/>
      <c r="R653" s="38">
        <f>(E653*E$2+F653*F$2+G653*G$2+H653*H$2+I653*I$2+K653*K$2+J653*J$2+L653*L$2+M653*M$2)</f>
        <v>0</v>
      </c>
    </row>
    <row r="654" spans="1:18" ht="22.5" customHeight="1">
      <c r="A654" s="34">
        <v>46017</v>
      </c>
      <c r="B654" s="15" t="s">
        <v>5934</v>
      </c>
      <c r="C654" s="15" t="s">
        <v>5933</v>
      </c>
      <c r="D654" s="35">
        <v>1615</v>
      </c>
      <c r="E654" s="36">
        <v>30</v>
      </c>
      <c r="F654" s="32"/>
      <c r="G654" s="32">
        <v>0</v>
      </c>
      <c r="H654" s="32">
        <v>55</v>
      </c>
      <c r="I654" s="32">
        <v>23</v>
      </c>
      <c r="J654" s="37"/>
      <c r="K654" s="36">
        <v>40</v>
      </c>
      <c r="L654" s="32">
        <v>51</v>
      </c>
      <c r="M654" s="37">
        <v>35</v>
      </c>
      <c r="N654" s="32"/>
      <c r="O654" s="32"/>
      <c r="P654" s="32"/>
      <c r="Q654" s="32"/>
      <c r="R654" s="38">
        <f>(E654*E$2+F654*F$2+G654*G$2+H654*H$2+I654*I$2+K654*K$2+J654*J$2+L654*L$2+M654*M$2)</f>
        <v>0</v>
      </c>
    </row>
    <row r="655" spans="1:18" ht="22.5" customHeight="1">
      <c r="A655" s="34">
        <v>46017</v>
      </c>
      <c r="B655" s="15" t="s">
        <v>699</v>
      </c>
      <c r="C655" s="15" t="s">
        <v>700</v>
      </c>
      <c r="D655" s="35">
        <v>4643</v>
      </c>
      <c r="E655" s="36">
        <v>82</v>
      </c>
      <c r="F655" s="32">
        <v>95</v>
      </c>
      <c r="G655" s="32">
        <v>40</v>
      </c>
      <c r="H655" s="32">
        <v>65</v>
      </c>
      <c r="I655" s="32">
        <v>23</v>
      </c>
      <c r="J655" s="37"/>
      <c r="K655" s="36">
        <v>55</v>
      </c>
      <c r="L655" s="32">
        <v>70</v>
      </c>
      <c r="M655" s="37">
        <v>25</v>
      </c>
      <c r="N655" s="32"/>
      <c r="O655" s="32"/>
      <c r="P655" s="32"/>
      <c r="Q655" s="32"/>
      <c r="R655" s="38">
        <f>(E655*E$2+F655*F$2+G655*G$2+H655*H$2+I655*I$2+K655*K$2+J655*J$2+L655*L$2+M655*M$2)</f>
        <v>0</v>
      </c>
    </row>
    <row r="656" spans="1:18" ht="22.5" customHeight="1">
      <c r="A656" s="34">
        <v>46017</v>
      </c>
      <c r="B656" s="15" t="s">
        <v>701</v>
      </c>
      <c r="C656" s="15" t="s">
        <v>702</v>
      </c>
      <c r="D656" s="35">
        <v>438</v>
      </c>
      <c r="E656" s="36">
        <v>63</v>
      </c>
      <c r="F656" s="32">
        <v>70</v>
      </c>
      <c r="G656" s="32">
        <v>39</v>
      </c>
      <c r="H656" s="32">
        <v>65</v>
      </c>
      <c r="I656" s="32">
        <v>41</v>
      </c>
      <c r="J656" s="37"/>
      <c r="K656" s="36">
        <v>54</v>
      </c>
      <c r="L656" s="32">
        <v>55</v>
      </c>
      <c r="M656" s="37">
        <v>50</v>
      </c>
      <c r="N656" s="32"/>
      <c r="O656" s="32"/>
      <c r="P656" s="32"/>
      <c r="Q656" s="32"/>
      <c r="R656" s="38">
        <f>(E656*E$2+F656*F$2+G656*G$2+H656*H$2+I656*I$2+K656*K$2+J656*J$2+L656*L$2+M656*M$2)</f>
        <v>0</v>
      </c>
    </row>
    <row r="657" spans="1:18" ht="22.5" customHeight="1">
      <c r="A657" s="34">
        <v>46017</v>
      </c>
      <c r="B657" s="15" t="s">
        <v>703</v>
      </c>
      <c r="C657" s="15" t="s">
        <v>704</v>
      </c>
      <c r="D657" s="35">
        <v>3688</v>
      </c>
      <c r="E657" s="36">
        <v>86</v>
      </c>
      <c r="F657" s="32">
        <v>70</v>
      </c>
      <c r="G657" s="32">
        <v>92</v>
      </c>
      <c r="H657" s="32">
        <v>49</v>
      </c>
      <c r="I657" s="32">
        <v>76</v>
      </c>
      <c r="J657" s="37"/>
      <c r="K657" s="36">
        <v>49</v>
      </c>
      <c r="L657" s="32">
        <v>78</v>
      </c>
      <c r="M657" s="37">
        <v>41</v>
      </c>
      <c r="N657" s="32"/>
      <c r="O657" s="32"/>
      <c r="P657" s="32"/>
      <c r="Q657" s="32"/>
      <c r="R657" s="38">
        <f>(E657*E$2+F657*F$2+G657*G$2+H657*H$2+I657*I$2+K657*K$2+J657*J$2+L657*L$2+M657*M$2)</f>
        <v>0</v>
      </c>
    </row>
    <row r="658" spans="1:18" ht="22.5" customHeight="1">
      <c r="A658" s="34">
        <v>46017</v>
      </c>
      <c r="B658" s="15" t="s">
        <v>7346</v>
      </c>
      <c r="C658" s="15" t="s">
        <v>7347</v>
      </c>
      <c r="D658" s="35">
        <v>364</v>
      </c>
      <c r="E658" s="36">
        <v>21</v>
      </c>
      <c r="F658" s="32">
        <v>42</v>
      </c>
      <c r="G658" s="32">
        <v>26</v>
      </c>
      <c r="H658" s="32">
        <v>28</v>
      </c>
      <c r="I658" s="32">
        <v>6</v>
      </c>
      <c r="J658" s="37"/>
      <c r="K658" s="36">
        <v>3</v>
      </c>
      <c r="L658" s="32">
        <v>46</v>
      </c>
      <c r="M658" s="37">
        <v>52</v>
      </c>
      <c r="N658" s="32"/>
      <c r="O658" s="32"/>
      <c r="P658" s="32"/>
      <c r="Q658" s="32"/>
      <c r="R658" s="38">
        <f>(E658*E$2+F658*F$2+G658*G$2+H658*H$2+I658*I$2+K658*K$2+J658*J$2+L658*L$2+M658*M$2)</f>
        <v>0</v>
      </c>
    </row>
    <row r="659" spans="1:18" ht="22.5" customHeight="1">
      <c r="A659" s="34">
        <v>46017</v>
      </c>
      <c r="B659" s="15" t="s">
        <v>705</v>
      </c>
      <c r="C659" s="15" t="s">
        <v>706</v>
      </c>
      <c r="D659" s="35">
        <v>45134</v>
      </c>
      <c r="E659" s="36">
        <v>44</v>
      </c>
      <c r="F659" s="32">
        <v>45</v>
      </c>
      <c r="G659" s="32">
        <v>46</v>
      </c>
      <c r="H659" s="32">
        <v>56</v>
      </c>
      <c r="I659" s="32">
        <v>48</v>
      </c>
      <c r="J659" s="37">
        <v>51</v>
      </c>
      <c r="K659" s="36">
        <v>81</v>
      </c>
      <c r="L659" s="32">
        <v>52</v>
      </c>
      <c r="M659" s="37">
        <v>43</v>
      </c>
      <c r="N659" s="32"/>
      <c r="O659" s="32"/>
      <c r="P659" s="32"/>
      <c r="Q659" s="32"/>
      <c r="R659" s="38">
        <f>(E659*E$2+F659*F$2+G659*G$2+H659*H$2+I659*I$2+K659*K$2+J659*J$2+L659*L$2+M659*M$2)</f>
        <v>0</v>
      </c>
    </row>
    <row r="660" spans="1:18" ht="22.5" customHeight="1">
      <c r="A660" s="34">
        <v>46017</v>
      </c>
      <c r="B660" s="15" t="s">
        <v>707</v>
      </c>
      <c r="C660" s="15" t="s">
        <v>708</v>
      </c>
      <c r="D660" s="35">
        <v>751</v>
      </c>
      <c r="E660" s="36">
        <v>66</v>
      </c>
      <c r="F660" s="32">
        <v>82</v>
      </c>
      <c r="G660" s="32">
        <v>40</v>
      </c>
      <c r="H660" s="32">
        <v>66</v>
      </c>
      <c r="I660" s="32">
        <v>72</v>
      </c>
      <c r="J660" s="37"/>
      <c r="K660" s="36">
        <v>14</v>
      </c>
      <c r="L660" s="32">
        <v>60</v>
      </c>
      <c r="M660" s="37">
        <v>41</v>
      </c>
      <c r="N660" s="32"/>
      <c r="O660" s="32"/>
      <c r="P660" s="32"/>
      <c r="Q660" s="32"/>
      <c r="R660" s="38">
        <f>(E660*E$2+F660*F$2+G660*G$2+H660*H$2+I660*I$2+K660*K$2+J660*J$2+L660*L$2+M660*M$2)</f>
        <v>0</v>
      </c>
    </row>
    <row r="661" spans="1:18" ht="22.5" customHeight="1">
      <c r="A661" s="34">
        <v>46017</v>
      </c>
      <c r="B661" s="15" t="s">
        <v>5822</v>
      </c>
      <c r="C661" s="15" t="s">
        <v>5814</v>
      </c>
      <c r="D661" s="35">
        <v>12037</v>
      </c>
      <c r="E661" s="36">
        <v>82</v>
      </c>
      <c r="F661" s="32">
        <v>94</v>
      </c>
      <c r="G661" s="32">
        <v>49</v>
      </c>
      <c r="H661" s="32">
        <v>62</v>
      </c>
      <c r="I661" s="32">
        <v>94</v>
      </c>
      <c r="J661" s="37"/>
      <c r="K661" s="36">
        <v>39</v>
      </c>
      <c r="L661" s="32">
        <v>39</v>
      </c>
      <c r="M661" s="37">
        <v>43</v>
      </c>
      <c r="N661" s="32"/>
      <c r="O661" s="32"/>
      <c r="P661" s="32"/>
      <c r="Q661" s="32"/>
      <c r="R661" s="38">
        <f>(E661*E$2+F661*F$2+G661*G$2+H661*H$2+I661*I$2+K661*K$2+J661*J$2+L661*L$2+M661*M$2)</f>
        <v>0</v>
      </c>
    </row>
    <row r="662" spans="1:18" ht="22.5" customHeight="1">
      <c r="A662" s="34">
        <v>46017</v>
      </c>
      <c r="B662" s="15" t="s">
        <v>709</v>
      </c>
      <c r="C662" s="15" t="s">
        <v>710</v>
      </c>
      <c r="D662" s="35">
        <v>1640</v>
      </c>
      <c r="E662" s="36">
        <v>44</v>
      </c>
      <c r="F662" s="32">
        <v>3</v>
      </c>
      <c r="G662" s="32">
        <v>60</v>
      </c>
      <c r="H662" s="32">
        <v>89</v>
      </c>
      <c r="I662" s="32">
        <v>99</v>
      </c>
      <c r="J662" s="37"/>
      <c r="K662" s="36">
        <v>28</v>
      </c>
      <c r="L662" s="32">
        <v>56</v>
      </c>
      <c r="M662" s="37">
        <v>51</v>
      </c>
      <c r="N662" s="32"/>
      <c r="O662" s="32"/>
      <c r="P662" s="32"/>
      <c r="Q662" s="32"/>
      <c r="R662" s="38">
        <f>(E662*E$2+F662*F$2+G662*G$2+H662*H$2+I662*I$2+K662*K$2+J662*J$2+L662*L$2+M662*M$2)</f>
        <v>0</v>
      </c>
    </row>
    <row r="663" spans="1:18" ht="22.5" customHeight="1">
      <c r="A663" s="34">
        <v>46017</v>
      </c>
      <c r="B663" s="15" t="s">
        <v>711</v>
      </c>
      <c r="C663" s="15" t="s">
        <v>712</v>
      </c>
      <c r="D663" s="35">
        <v>553</v>
      </c>
      <c r="E663" s="36"/>
      <c r="F663" s="32"/>
      <c r="G663" s="32"/>
      <c r="H663" s="32">
        <v>22</v>
      </c>
      <c r="I663" s="32"/>
      <c r="J663" s="37">
        <v>59</v>
      </c>
      <c r="K663" s="36">
        <v>57</v>
      </c>
      <c r="L663" s="32">
        <v>49</v>
      </c>
      <c r="M663" s="37">
        <v>62</v>
      </c>
      <c r="N663" s="32"/>
      <c r="O663" s="32"/>
      <c r="P663" s="32"/>
      <c r="Q663" s="32"/>
      <c r="R663" s="38">
        <f>(E663*E$2+F663*F$2+G663*G$2+H663*H$2+I663*I$2+K663*K$2+J663*J$2+L663*L$2+M663*M$2)</f>
        <v>0</v>
      </c>
    </row>
    <row r="664" spans="1:18" ht="22.5" customHeight="1">
      <c r="A664" s="34">
        <v>46017</v>
      </c>
      <c r="B664" s="15" t="s">
        <v>713</v>
      </c>
      <c r="C664" s="15" t="s">
        <v>714</v>
      </c>
      <c r="D664" s="35">
        <v>21083</v>
      </c>
      <c r="E664" s="36">
        <v>71</v>
      </c>
      <c r="F664" s="32">
        <v>89</v>
      </c>
      <c r="G664" s="32">
        <v>85</v>
      </c>
      <c r="H664" s="32">
        <v>5</v>
      </c>
      <c r="I664" s="32">
        <v>18</v>
      </c>
      <c r="J664" s="37"/>
      <c r="K664" s="36">
        <v>40</v>
      </c>
      <c r="L664" s="32">
        <v>19</v>
      </c>
      <c r="M664" s="37">
        <v>66</v>
      </c>
      <c r="N664" s="32"/>
      <c r="O664" s="32"/>
      <c r="P664" s="32"/>
      <c r="Q664" s="32"/>
      <c r="R664" s="38">
        <f>(E664*E$2+F664*F$2+G664*G$2+H664*H$2+I664*I$2+K664*K$2+J664*J$2+L664*L$2+M664*M$2)</f>
        <v>0</v>
      </c>
    </row>
    <row r="665" spans="1:18" ht="22.5" customHeight="1">
      <c r="A665" s="34">
        <v>46017</v>
      </c>
      <c r="B665" s="15" t="s">
        <v>715</v>
      </c>
      <c r="C665" s="15" t="s">
        <v>716</v>
      </c>
      <c r="D665" s="35">
        <v>272832</v>
      </c>
      <c r="E665" s="36">
        <v>62</v>
      </c>
      <c r="F665" s="32">
        <v>71</v>
      </c>
      <c r="G665" s="32">
        <v>80</v>
      </c>
      <c r="H665" s="32">
        <v>29</v>
      </c>
      <c r="I665" s="32">
        <v>78</v>
      </c>
      <c r="J665" s="37">
        <v>61</v>
      </c>
      <c r="K665" s="36">
        <v>94</v>
      </c>
      <c r="L665" s="32">
        <v>67</v>
      </c>
      <c r="M665" s="37">
        <v>39</v>
      </c>
      <c r="N665" s="32"/>
      <c r="O665" s="32"/>
      <c r="P665" s="32"/>
      <c r="Q665" s="32"/>
      <c r="R665" s="38">
        <f>(E665*E$2+F665*F$2+G665*G$2+H665*H$2+I665*I$2+K665*K$2+J665*J$2+L665*L$2+M665*M$2)</f>
        <v>0</v>
      </c>
    </row>
    <row r="666" spans="1:18" ht="22.5" customHeight="1">
      <c r="A666" s="34">
        <v>46017</v>
      </c>
      <c r="B666" s="15" t="s">
        <v>6310</v>
      </c>
      <c r="C666" s="15" t="s">
        <v>6311</v>
      </c>
      <c r="D666" s="35">
        <v>214</v>
      </c>
      <c r="E666" s="36">
        <v>0</v>
      </c>
      <c r="F666" s="32">
        <v>9</v>
      </c>
      <c r="G666" s="32">
        <v>22</v>
      </c>
      <c r="H666" s="32">
        <v>29</v>
      </c>
      <c r="I666" s="32">
        <v>45</v>
      </c>
      <c r="J666" s="37"/>
      <c r="K666" s="36">
        <v>3</v>
      </c>
      <c r="L666" s="32">
        <v>80</v>
      </c>
      <c r="M666" s="37">
        <v>26</v>
      </c>
      <c r="N666" s="32"/>
      <c r="O666" s="32"/>
      <c r="P666" s="32"/>
      <c r="Q666" s="32"/>
      <c r="R666" s="38">
        <f>(E666*E$2+F666*F$2+G666*G$2+H666*H$2+I666*I$2+K666*K$2+J666*J$2+L666*L$2+M666*M$2)</f>
        <v>0</v>
      </c>
    </row>
    <row r="667" spans="1:18" ht="22.5" customHeight="1">
      <c r="A667" s="34">
        <v>46017</v>
      </c>
      <c r="B667" s="15" t="s">
        <v>717</v>
      </c>
      <c r="C667" s="15" t="s">
        <v>718</v>
      </c>
      <c r="D667" s="35">
        <v>3401</v>
      </c>
      <c r="E667" s="36">
        <v>66</v>
      </c>
      <c r="F667" s="32">
        <v>58</v>
      </c>
      <c r="G667" s="32">
        <v>53</v>
      </c>
      <c r="H667" s="32">
        <v>89</v>
      </c>
      <c r="I667" s="32">
        <v>48</v>
      </c>
      <c r="J667" s="37"/>
      <c r="K667" s="36">
        <v>54</v>
      </c>
      <c r="L667" s="32">
        <v>67</v>
      </c>
      <c r="M667" s="37">
        <v>58</v>
      </c>
      <c r="N667" s="32"/>
      <c r="O667" s="32"/>
      <c r="P667" s="32"/>
      <c r="Q667" s="32"/>
      <c r="R667" s="38">
        <f>(E667*E$2+F667*F$2+G667*G$2+H667*H$2+I667*I$2+K667*K$2+J667*J$2+L667*L$2+M667*M$2)</f>
        <v>0</v>
      </c>
    </row>
    <row r="668" spans="1:18" ht="22.5" customHeight="1">
      <c r="A668" s="34">
        <v>46017</v>
      </c>
      <c r="B668" s="15" t="s">
        <v>5722</v>
      </c>
      <c r="C668" s="15" t="s">
        <v>5691</v>
      </c>
      <c r="D668" s="35">
        <v>6976</v>
      </c>
      <c r="E668" s="36">
        <v>40</v>
      </c>
      <c r="F668" s="32">
        <v>45</v>
      </c>
      <c r="G668" s="32">
        <v>49</v>
      </c>
      <c r="H668" s="32">
        <v>28</v>
      </c>
      <c r="I668" s="32">
        <v>42</v>
      </c>
      <c r="J668" s="37"/>
      <c r="K668" s="36">
        <v>29</v>
      </c>
      <c r="L668" s="32">
        <v>77</v>
      </c>
      <c r="M668" s="37">
        <v>22</v>
      </c>
      <c r="N668" s="32"/>
      <c r="O668" s="32"/>
      <c r="P668" s="32"/>
      <c r="Q668" s="32"/>
      <c r="R668" s="38">
        <f>(E668*E$2+F668*F$2+G668*G$2+H668*H$2+I668*I$2+K668*K$2+J668*J$2+L668*L$2+M668*M$2)</f>
        <v>0</v>
      </c>
    </row>
    <row r="669" spans="1:18" ht="22.5" customHeight="1">
      <c r="A669" s="34">
        <v>46017</v>
      </c>
      <c r="B669" s="15" t="s">
        <v>719</v>
      </c>
      <c r="C669" s="15" t="s">
        <v>720</v>
      </c>
      <c r="D669" s="35">
        <v>123366</v>
      </c>
      <c r="E669" s="36">
        <v>71</v>
      </c>
      <c r="F669" s="32">
        <v>80</v>
      </c>
      <c r="G669" s="32">
        <v>77</v>
      </c>
      <c r="H669" s="32">
        <v>26</v>
      </c>
      <c r="I669" s="32">
        <v>16</v>
      </c>
      <c r="J669" s="37">
        <v>69</v>
      </c>
      <c r="K669" s="36">
        <v>39</v>
      </c>
      <c r="L669" s="32">
        <v>23</v>
      </c>
      <c r="M669" s="37">
        <v>95</v>
      </c>
      <c r="N669" s="32"/>
      <c r="O669" s="32"/>
      <c r="P669" s="32"/>
      <c r="Q669" s="32"/>
      <c r="R669" s="38">
        <f>(E669*E$2+F669*F$2+G669*G$2+H669*H$2+I669*I$2+K669*K$2+J669*J$2+L669*L$2+M669*M$2)</f>
        <v>0</v>
      </c>
    </row>
    <row r="670" spans="1:18" ht="22.5" customHeight="1">
      <c r="A670" s="34">
        <v>46017</v>
      </c>
      <c r="B670" s="15" t="s">
        <v>721</v>
      </c>
      <c r="C670" s="15" t="s">
        <v>722</v>
      </c>
      <c r="D670" s="35">
        <v>383</v>
      </c>
      <c r="E670" s="36">
        <v>63</v>
      </c>
      <c r="F670" s="32">
        <v>28</v>
      </c>
      <c r="G670" s="32">
        <v>73</v>
      </c>
      <c r="H670" s="32">
        <v>90</v>
      </c>
      <c r="I670" s="32">
        <v>50</v>
      </c>
      <c r="J670" s="37"/>
      <c r="K670" s="36">
        <v>84</v>
      </c>
      <c r="L670" s="32">
        <v>54</v>
      </c>
      <c r="M670" s="37">
        <v>57</v>
      </c>
      <c r="N670" s="32"/>
      <c r="O670" s="32"/>
      <c r="P670" s="32"/>
      <c r="Q670" s="32"/>
      <c r="R670" s="38">
        <f>(E670*E$2+F670*F$2+G670*G$2+H670*H$2+I670*I$2+K670*K$2+J670*J$2+L670*L$2+M670*M$2)</f>
        <v>0</v>
      </c>
    </row>
    <row r="671" spans="1:18" ht="22.5" customHeight="1">
      <c r="A671" s="34">
        <v>46017</v>
      </c>
      <c r="B671" s="15" t="s">
        <v>7829</v>
      </c>
      <c r="C671" s="15" t="s">
        <v>7830</v>
      </c>
      <c r="D671" s="35">
        <v>5719</v>
      </c>
      <c r="E671" s="36"/>
      <c r="F671" s="32">
        <v>54</v>
      </c>
      <c r="G671" s="32"/>
      <c r="H671" s="32">
        <v>12</v>
      </c>
      <c r="I671" s="32"/>
      <c r="J671" s="37"/>
      <c r="K671" s="36">
        <v>66</v>
      </c>
      <c r="L671" s="32">
        <v>53</v>
      </c>
      <c r="M671" s="37">
        <v>49</v>
      </c>
      <c r="N671" s="32"/>
      <c r="O671" s="32"/>
      <c r="P671" s="32"/>
      <c r="Q671" s="32"/>
      <c r="R671" s="38">
        <f>(E671*E$2+F671*F$2+G671*G$2+H671*H$2+I671*I$2+K671*K$2+J671*J$2+L671*L$2+M671*M$2)</f>
        <v>0</v>
      </c>
    </row>
    <row r="672" spans="1:18" ht="22.5" customHeight="1">
      <c r="A672" s="34">
        <v>46017</v>
      </c>
      <c r="B672" s="15" t="s">
        <v>6372</v>
      </c>
      <c r="C672" s="15" t="s">
        <v>6373</v>
      </c>
      <c r="D672" s="35">
        <v>180</v>
      </c>
      <c r="E672" s="36">
        <v>70</v>
      </c>
      <c r="F672" s="32">
        <v>69</v>
      </c>
      <c r="G672" s="32">
        <v>73</v>
      </c>
      <c r="H672" s="32">
        <v>33</v>
      </c>
      <c r="I672" s="32">
        <v>52</v>
      </c>
      <c r="J672" s="37"/>
      <c r="K672" s="36">
        <v>79</v>
      </c>
      <c r="L672" s="32">
        <v>37</v>
      </c>
      <c r="M672" s="37">
        <v>75</v>
      </c>
      <c r="N672" s="32"/>
      <c r="O672" s="32"/>
      <c r="P672" s="32"/>
      <c r="Q672" s="32"/>
      <c r="R672" s="38">
        <f>(E672*E$2+F672*F$2+G672*G$2+H672*H$2+I672*I$2+K672*K$2+J672*J$2+L672*L$2+M672*M$2)</f>
        <v>0</v>
      </c>
    </row>
    <row r="673" spans="1:18" ht="22.5" customHeight="1">
      <c r="A673" s="34">
        <v>46017</v>
      </c>
      <c r="B673" s="15" t="s">
        <v>7281</v>
      </c>
      <c r="C673" s="15" t="s">
        <v>7282</v>
      </c>
      <c r="D673" s="35">
        <v>171</v>
      </c>
      <c r="E673" s="36">
        <v>23</v>
      </c>
      <c r="F673" s="32"/>
      <c r="G673" s="32">
        <v>36</v>
      </c>
      <c r="H673" s="32">
        <v>4</v>
      </c>
      <c r="I673" s="32">
        <v>2</v>
      </c>
      <c r="J673" s="37"/>
      <c r="K673" s="36">
        <v>32</v>
      </c>
      <c r="L673" s="32">
        <v>45</v>
      </c>
      <c r="M673" s="37">
        <v>50</v>
      </c>
      <c r="N673" s="32"/>
      <c r="O673" s="32"/>
      <c r="P673" s="32"/>
      <c r="Q673" s="32"/>
      <c r="R673" s="38">
        <f>(E673*E$2+F673*F$2+G673*G$2+H673*H$2+I673*I$2+K673*K$2+J673*J$2+L673*L$2+M673*M$2)</f>
        <v>0</v>
      </c>
    </row>
    <row r="674" spans="1:18" ht="22.5" customHeight="1">
      <c r="A674" s="34">
        <v>46017</v>
      </c>
      <c r="B674" s="15" t="s">
        <v>7661</v>
      </c>
      <c r="C674" s="15" t="s">
        <v>7629</v>
      </c>
      <c r="D674" s="35">
        <v>298</v>
      </c>
      <c r="E674" s="36"/>
      <c r="F674" s="32">
        <v>65</v>
      </c>
      <c r="G674" s="32"/>
      <c r="H674" s="32">
        <v>99</v>
      </c>
      <c r="I674" s="32"/>
      <c r="J674" s="37"/>
      <c r="K674" s="36">
        <v>21</v>
      </c>
      <c r="L674" s="32">
        <v>48</v>
      </c>
      <c r="M674" s="37">
        <v>52</v>
      </c>
      <c r="N674" s="32"/>
      <c r="O674" s="32"/>
      <c r="P674" s="32"/>
      <c r="Q674" s="32"/>
      <c r="R674" s="38">
        <f>(E674*E$2+F674*F$2+G674*G$2+H674*H$2+I674*I$2+K674*K$2+J674*J$2+L674*L$2+M674*M$2)</f>
        <v>0</v>
      </c>
    </row>
    <row r="675" spans="1:18" ht="22.5" customHeight="1">
      <c r="A675" s="34">
        <v>46017</v>
      </c>
      <c r="B675" s="15" t="s">
        <v>4622</v>
      </c>
      <c r="C675" s="15" t="s">
        <v>4621</v>
      </c>
      <c r="D675" s="35">
        <v>1127</v>
      </c>
      <c r="E675" s="36"/>
      <c r="F675" s="32"/>
      <c r="G675" s="32"/>
      <c r="H675" s="32"/>
      <c r="I675" s="32"/>
      <c r="J675" s="37">
        <v>40</v>
      </c>
      <c r="K675" s="36">
        <v>88</v>
      </c>
      <c r="L675" s="32">
        <v>31</v>
      </c>
      <c r="M675" s="37">
        <v>59</v>
      </c>
      <c r="N675" s="32"/>
      <c r="O675" s="32"/>
      <c r="P675" s="32"/>
      <c r="Q675" s="32"/>
      <c r="R675" s="38">
        <f>(E675*E$2+F675*F$2+G675*G$2+H675*H$2+I675*I$2+K675*K$2+J675*J$2+L675*L$2+M675*M$2)</f>
        <v>0</v>
      </c>
    </row>
    <row r="676" spans="1:18" ht="22.5" customHeight="1">
      <c r="A676" s="34">
        <v>46017</v>
      </c>
      <c r="B676" s="15" t="s">
        <v>6576</v>
      </c>
      <c r="C676" s="15" t="s">
        <v>6558</v>
      </c>
      <c r="D676" s="35">
        <v>790</v>
      </c>
      <c r="E676" s="36">
        <v>25</v>
      </c>
      <c r="F676" s="32">
        <v>49</v>
      </c>
      <c r="G676" s="32">
        <v>27</v>
      </c>
      <c r="H676" s="32">
        <v>44</v>
      </c>
      <c r="I676" s="32">
        <v>20</v>
      </c>
      <c r="J676" s="37"/>
      <c r="K676" s="36">
        <v>49</v>
      </c>
      <c r="L676" s="32">
        <v>44</v>
      </c>
      <c r="M676" s="37">
        <v>43</v>
      </c>
      <c r="N676" s="32"/>
      <c r="O676" s="32"/>
      <c r="P676" s="32"/>
      <c r="Q676" s="32"/>
      <c r="R676" s="38">
        <f>(E676*E$2+F676*F$2+G676*G$2+H676*H$2+I676*I$2+K676*K$2+J676*J$2+L676*L$2+M676*M$2)</f>
        <v>0</v>
      </c>
    </row>
    <row r="677" spans="1:18" ht="22.5" customHeight="1">
      <c r="A677" s="34">
        <v>46017</v>
      </c>
      <c r="B677" s="15" t="s">
        <v>6665</v>
      </c>
      <c r="C677" s="15" t="s">
        <v>6666</v>
      </c>
      <c r="D677" s="35">
        <v>234</v>
      </c>
      <c r="E677" s="36">
        <v>44</v>
      </c>
      <c r="F677" s="32">
        <v>50</v>
      </c>
      <c r="G677" s="32">
        <v>46</v>
      </c>
      <c r="H677" s="32">
        <v>22</v>
      </c>
      <c r="I677" s="32">
        <v>2</v>
      </c>
      <c r="J677" s="37"/>
      <c r="K677" s="36">
        <v>71</v>
      </c>
      <c r="L677" s="32">
        <v>38</v>
      </c>
      <c r="M677" s="37">
        <v>67</v>
      </c>
      <c r="N677" s="32"/>
      <c r="O677" s="32"/>
      <c r="P677" s="32"/>
      <c r="Q677" s="32"/>
      <c r="R677" s="38">
        <f>(E677*E$2+F677*F$2+G677*G$2+H677*H$2+I677*I$2+K677*K$2+J677*J$2+L677*L$2+M677*M$2)</f>
        <v>0</v>
      </c>
    </row>
    <row r="678" spans="1:18" ht="22.5" customHeight="1">
      <c r="A678" s="34">
        <v>46017</v>
      </c>
      <c r="B678" s="15" t="s">
        <v>723</v>
      </c>
      <c r="C678" s="15" t="s">
        <v>724</v>
      </c>
      <c r="D678" s="35">
        <v>470</v>
      </c>
      <c r="E678" s="36">
        <v>41</v>
      </c>
      <c r="F678" s="32">
        <v>6</v>
      </c>
      <c r="G678" s="32">
        <v>59</v>
      </c>
      <c r="H678" s="32">
        <v>91</v>
      </c>
      <c r="I678" s="32">
        <v>28</v>
      </c>
      <c r="J678" s="37"/>
      <c r="K678" s="36">
        <v>10</v>
      </c>
      <c r="L678" s="32">
        <v>46</v>
      </c>
      <c r="M678" s="37">
        <v>61</v>
      </c>
      <c r="N678" s="32"/>
      <c r="O678" s="32"/>
      <c r="P678" s="32"/>
      <c r="Q678" s="32"/>
      <c r="R678" s="38">
        <f>(E678*E$2+F678*F$2+G678*G$2+H678*H$2+I678*I$2+K678*K$2+J678*J$2+L678*L$2+M678*M$2)</f>
        <v>0</v>
      </c>
    </row>
    <row r="679" spans="1:18" ht="22.5" customHeight="1">
      <c r="A679" s="34">
        <v>46017</v>
      </c>
      <c r="B679" s="15" t="s">
        <v>4624</v>
      </c>
      <c r="C679" s="15" t="s">
        <v>4623</v>
      </c>
      <c r="D679" s="35">
        <v>49016</v>
      </c>
      <c r="E679" s="36">
        <v>59</v>
      </c>
      <c r="F679" s="32"/>
      <c r="G679" s="32">
        <v>69</v>
      </c>
      <c r="H679" s="32"/>
      <c r="I679" s="32">
        <v>88</v>
      </c>
      <c r="J679" s="37"/>
      <c r="K679" s="36">
        <v>91</v>
      </c>
      <c r="L679" s="32">
        <v>51</v>
      </c>
      <c r="M679" s="37">
        <v>52</v>
      </c>
      <c r="N679" s="32"/>
      <c r="O679" s="32"/>
      <c r="P679" s="32"/>
      <c r="Q679" s="32"/>
      <c r="R679" s="38">
        <f>(E679*E$2+F679*F$2+G679*G$2+H679*H$2+I679*I$2+K679*K$2+J679*J$2+L679*L$2+M679*M$2)</f>
        <v>0</v>
      </c>
    </row>
    <row r="680" spans="1:18" ht="22.5" customHeight="1">
      <c r="A680" s="34">
        <v>46017</v>
      </c>
      <c r="B680" s="15" t="s">
        <v>725</v>
      </c>
      <c r="C680" s="15" t="s">
        <v>726</v>
      </c>
      <c r="D680" s="35">
        <v>579</v>
      </c>
      <c r="E680" s="36">
        <v>15</v>
      </c>
      <c r="F680" s="32">
        <v>26</v>
      </c>
      <c r="G680" s="32">
        <v>32</v>
      </c>
      <c r="H680" s="32">
        <v>74</v>
      </c>
      <c r="I680" s="32">
        <v>5</v>
      </c>
      <c r="J680" s="37">
        <v>24</v>
      </c>
      <c r="K680" s="36">
        <v>33</v>
      </c>
      <c r="L680" s="32">
        <v>34</v>
      </c>
      <c r="M680" s="37">
        <v>51</v>
      </c>
      <c r="N680" s="32"/>
      <c r="O680" s="32"/>
      <c r="P680" s="32"/>
      <c r="Q680" s="32"/>
      <c r="R680" s="38">
        <f>(E680*E$2+F680*F$2+G680*G$2+H680*H$2+I680*I$2+K680*K$2+J680*J$2+L680*L$2+M680*M$2)</f>
        <v>0</v>
      </c>
    </row>
    <row r="681" spans="1:18" ht="22.5" customHeight="1">
      <c r="A681" s="34">
        <v>46017</v>
      </c>
      <c r="B681" s="15" t="s">
        <v>727</v>
      </c>
      <c r="C681" s="15" t="s">
        <v>728</v>
      </c>
      <c r="D681" s="35">
        <v>7363</v>
      </c>
      <c r="E681" s="36">
        <v>54</v>
      </c>
      <c r="F681" s="32">
        <v>81</v>
      </c>
      <c r="G681" s="32">
        <v>47</v>
      </c>
      <c r="H681" s="32">
        <v>42</v>
      </c>
      <c r="I681" s="32">
        <v>46</v>
      </c>
      <c r="J681" s="37">
        <v>87</v>
      </c>
      <c r="K681" s="36">
        <v>40</v>
      </c>
      <c r="L681" s="32">
        <v>47</v>
      </c>
      <c r="M681" s="37">
        <v>59</v>
      </c>
      <c r="N681" s="32"/>
      <c r="O681" s="32"/>
      <c r="P681" s="32"/>
      <c r="Q681" s="32"/>
      <c r="R681" s="38">
        <f>(E681*E$2+F681*F$2+G681*G$2+H681*H$2+I681*I$2+K681*K$2+J681*J$2+L681*L$2+M681*M$2)</f>
        <v>0</v>
      </c>
    </row>
    <row r="682" spans="1:18" ht="22.5" customHeight="1">
      <c r="A682" s="34">
        <v>46017</v>
      </c>
      <c r="B682" s="15" t="s">
        <v>729</v>
      </c>
      <c r="C682" s="15" t="s">
        <v>730</v>
      </c>
      <c r="D682" s="35">
        <v>3517</v>
      </c>
      <c r="E682" s="36">
        <v>36</v>
      </c>
      <c r="F682" s="32">
        <v>8</v>
      </c>
      <c r="G682" s="32">
        <v>57</v>
      </c>
      <c r="H682" s="32">
        <v>68</v>
      </c>
      <c r="I682" s="32">
        <v>69</v>
      </c>
      <c r="J682" s="37">
        <v>14</v>
      </c>
      <c r="K682" s="36">
        <v>25</v>
      </c>
      <c r="L682" s="32">
        <v>49</v>
      </c>
      <c r="M682" s="37">
        <v>50</v>
      </c>
      <c r="N682" s="32"/>
      <c r="O682" s="32"/>
      <c r="P682" s="32"/>
      <c r="Q682" s="32"/>
      <c r="R682" s="38">
        <f>(E682*E$2+F682*F$2+G682*G$2+H682*H$2+I682*I$2+K682*K$2+J682*J$2+L682*L$2+M682*M$2)</f>
        <v>0</v>
      </c>
    </row>
    <row r="683" spans="1:18" ht="22.5" customHeight="1">
      <c r="A683" s="34">
        <v>46017</v>
      </c>
      <c r="B683" s="15" t="s">
        <v>6203</v>
      </c>
      <c r="C683" s="15" t="s">
        <v>731</v>
      </c>
      <c r="D683" s="35">
        <v>3109</v>
      </c>
      <c r="E683" s="36">
        <v>67</v>
      </c>
      <c r="F683" s="32">
        <v>61</v>
      </c>
      <c r="G683" s="32">
        <v>63</v>
      </c>
      <c r="H683" s="32">
        <v>62</v>
      </c>
      <c r="I683" s="32">
        <v>52</v>
      </c>
      <c r="J683" s="37">
        <v>70</v>
      </c>
      <c r="K683" s="36">
        <v>56</v>
      </c>
      <c r="L683" s="32">
        <v>51</v>
      </c>
      <c r="M683" s="37">
        <v>60</v>
      </c>
      <c r="N683" s="32"/>
      <c r="O683" s="32"/>
      <c r="P683" s="32"/>
      <c r="Q683" s="32"/>
      <c r="R683" s="38">
        <f>(E683*E$2+F683*F$2+G683*G$2+H683*H$2+I683*I$2+K683*K$2+J683*J$2+L683*L$2+M683*M$2)</f>
        <v>0</v>
      </c>
    </row>
    <row r="684" spans="1:18" ht="22.5" customHeight="1">
      <c r="A684" s="34">
        <v>46017</v>
      </c>
      <c r="B684" s="15" t="s">
        <v>732</v>
      </c>
      <c r="C684" s="15" t="s">
        <v>733</v>
      </c>
      <c r="D684" s="35">
        <v>2879</v>
      </c>
      <c r="E684" s="36">
        <v>39</v>
      </c>
      <c r="F684" s="32">
        <v>31</v>
      </c>
      <c r="G684" s="32">
        <v>38</v>
      </c>
      <c r="H684" s="32">
        <v>65</v>
      </c>
      <c r="I684" s="32">
        <v>70</v>
      </c>
      <c r="J684" s="37"/>
      <c r="K684" s="36">
        <v>42</v>
      </c>
      <c r="L684" s="32">
        <v>17</v>
      </c>
      <c r="M684" s="37">
        <v>60</v>
      </c>
      <c r="N684" s="32"/>
      <c r="O684" s="32"/>
      <c r="P684" s="32"/>
      <c r="Q684" s="32"/>
      <c r="R684" s="38">
        <f>(E684*E$2+F684*F$2+G684*G$2+H684*H$2+I684*I$2+K684*K$2+J684*J$2+L684*L$2+M684*M$2)</f>
        <v>0</v>
      </c>
    </row>
    <row r="685" spans="1:18" ht="22.5" customHeight="1">
      <c r="A685" s="34">
        <v>46017</v>
      </c>
      <c r="B685" s="15" t="s">
        <v>734</v>
      </c>
      <c r="C685" s="15" t="s">
        <v>735</v>
      </c>
      <c r="D685" s="35">
        <v>1812</v>
      </c>
      <c r="E685" s="36">
        <v>29</v>
      </c>
      <c r="F685" s="32">
        <v>14</v>
      </c>
      <c r="G685" s="32">
        <v>28</v>
      </c>
      <c r="H685" s="32">
        <v>43</v>
      </c>
      <c r="I685" s="32">
        <v>31</v>
      </c>
      <c r="J685" s="37">
        <v>6</v>
      </c>
      <c r="K685" s="36">
        <v>13</v>
      </c>
      <c r="L685" s="32">
        <v>89</v>
      </c>
      <c r="M685" s="37">
        <v>11</v>
      </c>
      <c r="N685" s="32"/>
      <c r="O685" s="32"/>
      <c r="P685" s="32"/>
      <c r="Q685" s="32"/>
      <c r="R685" s="38">
        <f>(E685*E$2+F685*F$2+G685*G$2+H685*H$2+I685*I$2+K685*K$2+J685*J$2+L685*L$2+M685*M$2)</f>
        <v>0</v>
      </c>
    </row>
    <row r="686" spans="1:18" ht="22.5" customHeight="1">
      <c r="A686" s="34">
        <v>46017</v>
      </c>
      <c r="B686" s="15" t="s">
        <v>4626</v>
      </c>
      <c r="C686" s="15" t="s">
        <v>4625</v>
      </c>
      <c r="D686" s="35">
        <v>544</v>
      </c>
      <c r="E686" s="36">
        <v>43</v>
      </c>
      <c r="F686" s="32"/>
      <c r="G686" s="32">
        <v>57</v>
      </c>
      <c r="H686" s="32">
        <v>47</v>
      </c>
      <c r="I686" s="32">
        <v>10</v>
      </c>
      <c r="J686" s="37">
        <v>58</v>
      </c>
      <c r="K686" s="36">
        <v>29</v>
      </c>
      <c r="L686" s="32">
        <v>38</v>
      </c>
      <c r="M686" s="37">
        <v>49</v>
      </c>
      <c r="N686" s="32"/>
      <c r="O686" s="32"/>
      <c r="P686" s="32"/>
      <c r="Q686" s="32"/>
      <c r="R686" s="38">
        <f>(E686*E$2+F686*F$2+G686*G$2+H686*H$2+I686*I$2+K686*K$2+J686*J$2+L686*L$2+M686*M$2)</f>
        <v>0</v>
      </c>
    </row>
    <row r="687" spans="1:18" ht="22.5" customHeight="1">
      <c r="A687" s="34">
        <v>46017</v>
      </c>
      <c r="B687" s="15" t="s">
        <v>736</v>
      </c>
      <c r="C687" s="15" t="s">
        <v>737</v>
      </c>
      <c r="D687" s="35">
        <v>1767</v>
      </c>
      <c r="E687" s="36">
        <v>68</v>
      </c>
      <c r="F687" s="32">
        <v>66</v>
      </c>
      <c r="G687" s="32">
        <v>46</v>
      </c>
      <c r="H687" s="32">
        <v>82</v>
      </c>
      <c r="I687" s="32">
        <v>52</v>
      </c>
      <c r="J687" s="37"/>
      <c r="K687" s="36">
        <v>3</v>
      </c>
      <c r="L687" s="32">
        <v>70</v>
      </c>
      <c r="M687" s="37">
        <v>33</v>
      </c>
      <c r="N687" s="32"/>
      <c r="O687" s="32"/>
      <c r="P687" s="32"/>
      <c r="Q687" s="32"/>
      <c r="R687" s="38">
        <f>(E687*E$2+F687*F$2+G687*G$2+H687*H$2+I687*I$2+K687*K$2+J687*J$2+L687*L$2+M687*M$2)</f>
        <v>0</v>
      </c>
    </row>
    <row r="688" spans="1:18" ht="22.5" customHeight="1">
      <c r="A688" s="34">
        <v>46017</v>
      </c>
      <c r="B688" s="15" t="s">
        <v>738</v>
      </c>
      <c r="C688" s="15" t="s">
        <v>739</v>
      </c>
      <c r="D688" s="35">
        <v>727</v>
      </c>
      <c r="E688" s="36">
        <v>59</v>
      </c>
      <c r="F688" s="32">
        <v>55</v>
      </c>
      <c r="G688" s="32">
        <v>59</v>
      </c>
      <c r="H688" s="32">
        <v>90</v>
      </c>
      <c r="I688" s="32">
        <v>73</v>
      </c>
      <c r="J688" s="37">
        <v>58</v>
      </c>
      <c r="K688" s="36">
        <v>17</v>
      </c>
      <c r="L688" s="32">
        <v>40</v>
      </c>
      <c r="M688" s="37">
        <v>67</v>
      </c>
      <c r="N688" s="32"/>
      <c r="O688" s="32"/>
      <c r="P688" s="32"/>
      <c r="Q688" s="32"/>
      <c r="R688" s="38">
        <f>(E688*E$2+F688*F$2+G688*G$2+H688*H$2+I688*I$2+K688*K$2+J688*J$2+L688*L$2+M688*M$2)</f>
        <v>0</v>
      </c>
    </row>
    <row r="689" spans="1:18" ht="22.5" customHeight="1">
      <c r="A689" s="34">
        <v>46017</v>
      </c>
      <c r="B689" s="15" t="s">
        <v>740</v>
      </c>
      <c r="C689" s="15" t="s">
        <v>7698</v>
      </c>
      <c r="D689" s="35">
        <v>5183</v>
      </c>
      <c r="E689" s="36">
        <v>64</v>
      </c>
      <c r="F689" s="32">
        <v>85</v>
      </c>
      <c r="G689" s="32">
        <v>53</v>
      </c>
      <c r="H689" s="32">
        <v>39</v>
      </c>
      <c r="I689" s="32">
        <v>43</v>
      </c>
      <c r="J689" s="37"/>
      <c r="K689" s="36">
        <v>61</v>
      </c>
      <c r="L689" s="32">
        <v>19</v>
      </c>
      <c r="M689" s="37">
        <v>54</v>
      </c>
      <c r="N689" s="32"/>
      <c r="O689" s="32"/>
      <c r="P689" s="32"/>
      <c r="Q689" s="32"/>
      <c r="R689" s="38">
        <f>(E689*E$2+F689*F$2+G689*G$2+H689*H$2+I689*I$2+K689*K$2+J689*J$2+L689*L$2+M689*M$2)</f>
        <v>0</v>
      </c>
    </row>
    <row r="690" spans="1:18" ht="22.5" customHeight="1">
      <c r="A690" s="34">
        <v>46017</v>
      </c>
      <c r="B690" s="15" t="s">
        <v>7242</v>
      </c>
      <c r="C690" s="15" t="s">
        <v>7243</v>
      </c>
      <c r="D690" s="35">
        <v>205</v>
      </c>
      <c r="E690" s="36">
        <v>16</v>
      </c>
      <c r="F690" s="32">
        <v>38</v>
      </c>
      <c r="G690" s="32">
        <v>18</v>
      </c>
      <c r="H690" s="32">
        <v>18</v>
      </c>
      <c r="I690" s="32">
        <v>51</v>
      </c>
      <c r="J690" s="37"/>
      <c r="K690" s="36">
        <v>33</v>
      </c>
      <c r="L690" s="32">
        <v>54</v>
      </c>
      <c r="M690" s="37">
        <v>7</v>
      </c>
      <c r="N690" s="32"/>
      <c r="O690" s="32"/>
      <c r="P690" s="32"/>
      <c r="Q690" s="32"/>
      <c r="R690" s="38">
        <f>(E690*E$2+F690*F$2+G690*G$2+H690*H$2+I690*I$2+K690*K$2+J690*J$2+L690*L$2+M690*M$2)</f>
        <v>0</v>
      </c>
    </row>
    <row r="691" spans="1:18" ht="22.5" customHeight="1">
      <c r="A691" s="34">
        <v>46017</v>
      </c>
      <c r="B691" s="15" t="s">
        <v>7283</v>
      </c>
      <c r="C691" s="15" t="s">
        <v>7284</v>
      </c>
      <c r="D691" s="35">
        <v>730</v>
      </c>
      <c r="E691" s="36"/>
      <c r="F691" s="32"/>
      <c r="G691" s="32"/>
      <c r="H691" s="32"/>
      <c r="I691" s="32"/>
      <c r="J691" s="37"/>
      <c r="K691" s="36"/>
      <c r="L691" s="32">
        <v>54</v>
      </c>
      <c r="M691" s="37">
        <v>35</v>
      </c>
      <c r="N691" s="32"/>
      <c r="O691" s="32"/>
      <c r="P691" s="32"/>
      <c r="Q691" s="32"/>
      <c r="R691" s="38">
        <f>(E691*E$2+F691*F$2+G691*G$2+H691*H$2+I691*I$2+K691*K$2+J691*J$2+L691*L$2+M691*M$2)</f>
        <v>0</v>
      </c>
    </row>
    <row r="692" spans="1:18" ht="22.5" customHeight="1">
      <c r="A692" s="34">
        <v>46017</v>
      </c>
      <c r="B692" s="15" t="s">
        <v>7244</v>
      </c>
      <c r="C692" s="15" t="s">
        <v>6449</v>
      </c>
      <c r="D692" s="35">
        <v>1259</v>
      </c>
      <c r="E692" s="36">
        <v>46</v>
      </c>
      <c r="F692" s="32">
        <v>50</v>
      </c>
      <c r="G692" s="32">
        <v>56</v>
      </c>
      <c r="H692" s="32">
        <v>57</v>
      </c>
      <c r="I692" s="32">
        <v>28</v>
      </c>
      <c r="J692" s="37"/>
      <c r="K692" s="36">
        <v>53</v>
      </c>
      <c r="L692" s="32">
        <v>9</v>
      </c>
      <c r="M692" s="37">
        <v>78</v>
      </c>
      <c r="N692" s="32"/>
      <c r="O692" s="32"/>
      <c r="P692" s="32"/>
      <c r="Q692" s="32"/>
      <c r="R692" s="38">
        <f>(E692*E$2+F692*F$2+G692*G$2+H692*H$2+I692*I$2+K692*K$2+J692*J$2+L692*L$2+M692*M$2)</f>
        <v>0</v>
      </c>
    </row>
    <row r="693" spans="1:18" ht="22.5" customHeight="1">
      <c r="A693" s="34">
        <v>46017</v>
      </c>
      <c r="B693" s="15" t="s">
        <v>741</v>
      </c>
      <c r="C693" s="15" t="s">
        <v>742</v>
      </c>
      <c r="D693" s="35">
        <v>41259</v>
      </c>
      <c r="E693" s="36">
        <v>24</v>
      </c>
      <c r="F693" s="32"/>
      <c r="G693" s="32">
        <v>52</v>
      </c>
      <c r="H693" s="32">
        <v>4</v>
      </c>
      <c r="I693" s="32">
        <v>3</v>
      </c>
      <c r="J693" s="37"/>
      <c r="K693" s="36">
        <v>76</v>
      </c>
      <c r="L693" s="32">
        <v>14</v>
      </c>
      <c r="M693" s="37">
        <v>84</v>
      </c>
      <c r="N693" s="32"/>
      <c r="O693" s="32"/>
      <c r="P693" s="32"/>
      <c r="Q693" s="32"/>
      <c r="R693" s="38">
        <f>(E693*E$2+F693*F$2+G693*G$2+H693*H$2+I693*I$2+K693*K$2+J693*J$2+L693*L$2+M693*M$2)</f>
        <v>0</v>
      </c>
    </row>
    <row r="694" spans="1:18" ht="22.5" customHeight="1">
      <c r="A694" s="34">
        <v>46017</v>
      </c>
      <c r="B694" s="15" t="s">
        <v>7787</v>
      </c>
      <c r="C694" s="15" t="s">
        <v>7788</v>
      </c>
      <c r="D694" s="35">
        <v>9</v>
      </c>
      <c r="E694" s="36"/>
      <c r="F694" s="32">
        <v>58</v>
      </c>
      <c r="G694" s="32"/>
      <c r="H694" s="32">
        <v>16</v>
      </c>
      <c r="I694" s="32"/>
      <c r="J694" s="37"/>
      <c r="K694" s="36">
        <v>8</v>
      </c>
      <c r="L694" s="32">
        <v>42</v>
      </c>
      <c r="M694" s="37">
        <v>42</v>
      </c>
      <c r="N694" s="32"/>
      <c r="O694" s="32"/>
      <c r="P694" s="32"/>
      <c r="Q694" s="32"/>
      <c r="R694" s="38">
        <f>(E694*E$2+F694*F$2+G694*G$2+H694*H$2+I694*I$2+K694*K$2+J694*J$2+L694*L$2+M694*M$2)</f>
        <v>0</v>
      </c>
    </row>
    <row r="695" spans="1:18" ht="22.5" customHeight="1">
      <c r="A695" s="34">
        <v>46017</v>
      </c>
      <c r="B695" s="15" t="s">
        <v>4628</v>
      </c>
      <c r="C695" s="15" t="s">
        <v>4627</v>
      </c>
      <c r="D695" s="35">
        <v>38444</v>
      </c>
      <c r="E695" s="36">
        <v>54</v>
      </c>
      <c r="F695" s="32"/>
      <c r="G695" s="32">
        <v>71</v>
      </c>
      <c r="H695" s="32"/>
      <c r="I695" s="32">
        <v>37</v>
      </c>
      <c r="J695" s="37">
        <v>44</v>
      </c>
      <c r="K695" s="36">
        <v>13</v>
      </c>
      <c r="L695" s="32">
        <v>3</v>
      </c>
      <c r="M695" s="37">
        <v>94</v>
      </c>
      <c r="N695" s="32"/>
      <c r="O695" s="32"/>
      <c r="P695" s="32"/>
      <c r="Q695" s="32"/>
      <c r="R695" s="38">
        <f>(E695*E$2+F695*F$2+G695*G$2+H695*H$2+I695*I$2+K695*K$2+J695*J$2+L695*L$2+M695*M$2)</f>
        <v>0</v>
      </c>
    </row>
    <row r="696" spans="1:18" ht="22.5" customHeight="1">
      <c r="A696" s="34">
        <v>46017</v>
      </c>
      <c r="B696" s="15" t="s">
        <v>7459</v>
      </c>
      <c r="C696" s="15" t="s">
        <v>7460</v>
      </c>
      <c r="D696" s="35">
        <v>266</v>
      </c>
      <c r="E696" s="36"/>
      <c r="F696" s="32"/>
      <c r="G696" s="32"/>
      <c r="H696" s="32"/>
      <c r="I696" s="32"/>
      <c r="J696" s="37"/>
      <c r="K696" s="36"/>
      <c r="L696" s="32">
        <v>46</v>
      </c>
      <c r="M696" s="37">
        <v>57</v>
      </c>
      <c r="N696" s="32"/>
      <c r="O696" s="32"/>
      <c r="P696" s="32"/>
      <c r="Q696" s="32"/>
      <c r="R696" s="38">
        <f>(E696*E$2+F696*F$2+G696*G$2+H696*H$2+I696*I$2+K696*K$2+J696*J$2+L696*L$2+M696*M$2)</f>
        <v>0</v>
      </c>
    </row>
    <row r="697" spans="1:18" ht="22.5" customHeight="1">
      <c r="A697" s="34">
        <v>46017</v>
      </c>
      <c r="B697" s="15" t="s">
        <v>6312</v>
      </c>
      <c r="C697" s="15" t="s">
        <v>6313</v>
      </c>
      <c r="D697" s="35">
        <v>312</v>
      </c>
      <c r="E697" s="36"/>
      <c r="F697" s="32"/>
      <c r="G697" s="32"/>
      <c r="H697" s="32"/>
      <c r="I697" s="32"/>
      <c r="J697" s="37"/>
      <c r="K697" s="36"/>
      <c r="L697" s="32">
        <v>6</v>
      </c>
      <c r="M697" s="37">
        <v>90</v>
      </c>
      <c r="N697" s="32"/>
      <c r="O697" s="32"/>
      <c r="P697" s="32"/>
      <c r="Q697" s="32"/>
      <c r="R697" s="38">
        <f>(E697*E$2+F697*F$2+G697*G$2+H697*H$2+I697*I$2+K697*K$2+J697*J$2+L697*L$2+M697*M$2)</f>
        <v>0</v>
      </c>
    </row>
    <row r="698" spans="1:18" ht="22.5" customHeight="1">
      <c r="A698" s="34">
        <v>46017</v>
      </c>
      <c r="B698" s="15" t="s">
        <v>743</v>
      </c>
      <c r="C698" s="15" t="s">
        <v>744</v>
      </c>
      <c r="D698" s="35">
        <v>40574</v>
      </c>
      <c r="E698" s="36">
        <v>75</v>
      </c>
      <c r="F698" s="32">
        <v>80</v>
      </c>
      <c r="G698" s="32">
        <v>52</v>
      </c>
      <c r="H698" s="32">
        <v>78</v>
      </c>
      <c r="I698" s="32">
        <v>16</v>
      </c>
      <c r="J698" s="37"/>
      <c r="K698" s="36">
        <v>95</v>
      </c>
      <c r="L698" s="32">
        <v>60</v>
      </c>
      <c r="M698" s="37">
        <v>16</v>
      </c>
      <c r="N698" s="32"/>
      <c r="O698" s="32"/>
      <c r="P698" s="32"/>
      <c r="Q698" s="32"/>
      <c r="R698" s="38">
        <f>(E698*E$2+F698*F$2+G698*G$2+H698*H$2+I698*I$2+K698*K$2+J698*J$2+L698*L$2+M698*M$2)</f>
        <v>0</v>
      </c>
    </row>
    <row r="699" spans="1:18" ht="22.5" customHeight="1">
      <c r="A699" s="34">
        <v>46017</v>
      </c>
      <c r="B699" s="15" t="s">
        <v>745</v>
      </c>
      <c r="C699" s="15" t="s">
        <v>746</v>
      </c>
      <c r="D699" s="35">
        <v>11869</v>
      </c>
      <c r="E699" s="36">
        <v>52</v>
      </c>
      <c r="F699" s="32">
        <v>52</v>
      </c>
      <c r="G699" s="32">
        <v>63</v>
      </c>
      <c r="H699" s="32">
        <v>42</v>
      </c>
      <c r="I699" s="32">
        <v>65</v>
      </c>
      <c r="J699" s="37">
        <v>44</v>
      </c>
      <c r="K699" s="36">
        <v>88</v>
      </c>
      <c r="L699" s="32">
        <v>34</v>
      </c>
      <c r="M699" s="37">
        <v>82</v>
      </c>
      <c r="N699" s="32"/>
      <c r="O699" s="32"/>
      <c r="P699" s="32"/>
      <c r="Q699" s="32"/>
      <c r="R699" s="38">
        <f>(E699*E$2+F699*F$2+G699*G$2+H699*H$2+I699*I$2+K699*K$2+J699*J$2+L699*L$2+M699*M$2)</f>
        <v>0</v>
      </c>
    </row>
    <row r="700" spans="1:18" ht="22.5" customHeight="1">
      <c r="A700" s="34">
        <v>46017</v>
      </c>
      <c r="B700" s="15" t="s">
        <v>747</v>
      </c>
      <c r="C700" s="15" t="s">
        <v>748</v>
      </c>
      <c r="D700" s="35">
        <v>41573</v>
      </c>
      <c r="E700" s="36">
        <v>62</v>
      </c>
      <c r="F700" s="32">
        <v>26</v>
      </c>
      <c r="G700" s="32">
        <v>71</v>
      </c>
      <c r="H700" s="32">
        <v>76</v>
      </c>
      <c r="I700" s="32">
        <v>95</v>
      </c>
      <c r="J700" s="37"/>
      <c r="K700" s="36">
        <v>66</v>
      </c>
      <c r="L700" s="32">
        <v>69</v>
      </c>
      <c r="M700" s="37">
        <v>21</v>
      </c>
      <c r="N700" s="32"/>
      <c r="O700" s="32"/>
      <c r="P700" s="32"/>
      <c r="Q700" s="32"/>
      <c r="R700" s="38">
        <f>(E700*E$2+F700*F$2+G700*G$2+H700*H$2+I700*I$2+K700*K$2+J700*J$2+L700*L$2+M700*M$2)</f>
        <v>0</v>
      </c>
    </row>
    <row r="701" spans="1:18" ht="22.5" customHeight="1">
      <c r="A701" s="34">
        <v>46017</v>
      </c>
      <c r="B701" s="15" t="s">
        <v>7461</v>
      </c>
      <c r="C701" s="15" t="s">
        <v>7462</v>
      </c>
      <c r="D701" s="35">
        <v>128</v>
      </c>
      <c r="E701" s="36">
        <v>55</v>
      </c>
      <c r="F701" s="32">
        <v>81</v>
      </c>
      <c r="G701" s="32">
        <v>48</v>
      </c>
      <c r="H701" s="32">
        <v>84</v>
      </c>
      <c r="I701" s="32">
        <v>70</v>
      </c>
      <c r="J701" s="37"/>
      <c r="K701" s="36">
        <v>56</v>
      </c>
      <c r="L701" s="32">
        <v>45</v>
      </c>
      <c r="M701" s="37">
        <v>49</v>
      </c>
      <c r="N701" s="32"/>
      <c r="O701" s="32"/>
      <c r="P701" s="32"/>
      <c r="Q701" s="32"/>
      <c r="R701" s="38">
        <f>(E701*E$2+F701*F$2+G701*G$2+H701*H$2+I701*I$2+K701*K$2+J701*J$2+L701*L$2+M701*M$2)</f>
        <v>0</v>
      </c>
    </row>
    <row r="702" spans="1:18" ht="22.5" customHeight="1">
      <c r="A702" s="34">
        <v>46017</v>
      </c>
      <c r="B702" s="15" t="s">
        <v>749</v>
      </c>
      <c r="C702" s="15" t="s">
        <v>750</v>
      </c>
      <c r="D702" s="35">
        <v>790</v>
      </c>
      <c r="E702" s="36">
        <v>72</v>
      </c>
      <c r="F702" s="32">
        <v>86</v>
      </c>
      <c r="G702" s="32">
        <v>59</v>
      </c>
      <c r="H702" s="32">
        <v>46</v>
      </c>
      <c r="I702" s="32">
        <v>13</v>
      </c>
      <c r="J702" s="37">
        <v>83</v>
      </c>
      <c r="K702" s="36">
        <v>50</v>
      </c>
      <c r="L702" s="32">
        <v>55</v>
      </c>
      <c r="M702" s="37">
        <v>53</v>
      </c>
      <c r="N702" s="32"/>
      <c r="O702" s="32"/>
      <c r="P702" s="32"/>
      <c r="Q702" s="32"/>
      <c r="R702" s="38">
        <f>(E702*E$2+F702*F$2+G702*G$2+H702*H$2+I702*I$2+K702*K$2+J702*J$2+L702*L$2+M702*M$2)</f>
        <v>0</v>
      </c>
    </row>
    <row r="703" spans="1:18" ht="22.5" customHeight="1">
      <c r="A703" s="34">
        <v>46017</v>
      </c>
      <c r="B703" s="15" t="s">
        <v>7872</v>
      </c>
      <c r="C703" s="15" t="s">
        <v>7873</v>
      </c>
      <c r="D703" s="35">
        <v>1118</v>
      </c>
      <c r="E703" s="36"/>
      <c r="F703" s="32">
        <v>62</v>
      </c>
      <c r="G703" s="32"/>
      <c r="H703" s="32">
        <v>15</v>
      </c>
      <c r="I703" s="32"/>
      <c r="J703" s="37"/>
      <c r="K703" s="36">
        <v>34</v>
      </c>
      <c r="L703" s="32">
        <v>53</v>
      </c>
      <c r="M703" s="37">
        <v>48</v>
      </c>
      <c r="N703" s="32"/>
      <c r="O703" s="32"/>
      <c r="P703" s="32"/>
      <c r="Q703" s="32"/>
      <c r="R703" s="38">
        <f>(E703*E$2+F703*F$2+G703*G$2+H703*H$2+I703*I$2+K703*K$2+J703*J$2+L703*L$2+M703*M$2)</f>
        <v>0</v>
      </c>
    </row>
    <row r="704" spans="1:18" ht="22.5" customHeight="1">
      <c r="A704" s="34">
        <v>46017</v>
      </c>
      <c r="B704" s="15" t="s">
        <v>751</v>
      </c>
      <c r="C704" s="15" t="s">
        <v>752</v>
      </c>
      <c r="D704" s="35">
        <v>1108</v>
      </c>
      <c r="E704" s="36">
        <v>36</v>
      </c>
      <c r="F704" s="32">
        <v>75</v>
      </c>
      <c r="G704" s="32">
        <v>29</v>
      </c>
      <c r="H704" s="32">
        <v>18</v>
      </c>
      <c r="I704" s="32">
        <v>6</v>
      </c>
      <c r="J704" s="37">
        <v>92</v>
      </c>
      <c r="K704" s="36"/>
      <c r="L704" s="32">
        <v>36</v>
      </c>
      <c r="M704" s="37">
        <v>45</v>
      </c>
      <c r="N704" s="32"/>
      <c r="O704" s="32"/>
      <c r="P704" s="32"/>
      <c r="Q704" s="32"/>
      <c r="R704" s="38">
        <f>(E704*E$2+F704*F$2+G704*G$2+H704*H$2+I704*I$2+K704*K$2+J704*J$2+L704*L$2+M704*M$2)</f>
        <v>0</v>
      </c>
    </row>
    <row r="705" spans="1:18" ht="22.5" customHeight="1">
      <c r="A705" s="34">
        <v>46017</v>
      </c>
      <c r="B705" s="15" t="s">
        <v>753</v>
      </c>
      <c r="C705" s="15" t="s">
        <v>754</v>
      </c>
      <c r="D705" s="35">
        <v>262</v>
      </c>
      <c r="E705" s="36">
        <v>36</v>
      </c>
      <c r="F705" s="32">
        <v>78</v>
      </c>
      <c r="G705" s="32">
        <v>18</v>
      </c>
      <c r="H705" s="32">
        <v>79</v>
      </c>
      <c r="I705" s="32">
        <v>36</v>
      </c>
      <c r="J705" s="37"/>
      <c r="K705" s="36">
        <v>40</v>
      </c>
      <c r="L705" s="32">
        <v>9</v>
      </c>
      <c r="M705" s="37">
        <v>55</v>
      </c>
      <c r="N705" s="32"/>
      <c r="O705" s="32"/>
      <c r="P705" s="32"/>
      <c r="Q705" s="32"/>
      <c r="R705" s="38">
        <f>(E705*E$2+F705*F$2+G705*G$2+H705*H$2+I705*I$2+K705*K$2+J705*J$2+L705*L$2+M705*M$2)</f>
        <v>0</v>
      </c>
    </row>
    <row r="706" spans="1:18" ht="22.5" customHeight="1">
      <c r="A706" s="34">
        <v>46017</v>
      </c>
      <c r="B706" s="15" t="s">
        <v>755</v>
      </c>
      <c r="C706" s="15" t="s">
        <v>756</v>
      </c>
      <c r="D706" s="35">
        <v>1733</v>
      </c>
      <c r="E706" s="36">
        <v>45</v>
      </c>
      <c r="F706" s="32">
        <v>38</v>
      </c>
      <c r="G706" s="32">
        <v>48</v>
      </c>
      <c r="H706" s="32">
        <v>80</v>
      </c>
      <c r="I706" s="32">
        <v>80</v>
      </c>
      <c r="J706" s="37">
        <v>33</v>
      </c>
      <c r="K706" s="36">
        <v>45</v>
      </c>
      <c r="L706" s="32">
        <v>39</v>
      </c>
      <c r="M706" s="37">
        <v>56</v>
      </c>
      <c r="N706" s="32"/>
      <c r="O706" s="32"/>
      <c r="P706" s="32"/>
      <c r="Q706" s="32"/>
      <c r="R706" s="38">
        <f>(E706*E$2+F706*F$2+G706*G$2+H706*H$2+I706*I$2+K706*K$2+J706*J$2+L706*L$2+M706*M$2)</f>
        <v>0</v>
      </c>
    </row>
    <row r="707" spans="1:18" ht="22.5" customHeight="1">
      <c r="A707" s="34">
        <v>46017</v>
      </c>
      <c r="B707" s="15" t="s">
        <v>757</v>
      </c>
      <c r="C707" s="15" t="s">
        <v>758</v>
      </c>
      <c r="D707" s="35">
        <v>443</v>
      </c>
      <c r="E707" s="36">
        <v>61</v>
      </c>
      <c r="F707" s="32">
        <v>78</v>
      </c>
      <c r="G707" s="32">
        <v>64</v>
      </c>
      <c r="H707" s="32">
        <v>48</v>
      </c>
      <c r="I707" s="32">
        <v>37</v>
      </c>
      <c r="J707" s="37"/>
      <c r="K707" s="36">
        <v>49</v>
      </c>
      <c r="L707" s="32">
        <v>51</v>
      </c>
      <c r="M707" s="37">
        <v>51</v>
      </c>
      <c r="N707" s="32"/>
      <c r="O707" s="32"/>
      <c r="P707" s="32"/>
      <c r="Q707" s="32"/>
      <c r="R707" s="38">
        <f>(E707*E$2+F707*F$2+G707*G$2+H707*H$2+I707*I$2+K707*K$2+J707*J$2+L707*L$2+M707*M$2)</f>
        <v>0</v>
      </c>
    </row>
    <row r="708" spans="1:18" ht="22.5" customHeight="1">
      <c r="A708" s="34">
        <v>46017</v>
      </c>
      <c r="B708" s="15" t="s">
        <v>759</v>
      </c>
      <c r="C708" s="15" t="s">
        <v>760</v>
      </c>
      <c r="D708" s="35">
        <v>2408</v>
      </c>
      <c r="E708" s="36">
        <v>26</v>
      </c>
      <c r="F708" s="32">
        <v>17</v>
      </c>
      <c r="G708" s="32">
        <v>63</v>
      </c>
      <c r="H708" s="32">
        <v>11</v>
      </c>
      <c r="I708" s="32">
        <v>60</v>
      </c>
      <c r="J708" s="37"/>
      <c r="K708" s="36">
        <v>83</v>
      </c>
      <c r="L708" s="32">
        <v>24</v>
      </c>
      <c r="M708" s="37">
        <v>76</v>
      </c>
      <c r="N708" s="32"/>
      <c r="O708" s="32"/>
      <c r="P708" s="32"/>
      <c r="Q708" s="32"/>
      <c r="R708" s="38">
        <f>(E708*E$2+F708*F$2+G708*G$2+H708*H$2+I708*I$2+K708*K$2+J708*J$2+L708*L$2+M708*M$2)</f>
        <v>0</v>
      </c>
    </row>
    <row r="709" spans="1:18" ht="22.5" customHeight="1">
      <c r="A709" s="34">
        <v>46017</v>
      </c>
      <c r="B709" s="15" t="s">
        <v>7755</v>
      </c>
      <c r="C709" s="15" t="s">
        <v>7756</v>
      </c>
      <c r="D709" s="35">
        <v>398</v>
      </c>
      <c r="E709" s="36"/>
      <c r="F709" s="32">
        <v>43</v>
      </c>
      <c r="G709" s="32"/>
      <c r="H709" s="32">
        <v>52</v>
      </c>
      <c r="I709" s="32"/>
      <c r="J709" s="37"/>
      <c r="K709" s="36">
        <v>27</v>
      </c>
      <c r="L709" s="32">
        <v>38</v>
      </c>
      <c r="M709" s="37">
        <v>16</v>
      </c>
      <c r="N709" s="32"/>
      <c r="O709" s="32"/>
      <c r="P709" s="32"/>
      <c r="Q709" s="32"/>
      <c r="R709" s="38">
        <f>(E709*E$2+F709*F$2+G709*G$2+H709*H$2+I709*I$2+K709*K$2+J709*J$2+L709*L$2+M709*M$2)</f>
        <v>0</v>
      </c>
    </row>
    <row r="710" spans="1:18" ht="22.5" customHeight="1">
      <c r="A710" s="34">
        <v>46017</v>
      </c>
      <c r="B710" s="15" t="s">
        <v>761</v>
      </c>
      <c r="C710" s="15" t="s">
        <v>762</v>
      </c>
      <c r="D710" s="35">
        <v>12323</v>
      </c>
      <c r="E710" s="36">
        <v>95</v>
      </c>
      <c r="F710" s="32">
        <v>87</v>
      </c>
      <c r="G710" s="32">
        <v>65</v>
      </c>
      <c r="H710" s="32">
        <v>72</v>
      </c>
      <c r="I710" s="32"/>
      <c r="J710" s="37"/>
      <c r="K710" s="36">
        <v>36</v>
      </c>
      <c r="L710" s="32">
        <v>67</v>
      </c>
      <c r="M710" s="37">
        <v>18</v>
      </c>
      <c r="N710" s="32"/>
      <c r="O710" s="32"/>
      <c r="P710" s="32"/>
      <c r="Q710" s="32"/>
      <c r="R710" s="38">
        <f>(E710*E$2+F710*F$2+G710*G$2+H710*H$2+I710*I$2+K710*K$2+J710*J$2+L710*L$2+M710*M$2)</f>
        <v>0</v>
      </c>
    </row>
    <row r="711" spans="1:18" ht="22.5" customHeight="1">
      <c r="A711" s="34">
        <v>46017</v>
      </c>
      <c r="B711" s="15" t="s">
        <v>5936</v>
      </c>
      <c r="C711" s="15" t="s">
        <v>5935</v>
      </c>
      <c r="D711" s="35">
        <v>1668</v>
      </c>
      <c r="E711" s="36"/>
      <c r="F711" s="32">
        <v>9</v>
      </c>
      <c r="G711" s="32"/>
      <c r="H711" s="32">
        <v>24</v>
      </c>
      <c r="I711" s="32"/>
      <c r="J711" s="37"/>
      <c r="K711" s="36">
        <v>68</v>
      </c>
      <c r="L711" s="32">
        <v>33</v>
      </c>
      <c r="M711" s="37">
        <v>51</v>
      </c>
      <c r="N711" s="32"/>
      <c r="O711" s="32"/>
      <c r="P711" s="32"/>
      <c r="Q711" s="32"/>
      <c r="R711" s="38">
        <f>(E711*E$2+F711*F$2+G711*G$2+H711*H$2+I711*I$2+K711*K$2+J711*J$2+L711*L$2+M711*M$2)</f>
        <v>0</v>
      </c>
    </row>
    <row r="712" spans="1:18" ht="22.5" customHeight="1">
      <c r="A712" s="34">
        <v>46017</v>
      </c>
      <c r="B712" s="15" t="s">
        <v>763</v>
      </c>
      <c r="C712" s="15" t="s">
        <v>764</v>
      </c>
      <c r="D712" s="35">
        <v>1001</v>
      </c>
      <c r="E712" s="36">
        <v>91</v>
      </c>
      <c r="F712" s="32">
        <v>82</v>
      </c>
      <c r="G712" s="32">
        <v>60</v>
      </c>
      <c r="H712" s="32">
        <v>95</v>
      </c>
      <c r="I712" s="32">
        <v>70</v>
      </c>
      <c r="J712" s="37"/>
      <c r="K712" s="36">
        <v>40</v>
      </c>
      <c r="L712" s="32">
        <v>91</v>
      </c>
      <c r="M712" s="37">
        <v>46</v>
      </c>
      <c r="N712" s="32"/>
      <c r="O712" s="32"/>
      <c r="P712" s="32"/>
      <c r="Q712" s="32"/>
      <c r="R712" s="38">
        <f>(E712*E$2+F712*F$2+G712*G$2+H712*H$2+I712*I$2+K712*K$2+J712*J$2+L712*L$2+M712*M$2)</f>
        <v>0</v>
      </c>
    </row>
    <row r="713" spans="1:18" ht="22.5" customHeight="1">
      <c r="A713" s="34">
        <v>46017</v>
      </c>
      <c r="B713" s="15" t="s">
        <v>8012</v>
      </c>
      <c r="C713" s="15" t="s">
        <v>8013</v>
      </c>
      <c r="D713" s="35">
        <v>312</v>
      </c>
      <c r="E713" s="36"/>
      <c r="F713" s="32"/>
      <c r="G713" s="32"/>
      <c r="H713" s="32"/>
      <c r="I713" s="32"/>
      <c r="J713" s="37"/>
      <c r="K713" s="36"/>
      <c r="L713" s="32">
        <v>49</v>
      </c>
      <c r="M713" s="37">
        <v>49</v>
      </c>
      <c r="N713" s="32"/>
      <c r="O713" s="32"/>
      <c r="P713" s="32"/>
      <c r="Q713" s="32"/>
      <c r="R713" s="38">
        <f>(E713*E$2+F713*F$2+G713*G$2+H713*H$2+I713*I$2+K713*K$2+J713*J$2+L713*L$2+M713*M$2)</f>
        <v>0</v>
      </c>
    </row>
    <row r="714" spans="1:18" ht="22.5" customHeight="1">
      <c r="A714" s="34">
        <v>46017</v>
      </c>
      <c r="B714" s="15" t="s">
        <v>765</v>
      </c>
      <c r="C714" s="15" t="s">
        <v>766</v>
      </c>
      <c r="D714" s="35">
        <v>86802</v>
      </c>
      <c r="E714" s="36">
        <v>74</v>
      </c>
      <c r="F714" s="32">
        <v>66</v>
      </c>
      <c r="G714" s="32">
        <v>78</v>
      </c>
      <c r="H714" s="32">
        <v>52</v>
      </c>
      <c r="I714" s="32">
        <v>67</v>
      </c>
      <c r="J714" s="37"/>
      <c r="K714" s="36">
        <v>93</v>
      </c>
      <c r="L714" s="32">
        <v>73</v>
      </c>
      <c r="M714" s="37">
        <v>28</v>
      </c>
      <c r="N714" s="32"/>
      <c r="O714" s="32"/>
      <c r="P714" s="32"/>
      <c r="Q714" s="32"/>
      <c r="R714" s="38">
        <f>(E714*E$2+F714*F$2+G714*G$2+H714*H$2+I714*I$2+K714*K$2+J714*J$2+L714*L$2+M714*M$2)</f>
        <v>0</v>
      </c>
    </row>
    <row r="715" spans="1:18" ht="22.5" customHeight="1">
      <c r="A715" s="34">
        <v>46017</v>
      </c>
      <c r="B715" s="15" t="s">
        <v>5803</v>
      </c>
      <c r="C715" s="15" t="s">
        <v>5802</v>
      </c>
      <c r="D715" s="35">
        <v>3190</v>
      </c>
      <c r="E715" s="36">
        <v>50</v>
      </c>
      <c r="F715" s="32"/>
      <c r="G715" s="32">
        <v>63</v>
      </c>
      <c r="H715" s="32"/>
      <c r="I715" s="32">
        <v>82</v>
      </c>
      <c r="J715" s="37">
        <v>38</v>
      </c>
      <c r="K715" s="36">
        <v>34</v>
      </c>
      <c r="L715" s="32">
        <v>21</v>
      </c>
      <c r="M715" s="37">
        <v>74</v>
      </c>
      <c r="N715" s="32"/>
      <c r="O715" s="32"/>
      <c r="P715" s="32"/>
      <c r="Q715" s="32"/>
      <c r="R715" s="38">
        <f>(E715*E$2+F715*F$2+G715*G$2+H715*H$2+I715*I$2+K715*K$2+J715*J$2+L715*L$2+M715*M$2)</f>
        <v>0</v>
      </c>
    </row>
    <row r="716" spans="1:18" ht="22.5" customHeight="1">
      <c r="A716" s="34">
        <v>46017</v>
      </c>
      <c r="B716" s="15" t="s">
        <v>767</v>
      </c>
      <c r="C716" s="15" t="s">
        <v>768</v>
      </c>
      <c r="D716" s="35">
        <v>1705</v>
      </c>
      <c r="E716" s="36">
        <v>65</v>
      </c>
      <c r="F716" s="32">
        <v>61</v>
      </c>
      <c r="G716" s="32">
        <v>67</v>
      </c>
      <c r="H716" s="32">
        <v>87</v>
      </c>
      <c r="I716" s="32">
        <v>35</v>
      </c>
      <c r="J716" s="37"/>
      <c r="K716" s="36">
        <v>88</v>
      </c>
      <c r="L716" s="32">
        <v>45</v>
      </c>
      <c r="M716" s="37">
        <v>46</v>
      </c>
      <c r="N716" s="32"/>
      <c r="O716" s="32"/>
      <c r="P716" s="32"/>
      <c r="Q716" s="32"/>
      <c r="R716" s="38">
        <f>(E716*E$2+F716*F$2+G716*G$2+H716*H$2+I716*I$2+K716*K$2+J716*J$2+L716*L$2+M716*M$2)</f>
        <v>0</v>
      </c>
    </row>
    <row r="717" spans="1:18" ht="22.5" customHeight="1">
      <c r="A717" s="34">
        <v>46017</v>
      </c>
      <c r="B717" s="15" t="s">
        <v>769</v>
      </c>
      <c r="C717" s="15" t="s">
        <v>770</v>
      </c>
      <c r="D717" s="35">
        <v>368</v>
      </c>
      <c r="E717" s="36">
        <v>32</v>
      </c>
      <c r="F717" s="32">
        <v>39</v>
      </c>
      <c r="G717" s="32">
        <v>56</v>
      </c>
      <c r="H717" s="32">
        <v>12</v>
      </c>
      <c r="I717" s="32">
        <v>54</v>
      </c>
      <c r="J717" s="37"/>
      <c r="K717" s="36">
        <v>40</v>
      </c>
      <c r="L717" s="32">
        <v>38</v>
      </c>
      <c r="M717" s="37">
        <v>58</v>
      </c>
      <c r="N717" s="32"/>
      <c r="O717" s="32"/>
      <c r="P717" s="32"/>
      <c r="Q717" s="32"/>
      <c r="R717" s="38">
        <f>(E717*E$2+F717*F$2+G717*G$2+H717*H$2+I717*I$2+K717*K$2+J717*J$2+L717*L$2+M717*M$2)</f>
        <v>0</v>
      </c>
    </row>
    <row r="718" spans="1:18" ht="22.5" customHeight="1">
      <c r="A718" s="34">
        <v>46017</v>
      </c>
      <c r="B718" s="15" t="s">
        <v>6637</v>
      </c>
      <c r="C718" s="15" t="s">
        <v>6638</v>
      </c>
      <c r="D718" s="35">
        <v>6941</v>
      </c>
      <c r="E718" s="36">
        <v>46</v>
      </c>
      <c r="F718" s="32"/>
      <c r="G718" s="32">
        <v>40</v>
      </c>
      <c r="H718" s="32">
        <v>50</v>
      </c>
      <c r="I718" s="32">
        <v>9</v>
      </c>
      <c r="J718" s="37"/>
      <c r="K718" s="36">
        <v>81</v>
      </c>
      <c r="L718" s="32">
        <v>48</v>
      </c>
      <c r="M718" s="37">
        <v>59</v>
      </c>
      <c r="N718" s="32"/>
      <c r="O718" s="32"/>
      <c r="P718" s="32"/>
      <c r="Q718" s="32"/>
      <c r="R718" s="38">
        <f>(E718*E$2+F718*F$2+G718*G$2+H718*H$2+I718*I$2+K718*K$2+J718*J$2+L718*L$2+M718*M$2)</f>
        <v>0</v>
      </c>
    </row>
    <row r="719" spans="1:18" ht="22.5" customHeight="1">
      <c r="A719" s="34">
        <v>46017</v>
      </c>
      <c r="B719" s="15" t="s">
        <v>771</v>
      </c>
      <c r="C719" s="15" t="s">
        <v>772</v>
      </c>
      <c r="D719" s="35">
        <v>18189</v>
      </c>
      <c r="E719" s="36">
        <v>34</v>
      </c>
      <c r="F719" s="32">
        <v>32</v>
      </c>
      <c r="G719" s="32">
        <v>48</v>
      </c>
      <c r="H719" s="32">
        <v>29</v>
      </c>
      <c r="I719" s="32">
        <v>53</v>
      </c>
      <c r="J719" s="37">
        <v>31</v>
      </c>
      <c r="K719" s="36">
        <v>98</v>
      </c>
      <c r="L719" s="32">
        <v>48</v>
      </c>
      <c r="M719" s="37">
        <v>40</v>
      </c>
      <c r="N719" s="32"/>
      <c r="O719" s="32"/>
      <c r="P719" s="32"/>
      <c r="Q719" s="32"/>
      <c r="R719" s="38">
        <f>(E719*E$2+F719*F$2+G719*G$2+H719*H$2+I719*I$2+K719*K$2+J719*J$2+L719*L$2+M719*M$2)</f>
        <v>0</v>
      </c>
    </row>
    <row r="720" spans="1:18" ht="22.5" customHeight="1">
      <c r="A720" s="34">
        <v>46017</v>
      </c>
      <c r="B720" s="15" t="s">
        <v>4630</v>
      </c>
      <c r="C720" s="15" t="s">
        <v>4629</v>
      </c>
      <c r="D720" s="35">
        <v>473</v>
      </c>
      <c r="E720" s="36"/>
      <c r="F720" s="32"/>
      <c r="G720" s="32"/>
      <c r="H720" s="32">
        <v>3</v>
      </c>
      <c r="I720" s="32"/>
      <c r="J720" s="37"/>
      <c r="K720" s="36">
        <v>2</v>
      </c>
      <c r="L720" s="32">
        <v>71</v>
      </c>
      <c r="M720" s="37">
        <v>37</v>
      </c>
      <c r="N720" s="32"/>
      <c r="O720" s="32"/>
      <c r="P720" s="32"/>
      <c r="Q720" s="32"/>
      <c r="R720" s="38">
        <f>(E720*E$2+F720*F$2+G720*G$2+H720*H$2+I720*I$2+K720*K$2+J720*J$2+L720*L$2+M720*M$2)</f>
        <v>0</v>
      </c>
    </row>
    <row r="721" spans="1:18" ht="22.5" customHeight="1">
      <c r="A721" s="34">
        <v>46017</v>
      </c>
      <c r="B721" s="15" t="s">
        <v>773</v>
      </c>
      <c r="C721" s="15" t="s">
        <v>774</v>
      </c>
      <c r="D721" s="35">
        <v>4692</v>
      </c>
      <c r="E721" s="36">
        <v>59</v>
      </c>
      <c r="F721" s="32">
        <v>64</v>
      </c>
      <c r="G721" s="32">
        <v>42</v>
      </c>
      <c r="H721" s="32">
        <v>90</v>
      </c>
      <c r="I721" s="32">
        <v>61</v>
      </c>
      <c r="J721" s="37"/>
      <c r="K721" s="36">
        <v>34</v>
      </c>
      <c r="L721" s="32">
        <v>74</v>
      </c>
      <c r="M721" s="37">
        <v>46</v>
      </c>
      <c r="N721" s="32"/>
      <c r="O721" s="32"/>
      <c r="P721" s="32"/>
      <c r="Q721" s="32"/>
      <c r="R721" s="38">
        <f>(E721*E$2+F721*F$2+G721*G$2+H721*H$2+I721*I$2+K721*K$2+J721*J$2+L721*L$2+M721*M$2)</f>
        <v>0</v>
      </c>
    </row>
    <row r="722" spans="1:18" ht="22.5" customHeight="1">
      <c r="A722" s="34">
        <v>46017</v>
      </c>
      <c r="B722" s="15" t="s">
        <v>775</v>
      </c>
      <c r="C722" s="15" t="s">
        <v>776</v>
      </c>
      <c r="D722" s="35">
        <v>2188</v>
      </c>
      <c r="E722" s="36">
        <v>25</v>
      </c>
      <c r="F722" s="32">
        <v>11</v>
      </c>
      <c r="G722" s="32">
        <v>37</v>
      </c>
      <c r="H722" s="32">
        <v>17</v>
      </c>
      <c r="I722" s="32">
        <v>21</v>
      </c>
      <c r="J722" s="37"/>
      <c r="K722" s="36">
        <v>35</v>
      </c>
      <c r="L722" s="32">
        <v>56</v>
      </c>
      <c r="M722" s="37">
        <v>39</v>
      </c>
      <c r="N722" s="32"/>
      <c r="O722" s="32"/>
      <c r="P722" s="32"/>
      <c r="Q722" s="32"/>
      <c r="R722" s="38">
        <f>(E722*E$2+F722*F$2+G722*G$2+H722*H$2+I722*I$2+K722*K$2+J722*J$2+L722*L$2+M722*M$2)</f>
        <v>0</v>
      </c>
    </row>
    <row r="723" spans="1:18" ht="22.5" customHeight="1">
      <c r="A723" s="34">
        <v>46017</v>
      </c>
      <c r="B723" s="15" t="s">
        <v>4632</v>
      </c>
      <c r="C723" s="15" t="s">
        <v>4631</v>
      </c>
      <c r="D723" s="35">
        <v>112563</v>
      </c>
      <c r="E723" s="36">
        <v>47</v>
      </c>
      <c r="F723" s="32"/>
      <c r="G723" s="32">
        <v>40</v>
      </c>
      <c r="H723" s="32"/>
      <c r="I723" s="32">
        <v>94</v>
      </c>
      <c r="J723" s="37"/>
      <c r="K723" s="36">
        <v>78</v>
      </c>
      <c r="L723" s="32">
        <v>85</v>
      </c>
      <c r="M723" s="37">
        <v>10</v>
      </c>
      <c r="N723" s="32"/>
      <c r="O723" s="32"/>
      <c r="P723" s="32"/>
      <c r="Q723" s="32"/>
      <c r="R723" s="38">
        <f>(E723*E$2+F723*F$2+G723*G$2+H723*H$2+I723*I$2+K723*K$2+J723*J$2+L723*L$2+M723*M$2)</f>
        <v>0</v>
      </c>
    </row>
    <row r="724" spans="1:18" ht="22.5" customHeight="1">
      <c r="A724" s="34">
        <v>46017</v>
      </c>
      <c r="B724" s="15" t="s">
        <v>4634</v>
      </c>
      <c r="C724" s="15" t="s">
        <v>4633</v>
      </c>
      <c r="D724" s="35">
        <v>4731</v>
      </c>
      <c r="E724" s="36">
        <v>19</v>
      </c>
      <c r="F724" s="32"/>
      <c r="G724" s="32">
        <v>26</v>
      </c>
      <c r="H724" s="32">
        <v>53</v>
      </c>
      <c r="I724" s="32">
        <v>12</v>
      </c>
      <c r="J724" s="37"/>
      <c r="K724" s="36">
        <v>57</v>
      </c>
      <c r="L724" s="32">
        <v>69</v>
      </c>
      <c r="M724" s="37">
        <v>45</v>
      </c>
      <c r="N724" s="32"/>
      <c r="O724" s="32"/>
      <c r="P724" s="32"/>
      <c r="Q724" s="32"/>
      <c r="R724" s="38">
        <f>(E724*E$2+F724*F$2+G724*G$2+H724*H$2+I724*I$2+K724*K$2+J724*J$2+L724*L$2+M724*M$2)</f>
        <v>0</v>
      </c>
    </row>
    <row r="725" spans="1:18" ht="22.5" customHeight="1">
      <c r="A725" s="34">
        <v>46017</v>
      </c>
      <c r="B725" s="15" t="s">
        <v>777</v>
      </c>
      <c r="C725" s="15" t="s">
        <v>778</v>
      </c>
      <c r="D725" s="35">
        <v>11752</v>
      </c>
      <c r="E725" s="36">
        <v>46</v>
      </c>
      <c r="F725" s="32">
        <v>19</v>
      </c>
      <c r="G725" s="32">
        <v>54</v>
      </c>
      <c r="H725" s="32">
        <v>50</v>
      </c>
      <c r="I725" s="32">
        <v>85</v>
      </c>
      <c r="J725" s="37"/>
      <c r="K725" s="36">
        <v>16</v>
      </c>
      <c r="L725" s="32">
        <v>51</v>
      </c>
      <c r="M725" s="37">
        <v>29</v>
      </c>
      <c r="N725" s="32"/>
      <c r="O725" s="32"/>
      <c r="P725" s="32"/>
      <c r="Q725" s="32"/>
      <c r="R725" s="38">
        <f>(E725*E$2+F725*F$2+G725*G$2+H725*H$2+I725*I$2+K725*K$2+J725*J$2+L725*L$2+M725*M$2)</f>
        <v>0</v>
      </c>
    </row>
    <row r="726" spans="1:18" ht="22.5" customHeight="1">
      <c r="A726" s="34">
        <v>46017</v>
      </c>
      <c r="B726" s="15" t="s">
        <v>779</v>
      </c>
      <c r="C726" s="15" t="s">
        <v>780</v>
      </c>
      <c r="D726" s="35">
        <v>1874</v>
      </c>
      <c r="E726" s="36">
        <v>61</v>
      </c>
      <c r="F726" s="32">
        <v>62</v>
      </c>
      <c r="G726" s="32">
        <v>46</v>
      </c>
      <c r="H726" s="32">
        <v>97</v>
      </c>
      <c r="I726" s="32">
        <v>41</v>
      </c>
      <c r="J726" s="37"/>
      <c r="K726" s="36">
        <v>37</v>
      </c>
      <c r="L726" s="32">
        <v>39</v>
      </c>
      <c r="M726" s="37">
        <v>80</v>
      </c>
      <c r="N726" s="32"/>
      <c r="O726" s="32"/>
      <c r="P726" s="32"/>
      <c r="Q726" s="32"/>
      <c r="R726" s="38">
        <f>(E726*E$2+F726*F$2+G726*G$2+H726*H$2+I726*I$2+K726*K$2+J726*J$2+L726*L$2+M726*M$2)</f>
        <v>0</v>
      </c>
    </row>
    <row r="727" spans="1:18" ht="22.5" customHeight="1">
      <c r="A727" s="34">
        <v>46017</v>
      </c>
      <c r="B727" s="15" t="s">
        <v>781</v>
      </c>
      <c r="C727" s="15" t="s">
        <v>782</v>
      </c>
      <c r="D727" s="35">
        <v>3750</v>
      </c>
      <c r="E727" s="36">
        <v>78</v>
      </c>
      <c r="F727" s="32">
        <v>69</v>
      </c>
      <c r="G727" s="32">
        <v>69</v>
      </c>
      <c r="H727" s="32">
        <v>30</v>
      </c>
      <c r="I727" s="32">
        <v>82</v>
      </c>
      <c r="J727" s="37"/>
      <c r="K727" s="36">
        <v>71</v>
      </c>
      <c r="L727" s="32">
        <v>68</v>
      </c>
      <c r="M727" s="37">
        <v>21</v>
      </c>
      <c r="N727" s="32"/>
      <c r="O727" s="32"/>
      <c r="P727" s="32"/>
      <c r="Q727" s="32"/>
      <c r="R727" s="38">
        <f>(E727*E$2+F727*F$2+G727*G$2+H727*H$2+I727*I$2+K727*K$2+J727*J$2+L727*L$2+M727*M$2)</f>
        <v>0</v>
      </c>
    </row>
    <row r="728" spans="1:18" ht="22.5" customHeight="1">
      <c r="A728" s="34">
        <v>46017</v>
      </c>
      <c r="B728" s="15" t="s">
        <v>7463</v>
      </c>
      <c r="C728" s="15" t="s">
        <v>7464</v>
      </c>
      <c r="D728" s="35">
        <v>472</v>
      </c>
      <c r="E728" s="36"/>
      <c r="F728" s="32"/>
      <c r="G728" s="32"/>
      <c r="H728" s="32"/>
      <c r="I728" s="32"/>
      <c r="J728" s="37"/>
      <c r="K728" s="36"/>
      <c r="L728" s="32">
        <v>45</v>
      </c>
      <c r="M728" s="37">
        <v>57</v>
      </c>
      <c r="N728" s="32"/>
      <c r="O728" s="32"/>
      <c r="P728" s="32"/>
      <c r="Q728" s="32"/>
      <c r="R728" s="38">
        <f>(E728*E$2+F728*F$2+G728*G$2+H728*H$2+I728*I$2+K728*K$2+J728*J$2+L728*L$2+M728*M$2)</f>
        <v>0</v>
      </c>
    </row>
    <row r="729" spans="1:18" ht="22.5" customHeight="1">
      <c r="A729" s="34">
        <v>46017</v>
      </c>
      <c r="B729" s="15" t="s">
        <v>6745</v>
      </c>
      <c r="C729" s="15" t="s">
        <v>6746</v>
      </c>
      <c r="D729" s="35">
        <v>213</v>
      </c>
      <c r="E729" s="36"/>
      <c r="F729" s="32"/>
      <c r="G729" s="32"/>
      <c r="H729" s="32"/>
      <c r="I729" s="32"/>
      <c r="J729" s="37"/>
      <c r="K729" s="36"/>
      <c r="L729" s="32">
        <v>19</v>
      </c>
      <c r="M729" s="37">
        <v>77</v>
      </c>
      <c r="N729" s="32"/>
      <c r="O729" s="32"/>
      <c r="P729" s="32"/>
      <c r="Q729" s="32"/>
      <c r="R729" s="38">
        <f>(E729*E$2+F729*F$2+G729*G$2+H729*H$2+I729*I$2+K729*K$2+J729*J$2+L729*L$2+M729*M$2)</f>
        <v>0</v>
      </c>
    </row>
    <row r="730" spans="1:18" ht="22.5" customHeight="1">
      <c r="A730" s="34">
        <v>46017</v>
      </c>
      <c r="B730" s="15" t="s">
        <v>6966</v>
      </c>
      <c r="C730" s="15" t="s">
        <v>6967</v>
      </c>
      <c r="D730" s="35">
        <v>273</v>
      </c>
      <c r="E730" s="36"/>
      <c r="F730" s="32"/>
      <c r="G730" s="32"/>
      <c r="H730" s="32"/>
      <c r="I730" s="32"/>
      <c r="J730" s="37"/>
      <c r="K730" s="36"/>
      <c r="L730" s="32">
        <v>50</v>
      </c>
      <c r="M730" s="37">
        <v>53</v>
      </c>
      <c r="N730" s="32"/>
      <c r="O730" s="32"/>
      <c r="P730" s="32"/>
      <c r="Q730" s="32"/>
      <c r="R730" s="38">
        <f>(E730*E$2+F730*F$2+G730*G$2+H730*H$2+I730*I$2+K730*K$2+J730*J$2+L730*L$2+M730*M$2)</f>
        <v>0</v>
      </c>
    </row>
    <row r="731" spans="1:18" ht="22.5" customHeight="1">
      <c r="A731" s="34">
        <v>46017</v>
      </c>
      <c r="B731" s="15" t="s">
        <v>4636</v>
      </c>
      <c r="C731" s="15" t="s">
        <v>4635</v>
      </c>
      <c r="D731" s="35">
        <v>2830</v>
      </c>
      <c r="E731" s="36"/>
      <c r="F731" s="32"/>
      <c r="G731" s="32"/>
      <c r="H731" s="32">
        <v>40</v>
      </c>
      <c r="I731" s="32"/>
      <c r="J731" s="37"/>
      <c r="K731" s="36">
        <v>45</v>
      </c>
      <c r="L731" s="32">
        <v>64</v>
      </c>
      <c r="M731" s="37">
        <v>35</v>
      </c>
      <c r="N731" s="32"/>
      <c r="O731" s="32"/>
      <c r="P731" s="32"/>
      <c r="Q731" s="32"/>
      <c r="R731" s="38">
        <f>(E731*E$2+F731*F$2+G731*G$2+H731*H$2+I731*I$2+K731*K$2+J731*J$2+L731*L$2+M731*M$2)</f>
        <v>0</v>
      </c>
    </row>
    <row r="732" spans="1:18" ht="22.5" customHeight="1">
      <c r="A732" s="34">
        <v>46017</v>
      </c>
      <c r="B732" s="15" t="s">
        <v>7757</v>
      </c>
      <c r="C732" s="15" t="s">
        <v>7758</v>
      </c>
      <c r="D732" s="35">
        <v>261</v>
      </c>
      <c r="E732" s="36"/>
      <c r="F732" s="32"/>
      <c r="G732" s="32"/>
      <c r="H732" s="32"/>
      <c r="I732" s="32"/>
      <c r="J732" s="37"/>
      <c r="K732" s="36"/>
      <c r="L732" s="32">
        <v>47</v>
      </c>
      <c r="M732" s="37">
        <v>53</v>
      </c>
      <c r="N732" s="32"/>
      <c r="O732" s="32"/>
      <c r="P732" s="32"/>
      <c r="Q732" s="32"/>
      <c r="R732" s="38">
        <f>(E732*E$2+F732*F$2+G732*G$2+H732*H$2+I732*I$2+K732*K$2+J732*J$2+L732*L$2+M732*M$2)</f>
        <v>0</v>
      </c>
    </row>
    <row r="733" spans="1:18" ht="22.5" customHeight="1">
      <c r="A733" s="34">
        <v>46017</v>
      </c>
      <c r="B733" s="15" t="s">
        <v>7874</v>
      </c>
      <c r="C733" s="15" t="s">
        <v>7875</v>
      </c>
      <c r="D733" s="35">
        <v>389</v>
      </c>
      <c r="E733" s="36">
        <v>45</v>
      </c>
      <c r="F733" s="32">
        <v>46</v>
      </c>
      <c r="G733" s="32">
        <v>34</v>
      </c>
      <c r="H733" s="32">
        <v>54</v>
      </c>
      <c r="I733" s="32">
        <v>92</v>
      </c>
      <c r="J733" s="37"/>
      <c r="K733" s="36">
        <v>55</v>
      </c>
      <c r="L733" s="32">
        <v>63</v>
      </c>
      <c r="M733" s="37">
        <v>46</v>
      </c>
      <c r="N733" s="32"/>
      <c r="O733" s="32"/>
      <c r="P733" s="32"/>
      <c r="Q733" s="32"/>
      <c r="R733" s="38">
        <f>(E733*E$2+F733*F$2+G733*G$2+H733*H$2+I733*I$2+K733*K$2+J733*J$2+L733*L$2+M733*M$2)</f>
        <v>0</v>
      </c>
    </row>
    <row r="734" spans="1:18" ht="22.5" customHeight="1">
      <c r="A734" s="34">
        <v>46017</v>
      </c>
      <c r="B734" s="15" t="s">
        <v>783</v>
      </c>
      <c r="C734" s="15" t="s">
        <v>784</v>
      </c>
      <c r="D734" s="35">
        <v>1415</v>
      </c>
      <c r="E734" s="36">
        <v>64</v>
      </c>
      <c r="F734" s="32">
        <v>92</v>
      </c>
      <c r="G734" s="32">
        <v>38</v>
      </c>
      <c r="H734" s="32">
        <v>69</v>
      </c>
      <c r="I734" s="32">
        <v>43</v>
      </c>
      <c r="J734" s="37"/>
      <c r="K734" s="36">
        <v>41</v>
      </c>
      <c r="L734" s="32">
        <v>52</v>
      </c>
      <c r="M734" s="37">
        <v>52</v>
      </c>
      <c r="N734" s="32"/>
      <c r="O734" s="32"/>
      <c r="P734" s="32"/>
      <c r="Q734" s="32"/>
      <c r="R734" s="38">
        <f>(E734*E$2+F734*F$2+G734*G$2+H734*H$2+I734*I$2+K734*K$2+J734*J$2+L734*L$2+M734*M$2)</f>
        <v>0</v>
      </c>
    </row>
    <row r="735" spans="1:18" ht="22.5" customHeight="1">
      <c r="A735" s="34">
        <v>46017</v>
      </c>
      <c r="B735" s="15" t="s">
        <v>785</v>
      </c>
      <c r="C735" s="15" t="s">
        <v>786</v>
      </c>
      <c r="D735" s="35">
        <v>585</v>
      </c>
      <c r="E735" s="36">
        <v>40</v>
      </c>
      <c r="F735" s="32">
        <v>41</v>
      </c>
      <c r="G735" s="32">
        <v>19</v>
      </c>
      <c r="H735" s="32">
        <v>42</v>
      </c>
      <c r="I735" s="32">
        <v>50</v>
      </c>
      <c r="J735" s="37"/>
      <c r="K735" s="36">
        <v>70</v>
      </c>
      <c r="L735" s="32">
        <v>93</v>
      </c>
      <c r="M735" s="37">
        <v>8</v>
      </c>
      <c r="N735" s="32"/>
      <c r="O735" s="32"/>
      <c r="P735" s="32"/>
      <c r="Q735" s="32"/>
      <c r="R735" s="38">
        <f>(E735*E$2+F735*F$2+G735*G$2+H735*H$2+I735*I$2+K735*K$2+J735*J$2+L735*L$2+M735*M$2)</f>
        <v>0</v>
      </c>
    </row>
    <row r="736" spans="1:18" ht="22.5" customHeight="1">
      <c r="A736" s="34">
        <v>46017</v>
      </c>
      <c r="B736" s="15" t="s">
        <v>787</v>
      </c>
      <c r="C736" s="15" t="s">
        <v>788</v>
      </c>
      <c r="D736" s="35">
        <v>12080</v>
      </c>
      <c r="E736" s="36">
        <v>63</v>
      </c>
      <c r="F736" s="32">
        <v>63</v>
      </c>
      <c r="G736" s="32">
        <v>61</v>
      </c>
      <c r="H736" s="32">
        <v>74</v>
      </c>
      <c r="I736" s="32">
        <v>79</v>
      </c>
      <c r="J736" s="37">
        <v>67</v>
      </c>
      <c r="K736" s="36">
        <v>43</v>
      </c>
      <c r="L736" s="32">
        <v>25</v>
      </c>
      <c r="M736" s="37">
        <v>70</v>
      </c>
      <c r="N736" s="32"/>
      <c r="O736" s="32"/>
      <c r="P736" s="32"/>
      <c r="Q736" s="32"/>
      <c r="R736" s="38">
        <f>(E736*E$2+F736*F$2+G736*G$2+H736*H$2+I736*I$2+K736*K$2+J736*J$2+L736*L$2+M736*M$2)</f>
        <v>0</v>
      </c>
    </row>
    <row r="737" spans="1:18" ht="22.5" customHeight="1">
      <c r="A737" s="34">
        <v>46017</v>
      </c>
      <c r="B737" s="15" t="s">
        <v>6035</v>
      </c>
      <c r="C737" s="15" t="s">
        <v>6036</v>
      </c>
      <c r="D737" s="35">
        <v>166</v>
      </c>
      <c r="E737" s="36"/>
      <c r="F737" s="32">
        <v>88</v>
      </c>
      <c r="G737" s="32"/>
      <c r="H737" s="32">
        <v>72</v>
      </c>
      <c r="I737" s="32"/>
      <c r="J737" s="37"/>
      <c r="K737" s="36">
        <v>56</v>
      </c>
      <c r="L737" s="32">
        <v>22</v>
      </c>
      <c r="M737" s="37">
        <v>71</v>
      </c>
      <c r="N737" s="32"/>
      <c r="O737" s="32"/>
      <c r="P737" s="32"/>
      <c r="Q737" s="32"/>
      <c r="R737" s="38">
        <f>(E737*E$2+F737*F$2+G737*G$2+H737*H$2+I737*I$2+K737*K$2+J737*J$2+L737*L$2+M737*M$2)</f>
        <v>0</v>
      </c>
    </row>
    <row r="738" spans="1:18" ht="22.5" customHeight="1">
      <c r="A738" s="34">
        <v>46017</v>
      </c>
      <c r="B738" s="15" t="s">
        <v>789</v>
      </c>
      <c r="C738" s="15" t="s">
        <v>790</v>
      </c>
      <c r="D738" s="35">
        <v>230</v>
      </c>
      <c r="E738" s="36"/>
      <c r="F738" s="32">
        <v>71</v>
      </c>
      <c r="G738" s="32"/>
      <c r="H738" s="32">
        <v>62</v>
      </c>
      <c r="I738" s="32"/>
      <c r="J738" s="37"/>
      <c r="K738" s="36">
        <v>48</v>
      </c>
      <c r="L738" s="32">
        <v>52</v>
      </c>
      <c r="M738" s="37">
        <v>54</v>
      </c>
      <c r="N738" s="32"/>
      <c r="O738" s="32"/>
      <c r="P738" s="32"/>
      <c r="Q738" s="32"/>
      <c r="R738" s="38">
        <f>(E738*E$2+F738*F$2+G738*G$2+H738*H$2+I738*I$2+K738*K$2+J738*J$2+L738*L$2+M738*M$2)</f>
        <v>0</v>
      </c>
    </row>
    <row r="739" spans="1:18" ht="22.5" customHeight="1">
      <c r="A739" s="34">
        <v>46017</v>
      </c>
      <c r="B739" s="15" t="s">
        <v>791</v>
      </c>
      <c r="C739" s="15" t="s">
        <v>792</v>
      </c>
      <c r="D739" s="35">
        <v>920</v>
      </c>
      <c r="E739" s="36"/>
      <c r="F739" s="32">
        <v>8</v>
      </c>
      <c r="G739" s="32">
        <v>50</v>
      </c>
      <c r="H739" s="32">
        <v>21</v>
      </c>
      <c r="I739" s="32">
        <v>88</v>
      </c>
      <c r="J739" s="37">
        <v>7</v>
      </c>
      <c r="K739" s="36">
        <v>59</v>
      </c>
      <c r="L739" s="32">
        <v>55</v>
      </c>
      <c r="M739" s="37">
        <v>61</v>
      </c>
      <c r="N739" s="32"/>
      <c r="O739" s="32"/>
      <c r="P739" s="32"/>
      <c r="Q739" s="32"/>
      <c r="R739" s="38">
        <f>(E739*E$2+F739*F$2+G739*G$2+H739*H$2+I739*I$2+K739*K$2+J739*J$2+L739*L$2+M739*M$2)</f>
        <v>0</v>
      </c>
    </row>
    <row r="740" spans="1:18" ht="22.5" customHeight="1">
      <c r="A740" s="34">
        <v>46017</v>
      </c>
      <c r="B740" s="15" t="s">
        <v>793</v>
      </c>
      <c r="C740" s="15" t="s">
        <v>794</v>
      </c>
      <c r="D740" s="35">
        <v>25696</v>
      </c>
      <c r="E740" s="36">
        <v>54</v>
      </c>
      <c r="F740" s="32">
        <v>57</v>
      </c>
      <c r="G740" s="32">
        <v>53</v>
      </c>
      <c r="H740" s="32">
        <v>46</v>
      </c>
      <c r="I740" s="32">
        <v>34</v>
      </c>
      <c r="J740" s="37">
        <v>51</v>
      </c>
      <c r="K740" s="36">
        <v>28</v>
      </c>
      <c r="L740" s="32">
        <v>70</v>
      </c>
      <c r="M740" s="37">
        <v>45</v>
      </c>
      <c r="N740" s="32"/>
      <c r="O740" s="32"/>
      <c r="P740" s="32"/>
      <c r="Q740" s="32"/>
      <c r="R740" s="38">
        <f>(E740*E$2+F740*F$2+G740*G$2+H740*H$2+I740*I$2+K740*K$2+J740*J$2+L740*L$2+M740*M$2)</f>
        <v>0</v>
      </c>
    </row>
    <row r="741" spans="1:18" ht="22.5" customHeight="1">
      <c r="A741" s="34">
        <v>46017</v>
      </c>
      <c r="B741" s="15" t="s">
        <v>795</v>
      </c>
      <c r="C741" s="15" t="s">
        <v>796</v>
      </c>
      <c r="D741" s="35">
        <v>10666</v>
      </c>
      <c r="E741" s="36">
        <v>83</v>
      </c>
      <c r="F741" s="32">
        <v>89</v>
      </c>
      <c r="G741" s="32">
        <v>52</v>
      </c>
      <c r="H741" s="32">
        <v>83</v>
      </c>
      <c r="I741" s="32">
        <v>49</v>
      </c>
      <c r="J741" s="37"/>
      <c r="K741" s="36">
        <v>72</v>
      </c>
      <c r="L741" s="32">
        <v>81</v>
      </c>
      <c r="M741" s="37">
        <v>19</v>
      </c>
      <c r="N741" s="32"/>
      <c r="O741" s="32"/>
      <c r="P741" s="32"/>
      <c r="Q741" s="32"/>
      <c r="R741" s="38">
        <f>(E741*E$2+F741*F$2+G741*G$2+H741*H$2+I741*I$2+K741*K$2+J741*J$2+L741*L$2+M741*M$2)</f>
        <v>0</v>
      </c>
    </row>
    <row r="742" spans="1:18" ht="22.5" customHeight="1">
      <c r="A742" s="34">
        <v>46017</v>
      </c>
      <c r="B742" s="15" t="s">
        <v>797</v>
      </c>
      <c r="C742" s="15" t="s">
        <v>798</v>
      </c>
      <c r="D742" s="35">
        <v>8222</v>
      </c>
      <c r="E742" s="36">
        <v>69</v>
      </c>
      <c r="F742" s="32">
        <v>95</v>
      </c>
      <c r="G742" s="32">
        <v>59</v>
      </c>
      <c r="H742" s="32">
        <v>59</v>
      </c>
      <c r="I742" s="32">
        <v>84</v>
      </c>
      <c r="J742" s="37">
        <v>88</v>
      </c>
      <c r="K742" s="36">
        <v>44</v>
      </c>
      <c r="L742" s="32">
        <v>50</v>
      </c>
      <c r="M742" s="37">
        <v>54</v>
      </c>
      <c r="N742" s="32"/>
      <c r="O742" s="32"/>
      <c r="P742" s="32">
        <v>1</v>
      </c>
      <c r="Q742" s="32"/>
      <c r="R742" s="38">
        <f>(E742*E$2+F742*F$2+G742*G$2+H742*H$2+I742*I$2+K742*K$2+J742*J$2+L742*L$2+M742*M$2)</f>
        <v>0</v>
      </c>
    </row>
    <row r="743" spans="1:18" ht="22.5" customHeight="1">
      <c r="A743" s="34">
        <v>46017</v>
      </c>
      <c r="B743" s="15" t="s">
        <v>4638</v>
      </c>
      <c r="C743" s="15" t="s">
        <v>4637</v>
      </c>
      <c r="D743" s="35">
        <v>22017</v>
      </c>
      <c r="E743" s="36">
        <v>51</v>
      </c>
      <c r="F743" s="32"/>
      <c r="G743" s="32">
        <v>44</v>
      </c>
      <c r="H743" s="32">
        <v>64</v>
      </c>
      <c r="I743" s="32">
        <v>97</v>
      </c>
      <c r="J743" s="37">
        <v>46</v>
      </c>
      <c r="K743" s="36">
        <v>87</v>
      </c>
      <c r="L743" s="32">
        <v>89</v>
      </c>
      <c r="M743" s="37">
        <v>12</v>
      </c>
      <c r="N743" s="32"/>
      <c r="O743" s="32"/>
      <c r="P743" s="32"/>
      <c r="Q743" s="32"/>
      <c r="R743" s="38">
        <f>(E743*E$2+F743*F$2+G743*G$2+H743*H$2+I743*I$2+K743*K$2+J743*J$2+L743*L$2+M743*M$2)</f>
        <v>0</v>
      </c>
    </row>
    <row r="744" spans="1:18" ht="22.5" customHeight="1">
      <c r="A744" s="34">
        <v>46017</v>
      </c>
      <c r="B744" s="15" t="s">
        <v>799</v>
      </c>
      <c r="C744" s="15" t="s">
        <v>800</v>
      </c>
      <c r="D744" s="35">
        <v>3002</v>
      </c>
      <c r="E744" s="36">
        <v>80</v>
      </c>
      <c r="F744" s="32">
        <v>64</v>
      </c>
      <c r="G744" s="32">
        <v>58</v>
      </c>
      <c r="H744" s="32">
        <v>96</v>
      </c>
      <c r="I744" s="32"/>
      <c r="J744" s="37">
        <v>72</v>
      </c>
      <c r="K744" s="36">
        <v>95</v>
      </c>
      <c r="L744" s="32">
        <v>35</v>
      </c>
      <c r="M744" s="37">
        <v>48</v>
      </c>
      <c r="N744" s="32"/>
      <c r="O744" s="32"/>
      <c r="P744" s="32"/>
      <c r="Q744" s="32"/>
      <c r="R744" s="38">
        <f>(E744*E$2+F744*F$2+G744*G$2+H744*H$2+I744*I$2+K744*K$2+J744*J$2+L744*L$2+M744*M$2)</f>
        <v>0</v>
      </c>
    </row>
    <row r="745" spans="1:18" ht="22.5" customHeight="1">
      <c r="A745" s="34">
        <v>46017</v>
      </c>
      <c r="B745" s="15" t="s">
        <v>4640</v>
      </c>
      <c r="C745" s="15" t="s">
        <v>4639</v>
      </c>
      <c r="D745" s="35">
        <v>920</v>
      </c>
      <c r="E745" s="36">
        <v>47</v>
      </c>
      <c r="F745" s="32"/>
      <c r="G745" s="32">
        <v>47</v>
      </c>
      <c r="H745" s="32">
        <v>74</v>
      </c>
      <c r="I745" s="32">
        <v>18</v>
      </c>
      <c r="J745" s="37">
        <v>57</v>
      </c>
      <c r="K745" s="36">
        <v>19</v>
      </c>
      <c r="L745" s="32">
        <v>26</v>
      </c>
      <c r="M745" s="37">
        <v>61</v>
      </c>
      <c r="N745" s="32"/>
      <c r="O745" s="32"/>
      <c r="P745" s="32"/>
      <c r="Q745" s="32"/>
      <c r="R745" s="38">
        <f>(E745*E$2+F745*F$2+G745*G$2+H745*H$2+I745*I$2+K745*K$2+J745*J$2+L745*L$2+M745*M$2)</f>
        <v>0</v>
      </c>
    </row>
    <row r="746" spans="1:18" ht="22.5" customHeight="1">
      <c r="A746" s="34">
        <v>46017</v>
      </c>
      <c r="B746" s="15" t="s">
        <v>7217</v>
      </c>
      <c r="C746" s="15" t="s">
        <v>7218</v>
      </c>
      <c r="D746" s="35">
        <v>284</v>
      </c>
      <c r="E746" s="36"/>
      <c r="F746" s="32"/>
      <c r="G746" s="32"/>
      <c r="H746" s="32"/>
      <c r="I746" s="32"/>
      <c r="J746" s="37"/>
      <c r="K746" s="36"/>
      <c r="L746" s="32">
        <v>45</v>
      </c>
      <c r="M746" s="37">
        <v>57</v>
      </c>
      <c r="N746" s="32"/>
      <c r="O746" s="32"/>
      <c r="P746" s="32"/>
      <c r="Q746" s="32"/>
      <c r="R746" s="38">
        <f>(E746*E$2+F746*F$2+G746*G$2+H746*H$2+I746*I$2+K746*K$2+J746*J$2+L746*L$2+M746*M$2)</f>
        <v>0</v>
      </c>
    </row>
    <row r="747" spans="1:18" ht="22.5" customHeight="1">
      <c r="A747" s="34">
        <v>46017</v>
      </c>
      <c r="B747" s="15" t="s">
        <v>6157</v>
      </c>
      <c r="C747" s="15" t="s">
        <v>4641</v>
      </c>
      <c r="D747" s="35">
        <v>612</v>
      </c>
      <c r="E747" s="36">
        <v>20</v>
      </c>
      <c r="F747" s="32"/>
      <c r="G747" s="32">
        <v>31</v>
      </c>
      <c r="H747" s="32">
        <v>21</v>
      </c>
      <c r="I747" s="32">
        <v>10</v>
      </c>
      <c r="J747" s="37"/>
      <c r="K747" s="36">
        <v>33</v>
      </c>
      <c r="L747" s="32">
        <v>57</v>
      </c>
      <c r="M747" s="37">
        <v>47</v>
      </c>
      <c r="N747" s="32"/>
      <c r="O747" s="32"/>
      <c r="P747" s="32"/>
      <c r="Q747" s="32"/>
      <c r="R747" s="38">
        <f>(E747*E$2+F747*F$2+G747*G$2+H747*H$2+I747*I$2+K747*K$2+J747*J$2+L747*L$2+M747*M$2)</f>
        <v>0</v>
      </c>
    </row>
    <row r="748" spans="1:18" ht="22.5" customHeight="1">
      <c r="A748" s="34">
        <v>46017</v>
      </c>
      <c r="B748" s="15" t="s">
        <v>4643</v>
      </c>
      <c r="C748" s="15" t="s">
        <v>4642</v>
      </c>
      <c r="D748" s="35">
        <v>679</v>
      </c>
      <c r="E748" s="36">
        <v>54</v>
      </c>
      <c r="F748" s="32"/>
      <c r="G748" s="32">
        <v>51</v>
      </c>
      <c r="H748" s="32"/>
      <c r="I748" s="32">
        <v>97</v>
      </c>
      <c r="J748" s="37"/>
      <c r="K748" s="36">
        <v>91</v>
      </c>
      <c r="L748" s="32">
        <v>50</v>
      </c>
      <c r="M748" s="37">
        <v>43</v>
      </c>
      <c r="N748" s="32"/>
      <c r="O748" s="32"/>
      <c r="P748" s="32"/>
      <c r="Q748" s="32"/>
      <c r="R748" s="38">
        <f>(E748*E$2+F748*F$2+G748*G$2+H748*H$2+I748*I$2+K748*K$2+J748*J$2+L748*L$2+M748*M$2)</f>
        <v>0</v>
      </c>
    </row>
    <row r="749" spans="1:18" ht="22.5" customHeight="1">
      <c r="A749" s="34">
        <v>46017</v>
      </c>
      <c r="B749" s="15" t="s">
        <v>801</v>
      </c>
      <c r="C749" s="15" t="s">
        <v>802</v>
      </c>
      <c r="D749" s="35">
        <v>6125</v>
      </c>
      <c r="E749" s="36">
        <v>64</v>
      </c>
      <c r="F749" s="32">
        <v>68</v>
      </c>
      <c r="G749" s="32">
        <v>49</v>
      </c>
      <c r="H749" s="32">
        <v>75</v>
      </c>
      <c r="I749" s="32">
        <v>68</v>
      </c>
      <c r="J749" s="37"/>
      <c r="K749" s="36">
        <v>52</v>
      </c>
      <c r="L749" s="32">
        <v>68</v>
      </c>
      <c r="M749" s="37">
        <v>23</v>
      </c>
      <c r="N749" s="32"/>
      <c r="O749" s="32"/>
      <c r="P749" s="32"/>
      <c r="Q749" s="32"/>
      <c r="R749" s="38">
        <f>(E749*E$2+F749*F$2+G749*G$2+H749*H$2+I749*I$2+K749*K$2+J749*J$2+L749*L$2+M749*M$2)</f>
        <v>0</v>
      </c>
    </row>
    <row r="750" spans="1:18" ht="22.5" customHeight="1">
      <c r="A750" s="34">
        <v>46017</v>
      </c>
      <c r="B750" s="15" t="s">
        <v>6037</v>
      </c>
      <c r="C750" s="15" t="s">
        <v>5972</v>
      </c>
      <c r="D750" s="35">
        <v>3213</v>
      </c>
      <c r="E750" s="36">
        <v>13</v>
      </c>
      <c r="F750" s="32">
        <v>28</v>
      </c>
      <c r="G750" s="32">
        <v>34</v>
      </c>
      <c r="H750" s="32">
        <v>47</v>
      </c>
      <c r="I750" s="32">
        <v>54</v>
      </c>
      <c r="J750" s="37"/>
      <c r="K750" s="36">
        <v>43</v>
      </c>
      <c r="L750" s="32">
        <v>92</v>
      </c>
      <c r="M750" s="37">
        <v>44</v>
      </c>
      <c r="N750" s="32"/>
      <c r="O750" s="32"/>
      <c r="P750" s="32"/>
      <c r="Q750" s="32"/>
      <c r="R750" s="38">
        <f>(E750*E$2+F750*F$2+G750*G$2+H750*H$2+I750*I$2+K750*K$2+J750*J$2+L750*L$2+M750*M$2)</f>
        <v>0</v>
      </c>
    </row>
    <row r="751" spans="1:18" ht="22.5" customHeight="1">
      <c r="A751" s="34">
        <v>46017</v>
      </c>
      <c r="B751" s="15" t="s">
        <v>6944</v>
      </c>
      <c r="C751" s="15" t="s">
        <v>6924</v>
      </c>
      <c r="D751" s="35">
        <v>1407</v>
      </c>
      <c r="E751" s="36">
        <v>63</v>
      </c>
      <c r="F751" s="32">
        <v>94</v>
      </c>
      <c r="G751" s="32">
        <v>43</v>
      </c>
      <c r="H751" s="32">
        <v>69</v>
      </c>
      <c r="I751" s="32">
        <v>5</v>
      </c>
      <c r="J751" s="37"/>
      <c r="K751" s="36">
        <v>2</v>
      </c>
      <c r="L751" s="32">
        <v>33</v>
      </c>
      <c r="M751" s="37">
        <v>45</v>
      </c>
      <c r="N751" s="32"/>
      <c r="O751" s="32"/>
      <c r="P751" s="32"/>
      <c r="Q751" s="32"/>
      <c r="R751" s="38">
        <f>(E751*E$2+F751*F$2+G751*G$2+H751*H$2+I751*I$2+K751*K$2+J751*J$2+L751*L$2+M751*M$2)</f>
        <v>0</v>
      </c>
    </row>
    <row r="752" spans="1:18" ht="22.5" customHeight="1">
      <c r="A752" s="34">
        <v>46017</v>
      </c>
      <c r="B752" s="15" t="s">
        <v>7049</v>
      </c>
      <c r="C752" s="15" t="s">
        <v>7050</v>
      </c>
      <c r="D752" s="35">
        <v>246</v>
      </c>
      <c r="E752" s="36"/>
      <c r="F752" s="32"/>
      <c r="G752" s="32"/>
      <c r="H752" s="32"/>
      <c r="I752" s="32"/>
      <c r="J752" s="37"/>
      <c r="K752" s="36"/>
      <c r="L752" s="32">
        <v>47</v>
      </c>
      <c r="M752" s="37">
        <v>49</v>
      </c>
      <c r="N752" s="32"/>
      <c r="O752" s="32"/>
      <c r="P752" s="32"/>
      <c r="Q752" s="32"/>
      <c r="R752" s="38">
        <f>(E752*E$2+F752*F$2+G752*G$2+H752*H$2+I752*I$2+K752*K$2+J752*J$2+L752*L$2+M752*M$2)</f>
        <v>0</v>
      </c>
    </row>
    <row r="753" spans="1:18" ht="22.5" customHeight="1">
      <c r="A753" s="34">
        <v>46017</v>
      </c>
      <c r="B753" s="15" t="s">
        <v>7285</v>
      </c>
      <c r="C753" s="15" t="s">
        <v>7286</v>
      </c>
      <c r="D753" s="35">
        <v>110</v>
      </c>
      <c r="E753" s="36"/>
      <c r="F753" s="32"/>
      <c r="G753" s="32"/>
      <c r="H753" s="32"/>
      <c r="I753" s="32"/>
      <c r="J753" s="37"/>
      <c r="K753" s="36">
        <v>38</v>
      </c>
      <c r="L753" s="32">
        <v>33</v>
      </c>
      <c r="M753" s="37">
        <v>43</v>
      </c>
      <c r="N753" s="32"/>
      <c r="O753" s="32"/>
      <c r="P753" s="32"/>
      <c r="Q753" s="32"/>
      <c r="R753" s="38">
        <f>(E753*E$2+F753*F$2+G753*G$2+H753*H$2+I753*I$2+K753*K$2+J753*J$2+L753*L$2+M753*M$2)</f>
        <v>0</v>
      </c>
    </row>
    <row r="754" spans="1:18" ht="22.5" customHeight="1">
      <c r="A754" s="34">
        <v>46017</v>
      </c>
      <c r="B754" s="15" t="s">
        <v>803</v>
      </c>
      <c r="C754" s="15" t="s">
        <v>804</v>
      </c>
      <c r="D754" s="35">
        <v>1784</v>
      </c>
      <c r="E754" s="36">
        <v>61</v>
      </c>
      <c r="F754" s="32">
        <v>56</v>
      </c>
      <c r="G754" s="32">
        <v>73</v>
      </c>
      <c r="H754" s="32">
        <v>56</v>
      </c>
      <c r="I754" s="32">
        <v>84</v>
      </c>
      <c r="J754" s="37">
        <v>52</v>
      </c>
      <c r="K754" s="36">
        <v>41</v>
      </c>
      <c r="L754" s="32">
        <v>43</v>
      </c>
      <c r="M754" s="37">
        <v>73</v>
      </c>
      <c r="N754" s="32"/>
      <c r="O754" s="32"/>
      <c r="P754" s="32"/>
      <c r="Q754" s="32"/>
      <c r="R754" s="38">
        <f>(E754*E$2+F754*F$2+G754*G$2+H754*H$2+I754*I$2+K754*K$2+J754*J$2+L754*L$2+M754*M$2)</f>
        <v>0</v>
      </c>
    </row>
    <row r="755" spans="1:18" ht="22.5" customHeight="1">
      <c r="A755" s="34">
        <v>46017</v>
      </c>
      <c r="B755" s="15" t="s">
        <v>4645</v>
      </c>
      <c r="C755" s="15" t="s">
        <v>4644</v>
      </c>
      <c r="D755" s="35">
        <v>454</v>
      </c>
      <c r="E755" s="36">
        <v>35</v>
      </c>
      <c r="F755" s="32"/>
      <c r="G755" s="32">
        <v>32</v>
      </c>
      <c r="H755" s="32"/>
      <c r="I755" s="32">
        <v>5</v>
      </c>
      <c r="J755" s="37"/>
      <c r="K755" s="36">
        <v>60</v>
      </c>
      <c r="L755" s="32">
        <v>14</v>
      </c>
      <c r="M755" s="37">
        <v>78</v>
      </c>
      <c r="N755" s="32"/>
      <c r="O755" s="32"/>
      <c r="P755" s="32"/>
      <c r="Q755" s="32"/>
      <c r="R755" s="38">
        <f>(E755*E$2+F755*F$2+G755*G$2+H755*H$2+I755*I$2+K755*K$2+J755*J$2+L755*L$2+M755*M$2)</f>
        <v>0</v>
      </c>
    </row>
    <row r="756" spans="1:18" ht="22.5" customHeight="1">
      <c r="A756" s="34">
        <v>46017</v>
      </c>
      <c r="B756" s="15" t="s">
        <v>805</v>
      </c>
      <c r="C756" s="15" t="s">
        <v>806</v>
      </c>
      <c r="D756" s="35">
        <v>20504</v>
      </c>
      <c r="E756" s="36">
        <v>69</v>
      </c>
      <c r="F756" s="32">
        <v>89</v>
      </c>
      <c r="G756" s="32">
        <v>75</v>
      </c>
      <c r="H756" s="32">
        <v>21</v>
      </c>
      <c r="I756" s="32">
        <v>68</v>
      </c>
      <c r="J756" s="37">
        <v>80</v>
      </c>
      <c r="K756" s="36">
        <v>73</v>
      </c>
      <c r="L756" s="32">
        <v>0</v>
      </c>
      <c r="M756" s="37">
        <v>98</v>
      </c>
      <c r="N756" s="32"/>
      <c r="O756" s="32"/>
      <c r="P756" s="32"/>
      <c r="Q756" s="32"/>
      <c r="R756" s="38">
        <f>(E756*E$2+F756*F$2+G756*G$2+H756*H$2+I756*I$2+K756*K$2+J756*J$2+L756*L$2+M756*M$2)</f>
        <v>0</v>
      </c>
    </row>
    <row r="757" spans="1:18" ht="22.5" customHeight="1">
      <c r="A757" s="34">
        <v>46017</v>
      </c>
      <c r="B757" s="15" t="s">
        <v>807</v>
      </c>
      <c r="C757" s="15" t="s">
        <v>808</v>
      </c>
      <c r="D757" s="35">
        <v>7984</v>
      </c>
      <c r="E757" s="36">
        <v>41</v>
      </c>
      <c r="F757" s="32">
        <v>7</v>
      </c>
      <c r="G757" s="32">
        <v>56</v>
      </c>
      <c r="H757" s="32">
        <v>70</v>
      </c>
      <c r="I757" s="32">
        <v>56</v>
      </c>
      <c r="J757" s="37"/>
      <c r="K757" s="36">
        <v>54</v>
      </c>
      <c r="L757" s="32">
        <v>41</v>
      </c>
      <c r="M757" s="37">
        <v>63</v>
      </c>
      <c r="N757" s="32"/>
      <c r="O757" s="32"/>
      <c r="P757" s="32"/>
      <c r="Q757" s="32"/>
      <c r="R757" s="38">
        <f>(E757*E$2+F757*F$2+G757*G$2+H757*H$2+I757*I$2+K757*K$2+J757*J$2+L757*L$2+M757*M$2)</f>
        <v>0</v>
      </c>
    </row>
    <row r="758" spans="1:18" ht="22.5" customHeight="1">
      <c r="A758" s="34">
        <v>46017</v>
      </c>
      <c r="B758" s="15" t="s">
        <v>809</v>
      </c>
      <c r="C758" s="15" t="s">
        <v>810</v>
      </c>
      <c r="D758" s="35">
        <v>6121</v>
      </c>
      <c r="E758" s="36">
        <v>55</v>
      </c>
      <c r="F758" s="32">
        <v>42</v>
      </c>
      <c r="G758" s="32">
        <v>60</v>
      </c>
      <c r="H758" s="32">
        <v>59</v>
      </c>
      <c r="I758" s="32">
        <v>70</v>
      </c>
      <c r="J758" s="37"/>
      <c r="K758" s="36">
        <v>40</v>
      </c>
      <c r="L758" s="32">
        <v>35</v>
      </c>
      <c r="M758" s="37">
        <v>87</v>
      </c>
      <c r="N758" s="32"/>
      <c r="O758" s="32"/>
      <c r="P758" s="32"/>
      <c r="Q758" s="32"/>
      <c r="R758" s="38">
        <f>(E758*E$2+F758*F$2+G758*G$2+H758*H$2+I758*I$2+K758*K$2+J758*J$2+L758*L$2+M758*M$2)</f>
        <v>0</v>
      </c>
    </row>
    <row r="759" spans="1:18" ht="22.5" customHeight="1">
      <c r="A759" s="34">
        <v>46017</v>
      </c>
      <c r="B759" s="15" t="s">
        <v>7789</v>
      </c>
      <c r="C759" s="15" t="s">
        <v>7790</v>
      </c>
      <c r="D759" s="35">
        <v>129</v>
      </c>
      <c r="E759" s="36"/>
      <c r="F759" s="32"/>
      <c r="G759" s="32"/>
      <c r="H759" s="32"/>
      <c r="I759" s="32"/>
      <c r="J759" s="37"/>
      <c r="K759" s="36"/>
      <c r="L759" s="32">
        <v>48</v>
      </c>
      <c r="M759" s="37">
        <v>51</v>
      </c>
      <c r="N759" s="32"/>
      <c r="O759" s="32"/>
      <c r="P759" s="32"/>
      <c r="Q759" s="32"/>
      <c r="R759" s="38">
        <f>(E759*E$2+F759*F$2+G759*G$2+H759*H$2+I759*I$2+K759*K$2+J759*J$2+L759*L$2+M759*M$2)</f>
        <v>0</v>
      </c>
    </row>
    <row r="760" spans="1:18" ht="22.5" customHeight="1">
      <c r="A760" s="34">
        <v>46017</v>
      </c>
      <c r="B760" s="15" t="s">
        <v>811</v>
      </c>
      <c r="C760" s="15" t="s">
        <v>812</v>
      </c>
      <c r="D760" s="35">
        <v>2584</v>
      </c>
      <c r="E760" s="36">
        <v>50</v>
      </c>
      <c r="F760" s="32">
        <v>48</v>
      </c>
      <c r="G760" s="32">
        <v>63</v>
      </c>
      <c r="H760" s="32">
        <v>26</v>
      </c>
      <c r="I760" s="32">
        <v>16</v>
      </c>
      <c r="J760" s="37"/>
      <c r="K760" s="36">
        <v>23</v>
      </c>
      <c r="L760" s="32">
        <v>42</v>
      </c>
      <c r="M760" s="37">
        <v>55</v>
      </c>
      <c r="N760" s="32"/>
      <c r="O760" s="32"/>
      <c r="P760" s="32"/>
      <c r="Q760" s="32"/>
      <c r="R760" s="38">
        <f>(E760*E$2+F760*F$2+G760*G$2+H760*H$2+I760*I$2+K760*K$2+J760*J$2+L760*L$2+M760*M$2)</f>
        <v>0</v>
      </c>
    </row>
    <row r="761" spans="1:18" ht="22.5" customHeight="1">
      <c r="A761" s="34">
        <v>46017</v>
      </c>
      <c r="B761" s="15" t="s">
        <v>813</v>
      </c>
      <c r="C761" s="15" t="s">
        <v>814</v>
      </c>
      <c r="D761" s="35">
        <v>4439</v>
      </c>
      <c r="E761" s="36">
        <v>44</v>
      </c>
      <c r="F761" s="32">
        <v>14</v>
      </c>
      <c r="G761" s="32">
        <v>58</v>
      </c>
      <c r="H761" s="32">
        <v>74</v>
      </c>
      <c r="I761" s="32">
        <v>33</v>
      </c>
      <c r="J761" s="37">
        <v>5</v>
      </c>
      <c r="K761" s="36">
        <v>24</v>
      </c>
      <c r="L761" s="32">
        <v>25</v>
      </c>
      <c r="M761" s="37">
        <v>71</v>
      </c>
      <c r="N761" s="32"/>
      <c r="O761" s="32"/>
      <c r="P761" s="32"/>
      <c r="Q761" s="32"/>
      <c r="R761" s="38">
        <f>(E761*E$2+F761*F$2+G761*G$2+H761*H$2+I761*I$2+K761*K$2+J761*J$2+L761*L$2+M761*M$2)</f>
        <v>0</v>
      </c>
    </row>
    <row r="762" spans="1:18" ht="22.5" customHeight="1">
      <c r="A762" s="34">
        <v>46017</v>
      </c>
      <c r="B762" s="15" t="s">
        <v>4647</v>
      </c>
      <c r="C762" s="15" t="s">
        <v>4646</v>
      </c>
      <c r="D762" s="35">
        <v>20358</v>
      </c>
      <c r="E762" s="36">
        <v>78</v>
      </c>
      <c r="F762" s="32">
        <v>87</v>
      </c>
      <c r="G762" s="32">
        <v>74</v>
      </c>
      <c r="H762" s="32">
        <v>71</v>
      </c>
      <c r="I762" s="32">
        <v>43</v>
      </c>
      <c r="J762" s="37"/>
      <c r="K762" s="36">
        <v>80</v>
      </c>
      <c r="L762" s="32">
        <v>29</v>
      </c>
      <c r="M762" s="37">
        <v>66</v>
      </c>
      <c r="N762" s="32"/>
      <c r="O762" s="32"/>
      <c r="P762" s="32"/>
      <c r="Q762" s="32"/>
      <c r="R762" s="38">
        <f>(E762*E$2+F762*F$2+G762*G$2+H762*H$2+I762*I$2+K762*K$2+J762*J$2+L762*L$2+M762*M$2)</f>
        <v>0</v>
      </c>
    </row>
    <row r="763" spans="1:18" ht="22.5" customHeight="1">
      <c r="A763" s="34">
        <v>46017</v>
      </c>
      <c r="B763" s="15" t="s">
        <v>815</v>
      </c>
      <c r="C763" s="15" t="s">
        <v>816</v>
      </c>
      <c r="D763" s="35">
        <v>264</v>
      </c>
      <c r="E763" s="36">
        <v>82</v>
      </c>
      <c r="F763" s="32">
        <v>94</v>
      </c>
      <c r="G763" s="32">
        <v>59</v>
      </c>
      <c r="H763" s="32">
        <v>62</v>
      </c>
      <c r="I763" s="32">
        <v>10</v>
      </c>
      <c r="J763" s="37"/>
      <c r="K763" s="36">
        <v>74</v>
      </c>
      <c r="L763" s="32">
        <v>41</v>
      </c>
      <c r="M763" s="37">
        <v>62</v>
      </c>
      <c r="N763" s="32"/>
      <c r="O763" s="32"/>
      <c r="P763" s="32"/>
      <c r="Q763" s="32"/>
      <c r="R763" s="38">
        <f>(E763*E$2+F763*F$2+G763*G$2+H763*H$2+I763*I$2+K763*K$2+J763*J$2+L763*L$2+M763*M$2)</f>
        <v>0</v>
      </c>
    </row>
    <row r="764" spans="1:18" ht="22.5" customHeight="1">
      <c r="A764" s="34">
        <v>46017</v>
      </c>
      <c r="B764" s="15" t="s">
        <v>7607</v>
      </c>
      <c r="C764" s="15" t="s">
        <v>7574</v>
      </c>
      <c r="D764" s="35">
        <v>27</v>
      </c>
      <c r="E764" s="36"/>
      <c r="F764" s="32"/>
      <c r="G764" s="32"/>
      <c r="H764" s="32"/>
      <c r="I764" s="32"/>
      <c r="J764" s="37"/>
      <c r="K764" s="36">
        <v>4</v>
      </c>
      <c r="L764" s="32">
        <v>42</v>
      </c>
      <c r="M764" s="37">
        <v>47</v>
      </c>
      <c r="N764" s="32"/>
      <c r="O764" s="32"/>
      <c r="P764" s="32"/>
      <c r="Q764" s="32"/>
      <c r="R764" s="38">
        <f>(E764*E$2+F764*F$2+G764*G$2+H764*H$2+I764*I$2+K764*K$2+J764*J$2+L764*L$2+M764*M$2)</f>
        <v>0</v>
      </c>
    </row>
    <row r="765" spans="1:18" ht="22.5" customHeight="1">
      <c r="A765" s="34">
        <v>46017</v>
      </c>
      <c r="B765" s="15" t="s">
        <v>7219</v>
      </c>
      <c r="C765" s="15" t="s">
        <v>7220</v>
      </c>
      <c r="D765" s="35">
        <v>156</v>
      </c>
      <c r="E765" s="36"/>
      <c r="F765" s="32"/>
      <c r="G765" s="32"/>
      <c r="H765" s="32"/>
      <c r="I765" s="32"/>
      <c r="J765" s="37"/>
      <c r="K765" s="36"/>
      <c r="L765" s="32">
        <v>44</v>
      </c>
      <c r="M765" s="37">
        <v>58</v>
      </c>
      <c r="N765" s="32"/>
      <c r="O765" s="32"/>
      <c r="P765" s="32"/>
      <c r="Q765" s="32"/>
      <c r="R765" s="38">
        <f>(E765*E$2+F765*F$2+G765*G$2+H765*H$2+I765*I$2+K765*K$2+J765*J$2+L765*L$2+M765*M$2)</f>
        <v>0</v>
      </c>
    </row>
    <row r="766" spans="1:18" ht="22.5" customHeight="1">
      <c r="A766" s="34">
        <v>46017</v>
      </c>
      <c r="B766" s="15" t="s">
        <v>7348</v>
      </c>
      <c r="C766" s="15" t="s">
        <v>7349</v>
      </c>
      <c r="D766" s="35">
        <v>167</v>
      </c>
      <c r="E766" s="36">
        <v>40</v>
      </c>
      <c r="F766" s="32">
        <v>78</v>
      </c>
      <c r="G766" s="32">
        <v>25</v>
      </c>
      <c r="H766" s="32">
        <v>8</v>
      </c>
      <c r="I766" s="32">
        <v>7</v>
      </c>
      <c r="J766" s="37"/>
      <c r="K766" s="36">
        <v>6</v>
      </c>
      <c r="L766" s="32">
        <v>73</v>
      </c>
      <c r="M766" s="37">
        <v>12</v>
      </c>
      <c r="N766" s="32"/>
      <c r="O766" s="32"/>
      <c r="P766" s="32"/>
      <c r="Q766" s="32"/>
      <c r="R766" s="38">
        <f>(E766*E$2+F766*F$2+G766*G$2+H766*H$2+I766*I$2+K766*K$2+J766*J$2+L766*L$2+M766*M$2)</f>
        <v>0</v>
      </c>
    </row>
    <row r="767" spans="1:18" ht="22.5" customHeight="1">
      <c r="A767" s="34">
        <v>46017</v>
      </c>
      <c r="B767" s="15" t="s">
        <v>817</v>
      </c>
      <c r="C767" s="15" t="s">
        <v>818</v>
      </c>
      <c r="D767" s="35">
        <v>5120</v>
      </c>
      <c r="E767" s="36">
        <v>47</v>
      </c>
      <c r="F767" s="32">
        <v>78</v>
      </c>
      <c r="G767" s="32">
        <v>39</v>
      </c>
      <c r="H767" s="32">
        <v>86</v>
      </c>
      <c r="I767" s="32">
        <v>49</v>
      </c>
      <c r="J767" s="37">
        <v>58</v>
      </c>
      <c r="K767" s="36">
        <v>36</v>
      </c>
      <c r="L767" s="32">
        <v>44</v>
      </c>
      <c r="M767" s="37">
        <v>42</v>
      </c>
      <c r="N767" s="32"/>
      <c r="O767" s="32"/>
      <c r="P767" s="32"/>
      <c r="Q767" s="32"/>
      <c r="R767" s="38">
        <f>(E767*E$2+F767*F$2+G767*G$2+H767*H$2+I767*I$2+K767*K$2+J767*J$2+L767*L$2+M767*M$2)</f>
        <v>0</v>
      </c>
    </row>
    <row r="768" spans="1:18" ht="22.5" customHeight="1">
      <c r="A768" s="34">
        <v>46017</v>
      </c>
      <c r="B768" s="15" t="s">
        <v>819</v>
      </c>
      <c r="C768" s="15" t="s">
        <v>820</v>
      </c>
      <c r="D768" s="35">
        <v>19448</v>
      </c>
      <c r="E768" s="36">
        <v>65</v>
      </c>
      <c r="F768" s="32">
        <v>61</v>
      </c>
      <c r="G768" s="32">
        <v>85</v>
      </c>
      <c r="H768" s="32">
        <v>29</v>
      </c>
      <c r="I768" s="32">
        <v>31</v>
      </c>
      <c r="J768" s="37">
        <v>61</v>
      </c>
      <c r="K768" s="36">
        <v>76</v>
      </c>
      <c r="L768" s="32">
        <v>35</v>
      </c>
      <c r="M768" s="37">
        <v>74</v>
      </c>
      <c r="N768" s="32"/>
      <c r="O768" s="32"/>
      <c r="P768" s="32"/>
      <c r="Q768" s="32"/>
      <c r="R768" s="38">
        <f>(E768*E$2+F768*F$2+G768*G$2+H768*H$2+I768*I$2+K768*K$2+J768*J$2+L768*L$2+M768*M$2)</f>
        <v>0</v>
      </c>
    </row>
    <row r="769" spans="1:18" ht="22.5" customHeight="1">
      <c r="A769" s="34">
        <v>46017</v>
      </c>
      <c r="B769" s="15" t="s">
        <v>821</v>
      </c>
      <c r="C769" s="15" t="s">
        <v>822</v>
      </c>
      <c r="D769" s="35">
        <v>32425</v>
      </c>
      <c r="E769" s="36"/>
      <c r="F769" s="32">
        <v>22</v>
      </c>
      <c r="G769" s="32"/>
      <c r="H769" s="32">
        <v>13</v>
      </c>
      <c r="I769" s="32"/>
      <c r="J769" s="37"/>
      <c r="K769" s="36"/>
      <c r="L769" s="32">
        <v>10</v>
      </c>
      <c r="M769" s="37">
        <v>87</v>
      </c>
      <c r="N769" s="32"/>
      <c r="O769" s="32"/>
      <c r="P769" s="32"/>
      <c r="Q769" s="32"/>
      <c r="R769" s="38">
        <f>(E769*E$2+F769*F$2+G769*G$2+H769*H$2+I769*I$2+K769*K$2+J769*J$2+L769*L$2+M769*M$2)</f>
        <v>0</v>
      </c>
    </row>
    <row r="770" spans="1:18" ht="22.5" customHeight="1">
      <c r="A770" s="34">
        <v>46017</v>
      </c>
      <c r="B770" s="15" t="s">
        <v>823</v>
      </c>
      <c r="C770" s="15" t="s">
        <v>824</v>
      </c>
      <c r="D770" s="35">
        <v>26808</v>
      </c>
      <c r="E770" s="36">
        <v>55</v>
      </c>
      <c r="F770" s="32">
        <v>84</v>
      </c>
      <c r="G770" s="32">
        <v>33</v>
      </c>
      <c r="H770" s="32">
        <v>32</v>
      </c>
      <c r="I770" s="32">
        <v>68</v>
      </c>
      <c r="J770" s="37"/>
      <c r="K770" s="36">
        <v>16</v>
      </c>
      <c r="L770" s="32">
        <v>20</v>
      </c>
      <c r="M770" s="37">
        <v>57</v>
      </c>
      <c r="N770" s="32"/>
      <c r="O770" s="32"/>
      <c r="P770" s="32"/>
      <c r="Q770" s="32"/>
      <c r="R770" s="38">
        <f>(E770*E$2+F770*F$2+G770*G$2+H770*H$2+I770*I$2+K770*K$2+J770*J$2+L770*L$2+M770*M$2)</f>
        <v>0</v>
      </c>
    </row>
    <row r="771" spans="1:18" ht="22.5" customHeight="1">
      <c r="A771" s="34">
        <v>46017</v>
      </c>
      <c r="B771" s="15" t="s">
        <v>825</v>
      </c>
      <c r="C771" s="15" t="s">
        <v>826</v>
      </c>
      <c r="D771" s="35">
        <v>13046</v>
      </c>
      <c r="E771" s="36">
        <v>79</v>
      </c>
      <c r="F771" s="32">
        <v>69</v>
      </c>
      <c r="G771" s="32">
        <v>88</v>
      </c>
      <c r="H771" s="32">
        <v>37</v>
      </c>
      <c r="I771" s="32">
        <v>63</v>
      </c>
      <c r="J771" s="37"/>
      <c r="K771" s="36">
        <v>44</v>
      </c>
      <c r="L771" s="32">
        <v>50</v>
      </c>
      <c r="M771" s="37">
        <v>57</v>
      </c>
      <c r="N771" s="32"/>
      <c r="O771" s="32"/>
      <c r="P771" s="32"/>
      <c r="Q771" s="32"/>
      <c r="R771" s="38">
        <f>(E771*E$2+F771*F$2+G771*G$2+H771*H$2+I771*I$2+K771*K$2+J771*J$2+L771*L$2+M771*M$2)</f>
        <v>0</v>
      </c>
    </row>
    <row r="772" spans="1:18" ht="22.5" customHeight="1">
      <c r="A772" s="34">
        <v>46017</v>
      </c>
      <c r="B772" s="15" t="s">
        <v>7245</v>
      </c>
      <c r="C772" s="15" t="s">
        <v>7143</v>
      </c>
      <c r="D772" s="35">
        <v>9922</v>
      </c>
      <c r="E772" s="36">
        <v>28</v>
      </c>
      <c r="F772" s="32"/>
      <c r="G772" s="32">
        <v>28</v>
      </c>
      <c r="H772" s="32">
        <v>20</v>
      </c>
      <c r="I772" s="32"/>
      <c r="J772" s="37"/>
      <c r="K772" s="36">
        <v>8</v>
      </c>
      <c r="L772" s="32">
        <v>54</v>
      </c>
      <c r="M772" s="37">
        <v>35</v>
      </c>
      <c r="N772" s="32"/>
      <c r="O772" s="32"/>
      <c r="P772" s="32"/>
      <c r="Q772" s="32"/>
      <c r="R772" s="38">
        <f>(E772*E$2+F772*F$2+G772*G$2+H772*H$2+I772*I$2+K772*K$2+J772*J$2+L772*L$2+M772*M$2)</f>
        <v>0</v>
      </c>
    </row>
    <row r="773" spans="1:18" ht="22.5" customHeight="1">
      <c r="A773" s="34">
        <v>46017</v>
      </c>
      <c r="B773" s="15" t="s">
        <v>5595</v>
      </c>
      <c r="C773" s="15" t="s">
        <v>827</v>
      </c>
      <c r="D773" s="35">
        <v>73863</v>
      </c>
      <c r="E773" s="36">
        <v>70</v>
      </c>
      <c r="F773" s="32">
        <v>78</v>
      </c>
      <c r="G773" s="32">
        <v>48</v>
      </c>
      <c r="H773" s="32">
        <v>88</v>
      </c>
      <c r="I773" s="32">
        <v>66</v>
      </c>
      <c r="J773" s="37">
        <v>74</v>
      </c>
      <c r="K773" s="36">
        <v>90</v>
      </c>
      <c r="L773" s="32">
        <v>7</v>
      </c>
      <c r="M773" s="37">
        <v>92</v>
      </c>
      <c r="N773" s="32"/>
      <c r="O773" s="32"/>
      <c r="P773" s="32"/>
      <c r="Q773" s="32"/>
      <c r="R773" s="38">
        <f>(E773*E$2+F773*F$2+G773*G$2+H773*H$2+I773*I$2+K773*K$2+J773*J$2+L773*L$2+M773*M$2)</f>
        <v>0</v>
      </c>
    </row>
    <row r="774" spans="1:18" ht="22.5" customHeight="1">
      <c r="A774" s="34">
        <v>46017</v>
      </c>
      <c r="B774" s="15" t="s">
        <v>828</v>
      </c>
      <c r="C774" s="15" t="s">
        <v>829</v>
      </c>
      <c r="D774" s="35">
        <v>259</v>
      </c>
      <c r="E774" s="36"/>
      <c r="F774" s="32">
        <v>61</v>
      </c>
      <c r="G774" s="32"/>
      <c r="H774" s="32">
        <v>19</v>
      </c>
      <c r="I774" s="32"/>
      <c r="J774" s="37"/>
      <c r="K774" s="36">
        <v>12</v>
      </c>
      <c r="L774" s="32">
        <v>57</v>
      </c>
      <c r="M774" s="37">
        <v>43</v>
      </c>
      <c r="N774" s="32"/>
      <c r="O774" s="32"/>
      <c r="P774" s="32"/>
      <c r="Q774" s="32"/>
      <c r="R774" s="38">
        <f>(E774*E$2+F774*F$2+G774*G$2+H774*H$2+I774*I$2+K774*K$2+J774*J$2+L774*L$2+M774*M$2)</f>
        <v>0</v>
      </c>
    </row>
    <row r="775" spans="1:18" ht="22.5" customHeight="1">
      <c r="A775" s="34">
        <v>46017</v>
      </c>
      <c r="B775" s="15" t="s">
        <v>830</v>
      </c>
      <c r="C775" s="15" t="s">
        <v>831</v>
      </c>
      <c r="D775" s="35">
        <v>34041</v>
      </c>
      <c r="E775" s="36">
        <v>52</v>
      </c>
      <c r="F775" s="32">
        <v>36</v>
      </c>
      <c r="G775" s="32">
        <v>55</v>
      </c>
      <c r="H775" s="32">
        <v>43</v>
      </c>
      <c r="I775" s="32">
        <v>30</v>
      </c>
      <c r="J775" s="37"/>
      <c r="K775" s="36">
        <v>20</v>
      </c>
      <c r="L775" s="32">
        <v>93</v>
      </c>
      <c r="M775" s="37">
        <v>15</v>
      </c>
      <c r="N775" s="32"/>
      <c r="O775" s="32"/>
      <c r="P775" s="32"/>
      <c r="Q775" s="32"/>
      <c r="R775" s="38">
        <f>(E775*E$2+F775*F$2+G775*G$2+H775*H$2+I775*I$2+K775*K$2+J775*J$2+L775*L$2+M775*M$2)</f>
        <v>0</v>
      </c>
    </row>
    <row r="776" spans="1:18" ht="22.5" customHeight="1">
      <c r="A776" s="34">
        <v>46017</v>
      </c>
      <c r="B776" s="15" t="s">
        <v>5574</v>
      </c>
      <c r="C776" s="15" t="s">
        <v>5573</v>
      </c>
      <c r="D776" s="35">
        <v>6001</v>
      </c>
      <c r="E776" s="36">
        <v>22</v>
      </c>
      <c r="F776" s="32">
        <v>13</v>
      </c>
      <c r="G776" s="32">
        <v>34</v>
      </c>
      <c r="H776" s="32">
        <v>74</v>
      </c>
      <c r="I776" s="32">
        <v>34</v>
      </c>
      <c r="J776" s="37"/>
      <c r="K776" s="36">
        <v>40</v>
      </c>
      <c r="L776" s="32">
        <v>93</v>
      </c>
      <c r="M776" s="37">
        <v>0</v>
      </c>
      <c r="N776" s="32"/>
      <c r="O776" s="32"/>
      <c r="P776" s="32"/>
      <c r="Q776" s="32"/>
      <c r="R776" s="38">
        <f>(E776*E$2+F776*F$2+G776*G$2+H776*H$2+I776*I$2+K776*K$2+J776*J$2+L776*L$2+M776*M$2)</f>
        <v>0</v>
      </c>
    </row>
    <row r="777" spans="1:18" ht="22.5" customHeight="1">
      <c r="A777" s="34">
        <v>46017</v>
      </c>
      <c r="B777" s="15" t="s">
        <v>4649</v>
      </c>
      <c r="C777" s="15" t="s">
        <v>4648</v>
      </c>
      <c r="D777" s="35">
        <v>7653</v>
      </c>
      <c r="E777" s="36">
        <v>44</v>
      </c>
      <c r="F777" s="32"/>
      <c r="G777" s="32">
        <v>39</v>
      </c>
      <c r="H777" s="32"/>
      <c r="I777" s="32">
        <v>46</v>
      </c>
      <c r="J777" s="37"/>
      <c r="K777" s="36">
        <v>89</v>
      </c>
      <c r="L777" s="32">
        <v>54</v>
      </c>
      <c r="M777" s="37">
        <v>50</v>
      </c>
      <c r="N777" s="32"/>
      <c r="O777" s="32"/>
      <c r="P777" s="32"/>
      <c r="Q777" s="32"/>
      <c r="R777" s="38">
        <f>(E777*E$2+F777*F$2+G777*G$2+H777*H$2+I777*I$2+K777*K$2+J777*J$2+L777*L$2+M777*M$2)</f>
        <v>0</v>
      </c>
    </row>
    <row r="778" spans="1:18" ht="22.5" customHeight="1">
      <c r="A778" s="34">
        <v>46017</v>
      </c>
      <c r="B778" s="15" t="s">
        <v>4651</v>
      </c>
      <c r="C778" s="15" t="s">
        <v>4650</v>
      </c>
      <c r="D778" s="35">
        <v>1070</v>
      </c>
      <c r="E778" s="36">
        <v>31</v>
      </c>
      <c r="F778" s="32"/>
      <c r="G778" s="32">
        <v>18</v>
      </c>
      <c r="H778" s="32">
        <v>13</v>
      </c>
      <c r="I778" s="32">
        <v>10</v>
      </c>
      <c r="J778" s="37">
        <v>57</v>
      </c>
      <c r="K778" s="36">
        <v>60</v>
      </c>
      <c r="L778" s="32">
        <v>31</v>
      </c>
      <c r="M778" s="37">
        <v>61</v>
      </c>
      <c r="N778" s="32"/>
      <c r="O778" s="32"/>
      <c r="P778" s="32"/>
      <c r="Q778" s="32"/>
      <c r="R778" s="38">
        <f>(E778*E$2+F778*F$2+G778*G$2+H778*H$2+I778*I$2+K778*K$2+J778*J$2+L778*L$2+M778*M$2)</f>
        <v>0</v>
      </c>
    </row>
    <row r="779" spans="1:18" ht="22.5" customHeight="1">
      <c r="A779" s="34">
        <v>46017</v>
      </c>
      <c r="B779" s="15" t="s">
        <v>832</v>
      </c>
      <c r="C779" s="15" t="s">
        <v>833</v>
      </c>
      <c r="D779" s="35">
        <v>25710</v>
      </c>
      <c r="E779" s="36">
        <v>89</v>
      </c>
      <c r="F779" s="32">
        <v>81</v>
      </c>
      <c r="G779" s="32">
        <v>80</v>
      </c>
      <c r="H779" s="32">
        <v>86</v>
      </c>
      <c r="I779" s="32">
        <v>77</v>
      </c>
      <c r="J779" s="37">
        <v>88</v>
      </c>
      <c r="K779" s="36">
        <v>51</v>
      </c>
      <c r="L779" s="32">
        <v>39</v>
      </c>
      <c r="M779" s="37">
        <v>82</v>
      </c>
      <c r="N779" s="32"/>
      <c r="O779" s="32">
        <v>1</v>
      </c>
      <c r="P779" s="32">
        <v>1</v>
      </c>
      <c r="Q779" s="32"/>
      <c r="R779" s="38">
        <f>(E779*E$2+F779*F$2+G779*G$2+H779*H$2+I779*I$2+K779*K$2+J779*J$2+L779*L$2+M779*M$2)</f>
        <v>0</v>
      </c>
    </row>
    <row r="780" spans="1:18" ht="22.5" customHeight="1">
      <c r="A780" s="34">
        <v>46017</v>
      </c>
      <c r="B780" s="15" t="s">
        <v>834</v>
      </c>
      <c r="C780" s="15" t="s">
        <v>835</v>
      </c>
      <c r="D780" s="35">
        <v>578</v>
      </c>
      <c r="E780" s="36">
        <v>58</v>
      </c>
      <c r="F780" s="32">
        <v>53</v>
      </c>
      <c r="G780" s="32">
        <v>55</v>
      </c>
      <c r="H780" s="32">
        <v>55</v>
      </c>
      <c r="I780" s="32"/>
      <c r="J780" s="37"/>
      <c r="K780" s="36">
        <v>32</v>
      </c>
      <c r="L780" s="32">
        <v>45</v>
      </c>
      <c r="M780" s="37">
        <v>46</v>
      </c>
      <c r="N780" s="32"/>
      <c r="O780" s="32"/>
      <c r="P780" s="32"/>
      <c r="Q780" s="32"/>
      <c r="R780" s="38">
        <f>(E780*E$2+F780*F$2+G780*G$2+H780*H$2+I780*I$2+K780*K$2+J780*J$2+L780*L$2+M780*M$2)</f>
        <v>0</v>
      </c>
    </row>
    <row r="781" spans="1:18" ht="22.5" customHeight="1">
      <c r="A781" s="34">
        <v>46017</v>
      </c>
      <c r="B781" s="15" t="s">
        <v>4653</v>
      </c>
      <c r="C781" s="15" t="s">
        <v>4652</v>
      </c>
      <c r="D781" s="35">
        <v>281</v>
      </c>
      <c r="E781" s="36">
        <v>36</v>
      </c>
      <c r="F781" s="32"/>
      <c r="G781" s="32">
        <v>44</v>
      </c>
      <c r="H781" s="32"/>
      <c r="I781" s="32">
        <v>18</v>
      </c>
      <c r="J781" s="37"/>
      <c r="K781" s="36">
        <v>58</v>
      </c>
      <c r="L781" s="32">
        <v>39</v>
      </c>
      <c r="M781" s="37">
        <v>68</v>
      </c>
      <c r="N781" s="32"/>
      <c r="O781" s="32"/>
      <c r="P781" s="32"/>
      <c r="Q781" s="32"/>
      <c r="R781" s="38">
        <f>(E781*E$2+F781*F$2+G781*G$2+H781*H$2+I781*I$2+K781*K$2+J781*J$2+L781*L$2+M781*M$2)</f>
        <v>0</v>
      </c>
    </row>
    <row r="782" spans="1:18" ht="22.5" customHeight="1">
      <c r="A782" s="34">
        <v>46017</v>
      </c>
      <c r="B782" s="15" t="s">
        <v>4655</v>
      </c>
      <c r="C782" s="15" t="s">
        <v>4654</v>
      </c>
      <c r="D782" s="35">
        <v>495</v>
      </c>
      <c r="E782" s="36">
        <v>36</v>
      </c>
      <c r="F782" s="32"/>
      <c r="G782" s="32">
        <v>47</v>
      </c>
      <c r="H782" s="32">
        <v>46</v>
      </c>
      <c r="I782" s="32">
        <v>12</v>
      </c>
      <c r="J782" s="37">
        <v>59</v>
      </c>
      <c r="K782" s="36">
        <v>60</v>
      </c>
      <c r="L782" s="32">
        <v>36</v>
      </c>
      <c r="M782" s="37">
        <v>64</v>
      </c>
      <c r="N782" s="32"/>
      <c r="O782" s="32"/>
      <c r="P782" s="32"/>
      <c r="Q782" s="32"/>
      <c r="R782" s="38">
        <f>(E782*E$2+F782*F$2+G782*G$2+H782*H$2+I782*I$2+K782*K$2+J782*J$2+L782*L$2+M782*M$2)</f>
        <v>0</v>
      </c>
    </row>
    <row r="783" spans="1:18" ht="22.5" customHeight="1">
      <c r="A783" s="34">
        <v>46017</v>
      </c>
      <c r="B783" s="15" t="s">
        <v>8014</v>
      </c>
      <c r="C783" s="15" t="s">
        <v>8015</v>
      </c>
      <c r="D783" s="35">
        <v>149</v>
      </c>
      <c r="E783" s="36"/>
      <c r="F783" s="32">
        <v>21</v>
      </c>
      <c r="G783" s="32"/>
      <c r="H783" s="32">
        <v>6</v>
      </c>
      <c r="I783" s="32"/>
      <c r="J783" s="37"/>
      <c r="K783" s="36">
        <v>33</v>
      </c>
      <c r="L783" s="32">
        <v>49</v>
      </c>
      <c r="M783" s="37">
        <v>45</v>
      </c>
      <c r="N783" s="32"/>
      <c r="O783" s="32"/>
      <c r="P783" s="32"/>
      <c r="Q783" s="32"/>
      <c r="R783" s="38">
        <f>(E783*E$2+F783*F$2+G783*G$2+H783*H$2+I783*I$2+K783*K$2+J783*J$2+L783*L$2+M783*M$2)</f>
        <v>0</v>
      </c>
    </row>
    <row r="784" spans="1:18" ht="22.5" customHeight="1">
      <c r="A784" s="34">
        <v>46017</v>
      </c>
      <c r="B784" s="15" t="s">
        <v>836</v>
      </c>
      <c r="C784" s="15" t="s">
        <v>837</v>
      </c>
      <c r="D784" s="35">
        <v>444</v>
      </c>
      <c r="E784" s="36">
        <v>39</v>
      </c>
      <c r="F784" s="32">
        <v>23</v>
      </c>
      <c r="G784" s="32">
        <v>49</v>
      </c>
      <c r="H784" s="32">
        <v>81</v>
      </c>
      <c r="I784" s="32">
        <v>57</v>
      </c>
      <c r="J784" s="37"/>
      <c r="K784" s="36">
        <v>48</v>
      </c>
      <c r="L784" s="32">
        <v>40</v>
      </c>
      <c r="M784" s="37">
        <v>66</v>
      </c>
      <c r="N784" s="32"/>
      <c r="O784" s="32"/>
      <c r="P784" s="32"/>
      <c r="Q784" s="32"/>
      <c r="R784" s="38">
        <f>(E784*E$2+F784*F$2+G784*G$2+H784*H$2+I784*I$2+K784*K$2+J784*J$2+L784*L$2+M784*M$2)</f>
        <v>0</v>
      </c>
    </row>
    <row r="785" spans="1:18" ht="22.5" customHeight="1">
      <c r="A785" s="34">
        <v>46017</v>
      </c>
      <c r="B785" s="15" t="s">
        <v>838</v>
      </c>
      <c r="C785" s="15" t="s">
        <v>839</v>
      </c>
      <c r="D785" s="35">
        <v>2294</v>
      </c>
      <c r="E785" s="36">
        <v>50</v>
      </c>
      <c r="F785" s="32">
        <v>60</v>
      </c>
      <c r="G785" s="32">
        <v>42</v>
      </c>
      <c r="H785" s="32">
        <v>99</v>
      </c>
      <c r="I785" s="32">
        <v>74</v>
      </c>
      <c r="J785" s="37">
        <v>51</v>
      </c>
      <c r="K785" s="36">
        <v>14</v>
      </c>
      <c r="L785" s="32">
        <v>77</v>
      </c>
      <c r="M785" s="37">
        <v>30</v>
      </c>
      <c r="N785" s="32"/>
      <c r="O785" s="32"/>
      <c r="P785" s="32"/>
      <c r="Q785" s="32"/>
      <c r="R785" s="38">
        <f>(E785*E$2+F785*F$2+G785*G$2+H785*H$2+I785*I$2+K785*K$2+J785*J$2+L785*L$2+M785*M$2)</f>
        <v>0</v>
      </c>
    </row>
    <row r="786" spans="1:18" ht="22.5" customHeight="1">
      <c r="A786" s="34">
        <v>46017</v>
      </c>
      <c r="B786" s="15" t="s">
        <v>840</v>
      </c>
      <c r="C786" s="15" t="s">
        <v>841</v>
      </c>
      <c r="D786" s="35">
        <v>284</v>
      </c>
      <c r="E786" s="36"/>
      <c r="F786" s="32">
        <v>56</v>
      </c>
      <c r="G786" s="32"/>
      <c r="H786" s="32">
        <v>51</v>
      </c>
      <c r="I786" s="32"/>
      <c r="J786" s="37"/>
      <c r="K786" s="36">
        <v>59</v>
      </c>
      <c r="L786" s="32">
        <v>66</v>
      </c>
      <c r="M786" s="37">
        <v>48</v>
      </c>
      <c r="N786" s="32"/>
      <c r="O786" s="32"/>
      <c r="P786" s="32"/>
      <c r="Q786" s="32"/>
      <c r="R786" s="38">
        <f>(E786*E$2+F786*F$2+G786*G$2+H786*H$2+I786*I$2+K786*K$2+J786*J$2+L786*L$2+M786*M$2)</f>
        <v>0</v>
      </c>
    </row>
    <row r="787" spans="1:18" ht="22.5" customHeight="1">
      <c r="A787" s="34">
        <v>46017</v>
      </c>
      <c r="B787" s="15" t="s">
        <v>842</v>
      </c>
      <c r="C787" s="15" t="s">
        <v>843</v>
      </c>
      <c r="D787" s="35">
        <v>64267</v>
      </c>
      <c r="E787" s="36">
        <v>76</v>
      </c>
      <c r="F787" s="32">
        <v>84</v>
      </c>
      <c r="G787" s="32">
        <v>92</v>
      </c>
      <c r="H787" s="32">
        <v>26</v>
      </c>
      <c r="I787" s="32">
        <v>69</v>
      </c>
      <c r="J787" s="37">
        <v>80</v>
      </c>
      <c r="K787" s="36">
        <v>96</v>
      </c>
      <c r="L787" s="32">
        <v>0</v>
      </c>
      <c r="M787" s="37">
        <v>99</v>
      </c>
      <c r="N787" s="32"/>
      <c r="O787" s="32"/>
      <c r="P787" s="32"/>
      <c r="Q787" s="32"/>
      <c r="R787" s="38">
        <f>(E787*E$2+F787*F$2+G787*G$2+H787*H$2+I787*I$2+K787*K$2+J787*J$2+L787*L$2+M787*M$2)</f>
        <v>0</v>
      </c>
    </row>
    <row r="788" spans="1:18" ht="22.5" customHeight="1">
      <c r="A788" s="34">
        <v>46017</v>
      </c>
      <c r="B788" s="15" t="s">
        <v>844</v>
      </c>
      <c r="C788" s="15" t="s">
        <v>845</v>
      </c>
      <c r="D788" s="35">
        <v>129</v>
      </c>
      <c r="E788" s="36">
        <v>19</v>
      </c>
      <c r="F788" s="32">
        <v>4</v>
      </c>
      <c r="G788" s="32">
        <v>7</v>
      </c>
      <c r="H788" s="32">
        <v>47</v>
      </c>
      <c r="I788" s="32">
        <v>8</v>
      </c>
      <c r="J788" s="37"/>
      <c r="K788" s="36">
        <v>48</v>
      </c>
      <c r="L788" s="32">
        <v>38</v>
      </c>
      <c r="M788" s="37">
        <v>42</v>
      </c>
      <c r="N788" s="32"/>
      <c r="O788" s="32"/>
      <c r="P788" s="32"/>
      <c r="Q788" s="32"/>
      <c r="R788" s="38">
        <f>(E788*E$2+F788*F$2+G788*G$2+H788*H$2+I788*I$2+K788*K$2+J788*J$2+L788*L$2+M788*M$2)</f>
        <v>0</v>
      </c>
    </row>
    <row r="789" spans="1:18" ht="22.5" customHeight="1">
      <c r="A789" s="34">
        <v>46017</v>
      </c>
      <c r="B789" s="15" t="s">
        <v>5644</v>
      </c>
      <c r="C789" s="15" t="s">
        <v>846</v>
      </c>
      <c r="D789" s="35">
        <v>761</v>
      </c>
      <c r="E789" s="36">
        <v>51</v>
      </c>
      <c r="F789" s="32">
        <v>81</v>
      </c>
      <c r="G789" s="32">
        <v>40</v>
      </c>
      <c r="H789" s="32">
        <v>53</v>
      </c>
      <c r="I789" s="32">
        <v>79</v>
      </c>
      <c r="J789" s="37"/>
      <c r="K789" s="36">
        <v>24</v>
      </c>
      <c r="L789" s="32">
        <v>52</v>
      </c>
      <c r="M789" s="37">
        <v>32</v>
      </c>
      <c r="N789" s="32"/>
      <c r="O789" s="32"/>
      <c r="P789" s="32"/>
      <c r="Q789" s="32"/>
      <c r="R789" s="38">
        <f>(E789*E$2+F789*F$2+G789*G$2+H789*H$2+I789*I$2+K789*K$2+J789*J$2+L789*L$2+M789*M$2)</f>
        <v>0</v>
      </c>
    </row>
    <row r="790" spans="1:18" ht="22.5" customHeight="1">
      <c r="A790" s="34">
        <v>46017</v>
      </c>
      <c r="B790" s="15" t="s">
        <v>847</v>
      </c>
      <c r="C790" s="15" t="s">
        <v>848</v>
      </c>
      <c r="D790" s="35">
        <v>1681</v>
      </c>
      <c r="E790" s="36">
        <v>62</v>
      </c>
      <c r="F790" s="32">
        <v>44</v>
      </c>
      <c r="G790" s="32">
        <v>65</v>
      </c>
      <c r="H790" s="32">
        <v>54</v>
      </c>
      <c r="I790" s="32">
        <v>49</v>
      </c>
      <c r="J790" s="37"/>
      <c r="K790" s="36">
        <v>70</v>
      </c>
      <c r="L790" s="32">
        <v>61</v>
      </c>
      <c r="M790" s="37">
        <v>59</v>
      </c>
      <c r="N790" s="32"/>
      <c r="O790" s="32"/>
      <c r="P790" s="32"/>
      <c r="Q790" s="32"/>
      <c r="R790" s="38">
        <f>(E790*E$2+F790*F$2+G790*G$2+H790*H$2+I790*I$2+K790*K$2+J790*J$2+L790*L$2+M790*M$2)</f>
        <v>0</v>
      </c>
    </row>
    <row r="791" spans="1:18" ht="22.5" customHeight="1">
      <c r="A791" s="34">
        <v>46017</v>
      </c>
      <c r="B791" s="15" t="s">
        <v>849</v>
      </c>
      <c r="C791" s="15" t="s">
        <v>850</v>
      </c>
      <c r="D791" s="35">
        <v>4408</v>
      </c>
      <c r="E791" s="36">
        <v>81</v>
      </c>
      <c r="F791" s="32">
        <v>91</v>
      </c>
      <c r="G791" s="32">
        <v>85</v>
      </c>
      <c r="H791" s="32">
        <v>17</v>
      </c>
      <c r="I791" s="32">
        <v>36</v>
      </c>
      <c r="J791" s="37"/>
      <c r="K791" s="36">
        <v>61</v>
      </c>
      <c r="L791" s="32">
        <v>61</v>
      </c>
      <c r="M791" s="37">
        <v>55</v>
      </c>
      <c r="N791" s="32"/>
      <c r="O791" s="32"/>
      <c r="P791" s="32"/>
      <c r="Q791" s="32"/>
      <c r="R791" s="38">
        <f>(E791*E$2+F791*F$2+G791*G$2+H791*H$2+I791*I$2+K791*K$2+J791*J$2+L791*L$2+M791*M$2)</f>
        <v>0</v>
      </c>
    </row>
    <row r="792" spans="1:18" ht="22.5" customHeight="1">
      <c r="A792" s="34">
        <v>46017</v>
      </c>
      <c r="B792" s="15" t="s">
        <v>5620</v>
      </c>
      <c r="C792" s="15" t="s">
        <v>5619</v>
      </c>
      <c r="D792" s="35">
        <v>519</v>
      </c>
      <c r="E792" s="36"/>
      <c r="F792" s="32">
        <v>52</v>
      </c>
      <c r="G792" s="32"/>
      <c r="H792" s="32">
        <v>40</v>
      </c>
      <c r="I792" s="32"/>
      <c r="J792" s="37"/>
      <c r="K792" s="36">
        <v>72</v>
      </c>
      <c r="L792" s="32">
        <v>33</v>
      </c>
      <c r="M792" s="37">
        <v>56</v>
      </c>
      <c r="N792" s="32"/>
      <c r="O792" s="32"/>
      <c r="P792" s="32"/>
      <c r="Q792" s="32"/>
      <c r="R792" s="38">
        <f>(E792*E$2+F792*F$2+G792*G$2+H792*H$2+I792*I$2+K792*K$2+J792*J$2+L792*L$2+M792*M$2)</f>
        <v>0</v>
      </c>
    </row>
    <row r="793" spans="1:18" ht="22.5" customHeight="1">
      <c r="A793" s="34">
        <v>46017</v>
      </c>
      <c r="B793" s="15" t="s">
        <v>4657</v>
      </c>
      <c r="C793" s="15" t="s">
        <v>4656</v>
      </c>
      <c r="D793" s="35">
        <v>334</v>
      </c>
      <c r="E793" s="36">
        <v>50</v>
      </c>
      <c r="F793" s="32"/>
      <c r="G793" s="32">
        <v>67</v>
      </c>
      <c r="H793" s="32"/>
      <c r="I793" s="32">
        <v>91</v>
      </c>
      <c r="J793" s="37"/>
      <c r="K793" s="36">
        <v>43</v>
      </c>
      <c r="L793" s="32">
        <v>52</v>
      </c>
      <c r="M793" s="37">
        <v>48</v>
      </c>
      <c r="N793" s="32"/>
      <c r="O793" s="32"/>
      <c r="P793" s="32"/>
      <c r="Q793" s="32"/>
      <c r="R793" s="38">
        <f>(E793*E$2+F793*F$2+G793*G$2+H793*H$2+I793*I$2+K793*K$2+J793*J$2+L793*L$2+M793*M$2)</f>
        <v>0</v>
      </c>
    </row>
    <row r="794" spans="1:18" ht="22.5" customHeight="1">
      <c r="A794" s="34">
        <v>46017</v>
      </c>
      <c r="B794" s="15" t="s">
        <v>851</v>
      </c>
      <c r="C794" s="15" t="s">
        <v>852</v>
      </c>
      <c r="D794" s="35">
        <v>1754</v>
      </c>
      <c r="E794" s="36">
        <v>4</v>
      </c>
      <c r="F794" s="32">
        <v>11</v>
      </c>
      <c r="G794" s="32">
        <v>29</v>
      </c>
      <c r="H794" s="32">
        <v>40</v>
      </c>
      <c r="I794" s="32">
        <v>65</v>
      </c>
      <c r="J794" s="37"/>
      <c r="K794" s="36">
        <v>57</v>
      </c>
      <c r="L794" s="32">
        <v>44</v>
      </c>
      <c r="M794" s="37">
        <v>47</v>
      </c>
      <c r="N794" s="32"/>
      <c r="O794" s="32"/>
      <c r="P794" s="32"/>
      <c r="Q794" s="32"/>
      <c r="R794" s="38">
        <f>(E794*E$2+F794*F$2+G794*G$2+H794*H$2+I794*I$2+K794*K$2+J794*J$2+L794*L$2+M794*M$2)</f>
        <v>0</v>
      </c>
    </row>
    <row r="795" spans="1:18" ht="22.5" customHeight="1">
      <c r="A795" s="34">
        <v>46017</v>
      </c>
      <c r="B795" s="15" t="s">
        <v>853</v>
      </c>
      <c r="C795" s="15" t="s">
        <v>854</v>
      </c>
      <c r="D795" s="35">
        <v>7879</v>
      </c>
      <c r="E795" s="36">
        <v>44</v>
      </c>
      <c r="F795" s="32">
        <v>78</v>
      </c>
      <c r="G795" s="32">
        <v>29</v>
      </c>
      <c r="H795" s="32">
        <v>8</v>
      </c>
      <c r="I795" s="32">
        <v>33</v>
      </c>
      <c r="J795" s="37"/>
      <c r="K795" s="36">
        <v>89</v>
      </c>
      <c r="L795" s="32">
        <v>76</v>
      </c>
      <c r="M795" s="37">
        <v>13</v>
      </c>
      <c r="N795" s="32"/>
      <c r="O795" s="32"/>
      <c r="P795" s="32"/>
      <c r="Q795" s="32"/>
      <c r="R795" s="38">
        <f>(E795*E$2+F795*F$2+G795*G$2+H795*H$2+I795*I$2+K795*K$2+J795*J$2+L795*L$2+M795*M$2)</f>
        <v>0</v>
      </c>
    </row>
    <row r="796" spans="1:18" ht="22.5" customHeight="1">
      <c r="A796" s="34">
        <v>46017</v>
      </c>
      <c r="B796" s="15" t="s">
        <v>855</v>
      </c>
      <c r="C796" s="15" t="s">
        <v>856</v>
      </c>
      <c r="D796" s="35">
        <v>417</v>
      </c>
      <c r="E796" s="36">
        <v>74</v>
      </c>
      <c r="F796" s="32">
        <v>85</v>
      </c>
      <c r="G796" s="32">
        <v>46</v>
      </c>
      <c r="H796" s="32">
        <v>39</v>
      </c>
      <c r="I796" s="32">
        <v>4</v>
      </c>
      <c r="J796" s="37"/>
      <c r="K796" s="36">
        <v>65</v>
      </c>
      <c r="L796" s="32">
        <v>69</v>
      </c>
      <c r="M796" s="37">
        <v>25</v>
      </c>
      <c r="N796" s="32"/>
      <c r="O796" s="32"/>
      <c r="P796" s="32"/>
      <c r="Q796" s="32"/>
      <c r="R796" s="38">
        <f>(E796*E$2+F796*F$2+G796*G$2+H796*H$2+I796*I$2+K796*K$2+J796*J$2+L796*L$2+M796*M$2)</f>
        <v>0</v>
      </c>
    </row>
    <row r="797" spans="1:18" ht="22.5" customHeight="1">
      <c r="A797" s="34">
        <v>46017</v>
      </c>
      <c r="B797" s="15" t="s">
        <v>857</v>
      </c>
      <c r="C797" s="15" t="s">
        <v>858</v>
      </c>
      <c r="D797" s="35">
        <v>12868</v>
      </c>
      <c r="E797" s="36">
        <v>62</v>
      </c>
      <c r="F797" s="32">
        <v>69</v>
      </c>
      <c r="G797" s="32">
        <v>51</v>
      </c>
      <c r="H797" s="32">
        <v>81</v>
      </c>
      <c r="I797" s="32">
        <v>50</v>
      </c>
      <c r="J797" s="37"/>
      <c r="K797" s="36">
        <v>43</v>
      </c>
      <c r="L797" s="32">
        <v>52</v>
      </c>
      <c r="M797" s="37">
        <v>52</v>
      </c>
      <c r="N797" s="32"/>
      <c r="O797" s="32"/>
      <c r="P797" s="32"/>
      <c r="Q797" s="32"/>
      <c r="R797" s="38">
        <f>(E797*E$2+F797*F$2+G797*G$2+H797*H$2+I797*I$2+K797*K$2+J797*J$2+L797*L$2+M797*M$2)</f>
        <v>0</v>
      </c>
    </row>
    <row r="798" spans="1:18" ht="22.5" customHeight="1">
      <c r="A798" s="34">
        <v>46017</v>
      </c>
      <c r="B798" s="15" t="s">
        <v>7287</v>
      </c>
      <c r="C798" s="15" t="s">
        <v>7288</v>
      </c>
      <c r="D798" s="35">
        <v>349</v>
      </c>
      <c r="E798" s="36"/>
      <c r="F798" s="32">
        <v>8</v>
      </c>
      <c r="G798" s="32"/>
      <c r="H798" s="32">
        <v>72</v>
      </c>
      <c r="I798" s="32"/>
      <c r="J798" s="37"/>
      <c r="K798" s="36">
        <v>97</v>
      </c>
      <c r="L798" s="32">
        <v>58</v>
      </c>
      <c r="M798" s="37">
        <v>41</v>
      </c>
      <c r="N798" s="32"/>
      <c r="O798" s="32"/>
      <c r="P798" s="32"/>
      <c r="Q798" s="32"/>
      <c r="R798" s="38">
        <f>(E798*E$2+F798*F$2+G798*G$2+H798*H$2+I798*I$2+K798*K$2+J798*J$2+L798*L$2+M798*M$2)</f>
        <v>0</v>
      </c>
    </row>
    <row r="799" spans="1:18" ht="22.5" customHeight="1">
      <c r="A799" s="34">
        <v>46017</v>
      </c>
      <c r="B799" s="15" t="s">
        <v>859</v>
      </c>
      <c r="C799" s="15" t="s">
        <v>860</v>
      </c>
      <c r="D799" s="35">
        <v>480</v>
      </c>
      <c r="E799" s="36">
        <v>37</v>
      </c>
      <c r="F799" s="32">
        <v>9</v>
      </c>
      <c r="G799" s="32">
        <v>78</v>
      </c>
      <c r="H799" s="32">
        <v>26</v>
      </c>
      <c r="I799" s="32">
        <v>96</v>
      </c>
      <c r="J799" s="37"/>
      <c r="K799" s="36">
        <v>13</v>
      </c>
      <c r="L799" s="32">
        <v>46</v>
      </c>
      <c r="M799" s="37">
        <v>25</v>
      </c>
      <c r="N799" s="32"/>
      <c r="O799" s="32"/>
      <c r="P799" s="32"/>
      <c r="Q799" s="32"/>
      <c r="R799" s="38">
        <f>(E799*E$2+F799*F$2+G799*G$2+H799*H$2+I799*I$2+K799*K$2+J799*J$2+L799*L$2+M799*M$2)</f>
        <v>0</v>
      </c>
    </row>
    <row r="800" spans="1:18" ht="22.5" customHeight="1">
      <c r="A800" s="34">
        <v>46017</v>
      </c>
      <c r="B800" s="15" t="s">
        <v>6355</v>
      </c>
      <c r="C800" s="15" t="s">
        <v>861</v>
      </c>
      <c r="D800" s="35">
        <v>1708</v>
      </c>
      <c r="E800" s="36">
        <v>56</v>
      </c>
      <c r="F800" s="32">
        <v>67</v>
      </c>
      <c r="G800" s="32">
        <v>53</v>
      </c>
      <c r="H800" s="32">
        <v>31</v>
      </c>
      <c r="I800" s="32">
        <v>64</v>
      </c>
      <c r="J800" s="37"/>
      <c r="K800" s="36">
        <v>39</v>
      </c>
      <c r="L800" s="32">
        <v>61</v>
      </c>
      <c r="M800" s="37">
        <v>31</v>
      </c>
      <c r="N800" s="32"/>
      <c r="O800" s="32"/>
      <c r="P800" s="32"/>
      <c r="Q800" s="32"/>
      <c r="R800" s="38">
        <f>(E800*E$2+F800*F$2+G800*G$2+H800*H$2+I800*I$2+K800*K$2+J800*J$2+L800*L$2+M800*M$2)</f>
        <v>0</v>
      </c>
    </row>
    <row r="801" spans="1:18" ht="22.5" customHeight="1">
      <c r="A801" s="34">
        <v>46017</v>
      </c>
      <c r="B801" s="15" t="s">
        <v>6986</v>
      </c>
      <c r="C801" s="15" t="s">
        <v>6987</v>
      </c>
      <c r="D801" s="35">
        <v>475</v>
      </c>
      <c r="E801" s="36">
        <v>23</v>
      </c>
      <c r="F801" s="32">
        <v>62</v>
      </c>
      <c r="G801" s="32">
        <v>33</v>
      </c>
      <c r="H801" s="32">
        <v>41</v>
      </c>
      <c r="I801" s="32">
        <v>47</v>
      </c>
      <c r="J801" s="37"/>
      <c r="K801" s="36">
        <v>35</v>
      </c>
      <c r="L801" s="32">
        <v>71</v>
      </c>
      <c r="M801" s="37">
        <v>36</v>
      </c>
      <c r="N801" s="32"/>
      <c r="O801" s="32"/>
      <c r="P801" s="32"/>
      <c r="Q801" s="32"/>
      <c r="R801" s="38">
        <f>(E801*E$2+F801*F$2+G801*G$2+H801*H$2+I801*I$2+K801*K$2+J801*J$2+L801*L$2+M801*M$2)</f>
        <v>0</v>
      </c>
    </row>
    <row r="802" spans="1:18" ht="22.5" customHeight="1">
      <c r="A802" s="34">
        <v>46017</v>
      </c>
      <c r="B802" s="15" t="s">
        <v>6439</v>
      </c>
      <c r="C802" s="15" t="s">
        <v>6440</v>
      </c>
      <c r="D802" s="35">
        <v>1296</v>
      </c>
      <c r="E802" s="36"/>
      <c r="F802" s="32">
        <v>64</v>
      </c>
      <c r="G802" s="32"/>
      <c r="H802" s="32">
        <v>27</v>
      </c>
      <c r="I802" s="32"/>
      <c r="J802" s="37"/>
      <c r="K802" s="36">
        <v>13</v>
      </c>
      <c r="L802" s="32">
        <v>44</v>
      </c>
      <c r="M802" s="37">
        <v>28</v>
      </c>
      <c r="N802" s="32"/>
      <c r="O802" s="32"/>
      <c r="P802" s="32"/>
      <c r="Q802" s="32"/>
      <c r="R802" s="38">
        <f>(E802*E$2+F802*F$2+G802*G$2+H802*H$2+I802*I$2+K802*K$2+J802*J$2+L802*L$2+M802*M$2)</f>
        <v>0</v>
      </c>
    </row>
    <row r="803" spans="1:18" ht="22.5" customHeight="1">
      <c r="A803" s="34">
        <v>46017</v>
      </c>
      <c r="B803" s="15" t="s">
        <v>862</v>
      </c>
      <c r="C803" s="15" t="s">
        <v>863</v>
      </c>
      <c r="D803" s="35">
        <v>417</v>
      </c>
      <c r="E803" s="36">
        <v>25</v>
      </c>
      <c r="F803" s="32">
        <v>70</v>
      </c>
      <c r="G803" s="32">
        <v>11</v>
      </c>
      <c r="H803" s="32">
        <v>32</v>
      </c>
      <c r="I803" s="32">
        <v>52</v>
      </c>
      <c r="J803" s="37"/>
      <c r="K803" s="36">
        <v>13</v>
      </c>
      <c r="L803" s="32">
        <v>85</v>
      </c>
      <c r="M803" s="37">
        <v>10</v>
      </c>
      <c r="N803" s="32"/>
      <c r="O803" s="32"/>
      <c r="P803" s="32"/>
      <c r="Q803" s="32"/>
      <c r="R803" s="38">
        <f>(E803*E$2+F803*F$2+G803*G$2+H803*H$2+I803*I$2+K803*K$2+J803*J$2+L803*L$2+M803*M$2)</f>
        <v>0</v>
      </c>
    </row>
    <row r="804" spans="1:18" ht="22.5" customHeight="1">
      <c r="A804" s="34">
        <v>46017</v>
      </c>
      <c r="B804" s="15" t="s">
        <v>864</v>
      </c>
      <c r="C804" s="15" t="s">
        <v>865</v>
      </c>
      <c r="D804" s="35">
        <v>35560</v>
      </c>
      <c r="E804" s="36">
        <v>69</v>
      </c>
      <c r="F804" s="32">
        <v>67</v>
      </c>
      <c r="G804" s="32">
        <v>80</v>
      </c>
      <c r="H804" s="32">
        <v>17</v>
      </c>
      <c r="I804" s="32">
        <v>96</v>
      </c>
      <c r="J804" s="37"/>
      <c r="K804" s="36">
        <v>11</v>
      </c>
      <c r="L804" s="32">
        <v>98</v>
      </c>
      <c r="M804" s="37">
        <v>4</v>
      </c>
      <c r="N804" s="32"/>
      <c r="O804" s="32"/>
      <c r="P804" s="32"/>
      <c r="Q804" s="32"/>
      <c r="R804" s="38">
        <f>(E804*E$2+F804*F$2+G804*G$2+H804*H$2+I804*I$2+K804*K$2+J804*J$2+L804*L$2+M804*M$2)</f>
        <v>0</v>
      </c>
    </row>
    <row r="805" spans="1:18" ht="22.5" customHeight="1">
      <c r="A805" s="34">
        <v>46017</v>
      </c>
      <c r="B805" s="15" t="s">
        <v>866</v>
      </c>
      <c r="C805" s="15" t="s">
        <v>867</v>
      </c>
      <c r="D805" s="35">
        <v>2788</v>
      </c>
      <c r="E805" s="36">
        <v>15</v>
      </c>
      <c r="F805" s="32">
        <v>19</v>
      </c>
      <c r="G805" s="32">
        <v>19</v>
      </c>
      <c r="H805" s="32">
        <v>74</v>
      </c>
      <c r="I805" s="32">
        <v>40</v>
      </c>
      <c r="J805" s="37"/>
      <c r="K805" s="36">
        <v>19</v>
      </c>
      <c r="L805" s="32">
        <v>95</v>
      </c>
      <c r="M805" s="37">
        <v>1</v>
      </c>
      <c r="N805" s="32"/>
      <c r="O805" s="32"/>
      <c r="P805" s="32"/>
      <c r="Q805" s="32"/>
      <c r="R805" s="38">
        <f>(E805*E$2+F805*F$2+G805*G$2+H805*H$2+I805*I$2+K805*K$2+J805*J$2+L805*L$2+M805*M$2)</f>
        <v>0</v>
      </c>
    </row>
    <row r="806" spans="1:18" ht="22.5" customHeight="1">
      <c r="A806" s="34">
        <v>46017</v>
      </c>
      <c r="B806" s="15" t="s">
        <v>868</v>
      </c>
      <c r="C806" s="15" t="s">
        <v>869</v>
      </c>
      <c r="D806" s="35">
        <v>2315</v>
      </c>
      <c r="E806" s="36">
        <v>46</v>
      </c>
      <c r="F806" s="32">
        <v>71</v>
      </c>
      <c r="G806" s="32">
        <v>46</v>
      </c>
      <c r="H806" s="32">
        <v>36</v>
      </c>
      <c r="I806" s="32">
        <v>59</v>
      </c>
      <c r="J806" s="37"/>
      <c r="K806" s="36">
        <v>55</v>
      </c>
      <c r="L806" s="32">
        <v>54</v>
      </c>
      <c r="M806" s="37">
        <v>51</v>
      </c>
      <c r="N806" s="32"/>
      <c r="O806" s="32"/>
      <c r="P806" s="32"/>
      <c r="Q806" s="32"/>
      <c r="R806" s="38">
        <f>(E806*E$2+F806*F$2+G806*G$2+H806*H$2+I806*I$2+K806*K$2+J806*J$2+L806*L$2+M806*M$2)</f>
        <v>0</v>
      </c>
    </row>
    <row r="807" spans="1:18" ht="22.5" customHeight="1">
      <c r="A807" s="34">
        <v>46017</v>
      </c>
      <c r="B807" s="15" t="s">
        <v>870</v>
      </c>
      <c r="C807" s="15" t="s">
        <v>871</v>
      </c>
      <c r="D807" s="35">
        <v>288</v>
      </c>
      <c r="E807" s="36">
        <v>47</v>
      </c>
      <c r="F807" s="32">
        <v>43</v>
      </c>
      <c r="G807" s="32">
        <v>35</v>
      </c>
      <c r="H807" s="32">
        <v>99</v>
      </c>
      <c r="I807" s="32">
        <v>25</v>
      </c>
      <c r="J807" s="37"/>
      <c r="K807" s="36">
        <v>33</v>
      </c>
      <c r="L807" s="32">
        <v>26</v>
      </c>
      <c r="M807" s="37">
        <v>61</v>
      </c>
      <c r="N807" s="32"/>
      <c r="O807" s="32"/>
      <c r="P807" s="32"/>
      <c r="Q807" s="32"/>
      <c r="R807" s="38">
        <f>(E807*E$2+F807*F$2+G807*G$2+H807*H$2+I807*I$2+K807*K$2+J807*J$2+L807*L$2+M807*M$2)</f>
        <v>0</v>
      </c>
    </row>
    <row r="808" spans="1:18" ht="22.5" customHeight="1">
      <c r="A808" s="34">
        <v>46017</v>
      </c>
      <c r="B808" s="15" t="s">
        <v>872</v>
      </c>
      <c r="C808" s="15" t="s">
        <v>873</v>
      </c>
      <c r="D808" s="35">
        <v>12018</v>
      </c>
      <c r="E808" s="36">
        <v>51</v>
      </c>
      <c r="F808" s="32">
        <v>25</v>
      </c>
      <c r="G808" s="32">
        <v>80</v>
      </c>
      <c r="H808" s="32">
        <v>53</v>
      </c>
      <c r="I808" s="32">
        <v>40</v>
      </c>
      <c r="J808" s="37">
        <v>36</v>
      </c>
      <c r="K808" s="36">
        <v>29</v>
      </c>
      <c r="L808" s="32">
        <v>14</v>
      </c>
      <c r="M808" s="37">
        <v>96</v>
      </c>
      <c r="N808" s="32"/>
      <c r="O808" s="32"/>
      <c r="P808" s="32"/>
      <c r="Q808" s="32"/>
      <c r="R808" s="38">
        <f>(E808*E$2+F808*F$2+G808*G$2+H808*H$2+I808*I$2+K808*K$2+J808*J$2+L808*L$2+M808*M$2)</f>
        <v>0</v>
      </c>
    </row>
    <row r="809" spans="1:18" ht="22.5" customHeight="1">
      <c r="A809" s="34">
        <v>46017</v>
      </c>
      <c r="B809" s="15" t="s">
        <v>7935</v>
      </c>
      <c r="C809" s="15" t="s">
        <v>7936</v>
      </c>
      <c r="D809" s="35">
        <v>336</v>
      </c>
      <c r="E809" s="36"/>
      <c r="F809" s="32"/>
      <c r="G809" s="32"/>
      <c r="H809" s="32">
        <v>19</v>
      </c>
      <c r="I809" s="32"/>
      <c r="J809" s="37"/>
      <c r="K809" s="36">
        <v>34</v>
      </c>
      <c r="L809" s="32">
        <v>71</v>
      </c>
      <c r="M809" s="37">
        <v>39</v>
      </c>
      <c r="N809" s="32"/>
      <c r="O809" s="32"/>
      <c r="P809" s="32"/>
      <c r="Q809" s="32"/>
      <c r="R809" s="38">
        <f>(E809*E$2+F809*F$2+G809*G$2+H809*H$2+I809*I$2+K809*K$2+J809*J$2+L809*L$2+M809*M$2)</f>
        <v>0</v>
      </c>
    </row>
    <row r="810" spans="1:18" ht="22.5" customHeight="1">
      <c r="A810" s="34">
        <v>46017</v>
      </c>
      <c r="B810" s="15" t="s">
        <v>874</v>
      </c>
      <c r="C810" s="15" t="s">
        <v>875</v>
      </c>
      <c r="D810" s="35">
        <v>85759</v>
      </c>
      <c r="E810" s="36">
        <v>56</v>
      </c>
      <c r="F810" s="32">
        <v>27</v>
      </c>
      <c r="G810" s="32">
        <v>83</v>
      </c>
      <c r="H810" s="32">
        <v>52</v>
      </c>
      <c r="I810" s="32">
        <v>83</v>
      </c>
      <c r="J810" s="37">
        <v>40</v>
      </c>
      <c r="K810" s="36">
        <v>58</v>
      </c>
      <c r="L810" s="32">
        <v>35</v>
      </c>
      <c r="M810" s="37">
        <v>62</v>
      </c>
      <c r="N810" s="32"/>
      <c r="O810" s="32"/>
      <c r="P810" s="32"/>
      <c r="Q810" s="32"/>
      <c r="R810" s="38">
        <f>(E810*E$2+F810*F$2+G810*G$2+H810*H$2+I810*I$2+K810*K$2+J810*J$2+L810*L$2+M810*M$2)</f>
        <v>0</v>
      </c>
    </row>
    <row r="811" spans="1:18" ht="22.5" customHeight="1">
      <c r="A811" s="34">
        <v>46017</v>
      </c>
      <c r="B811" s="15" t="s">
        <v>876</v>
      </c>
      <c r="C811" s="15" t="s">
        <v>877</v>
      </c>
      <c r="D811" s="35">
        <v>11362</v>
      </c>
      <c r="E811" s="36">
        <v>48</v>
      </c>
      <c r="F811" s="32">
        <v>59</v>
      </c>
      <c r="G811" s="32">
        <v>45</v>
      </c>
      <c r="H811" s="32">
        <v>76</v>
      </c>
      <c r="I811" s="32">
        <v>16</v>
      </c>
      <c r="J811" s="37">
        <v>45</v>
      </c>
      <c r="K811" s="36">
        <v>41</v>
      </c>
      <c r="L811" s="32">
        <v>58</v>
      </c>
      <c r="M811" s="37">
        <v>48</v>
      </c>
      <c r="N811" s="32"/>
      <c r="O811" s="32"/>
      <c r="P811" s="32"/>
      <c r="Q811" s="32"/>
      <c r="R811" s="38">
        <f>(E811*E$2+F811*F$2+G811*G$2+H811*H$2+I811*I$2+K811*K$2+J811*J$2+L811*L$2+M811*M$2)</f>
        <v>0</v>
      </c>
    </row>
    <row r="812" spans="1:18" ht="22.5" customHeight="1">
      <c r="A812" s="34">
        <v>46017</v>
      </c>
      <c r="B812" s="15" t="s">
        <v>6517</v>
      </c>
      <c r="C812" s="15" t="s">
        <v>6424</v>
      </c>
      <c r="D812" s="35">
        <v>2814</v>
      </c>
      <c r="E812" s="36"/>
      <c r="F812" s="32">
        <v>24</v>
      </c>
      <c r="G812" s="32"/>
      <c r="H812" s="32">
        <v>12</v>
      </c>
      <c r="I812" s="32"/>
      <c r="J812" s="37"/>
      <c r="K812" s="36">
        <v>39</v>
      </c>
      <c r="L812" s="32">
        <v>32</v>
      </c>
      <c r="M812" s="37">
        <v>59</v>
      </c>
      <c r="N812" s="32"/>
      <c r="O812" s="32"/>
      <c r="P812" s="32"/>
      <c r="Q812" s="32"/>
      <c r="R812" s="38">
        <f>(E812*E$2+F812*F$2+G812*G$2+H812*H$2+I812*I$2+K812*K$2+J812*J$2+L812*L$2+M812*M$2)</f>
        <v>0</v>
      </c>
    </row>
    <row r="813" spans="1:18" ht="22.5" customHeight="1">
      <c r="A813" s="34">
        <v>46017</v>
      </c>
      <c r="B813" s="15" t="s">
        <v>878</v>
      </c>
      <c r="C813" s="15" t="s">
        <v>879</v>
      </c>
      <c r="D813" s="35">
        <v>7911</v>
      </c>
      <c r="E813" s="36">
        <v>71</v>
      </c>
      <c r="F813" s="32">
        <v>56</v>
      </c>
      <c r="G813" s="32">
        <v>50</v>
      </c>
      <c r="H813" s="32">
        <v>79</v>
      </c>
      <c r="I813" s="32">
        <v>64</v>
      </c>
      <c r="J813" s="37">
        <v>37</v>
      </c>
      <c r="K813" s="36">
        <v>35</v>
      </c>
      <c r="L813" s="32">
        <v>80</v>
      </c>
      <c r="M813" s="37">
        <v>39</v>
      </c>
      <c r="N813" s="32"/>
      <c r="O813" s="32"/>
      <c r="P813" s="32"/>
      <c r="Q813" s="32"/>
      <c r="R813" s="38">
        <f>(E813*E$2+F813*F$2+G813*G$2+H813*H$2+I813*I$2+K813*K$2+J813*J$2+L813*L$2+M813*M$2)</f>
        <v>0</v>
      </c>
    </row>
    <row r="814" spans="1:18" ht="22.5" customHeight="1">
      <c r="A814" s="34">
        <v>46017</v>
      </c>
      <c r="B814" s="15" t="s">
        <v>880</v>
      </c>
      <c r="C814" s="15" t="s">
        <v>881</v>
      </c>
      <c r="D814" s="35">
        <v>537</v>
      </c>
      <c r="E814" s="36"/>
      <c r="F814" s="32">
        <v>56</v>
      </c>
      <c r="G814" s="32"/>
      <c r="H814" s="32">
        <v>38</v>
      </c>
      <c r="I814" s="32"/>
      <c r="J814" s="37"/>
      <c r="K814" s="36">
        <v>9</v>
      </c>
      <c r="L814" s="32">
        <v>36</v>
      </c>
      <c r="M814" s="37">
        <v>67</v>
      </c>
      <c r="N814" s="32"/>
      <c r="O814" s="32"/>
      <c r="P814" s="32"/>
      <c r="Q814" s="32"/>
      <c r="R814" s="38">
        <f>(E814*E$2+F814*F$2+G814*G$2+H814*H$2+I814*I$2+K814*K$2+J814*J$2+L814*L$2+M814*M$2)</f>
        <v>0</v>
      </c>
    </row>
    <row r="815" spans="1:18" ht="22.5" customHeight="1">
      <c r="A815" s="34">
        <v>46017</v>
      </c>
      <c r="B815" s="15" t="s">
        <v>6473</v>
      </c>
      <c r="C815" s="15" t="s">
        <v>6474</v>
      </c>
      <c r="D815" s="35">
        <v>192</v>
      </c>
      <c r="E815" s="36"/>
      <c r="F815" s="32">
        <v>2</v>
      </c>
      <c r="G815" s="32"/>
      <c r="H815" s="32">
        <v>48</v>
      </c>
      <c r="I815" s="32"/>
      <c r="J815" s="37"/>
      <c r="K815" s="36">
        <v>37</v>
      </c>
      <c r="L815" s="32">
        <v>51</v>
      </c>
      <c r="M815" s="37">
        <v>15</v>
      </c>
      <c r="N815" s="32"/>
      <c r="O815" s="32"/>
      <c r="P815" s="32"/>
      <c r="Q815" s="32"/>
      <c r="R815" s="38">
        <f>(E815*E$2+F815*F$2+G815*G$2+H815*H$2+I815*I$2+K815*K$2+J815*J$2+L815*L$2+M815*M$2)</f>
        <v>0</v>
      </c>
    </row>
    <row r="816" spans="1:18" ht="22.5" customHeight="1">
      <c r="A816" s="34">
        <v>46017</v>
      </c>
      <c r="B816" s="15" t="s">
        <v>882</v>
      </c>
      <c r="C816" s="15" t="s">
        <v>883</v>
      </c>
      <c r="D816" s="35">
        <v>511</v>
      </c>
      <c r="E816" s="36">
        <v>55</v>
      </c>
      <c r="F816" s="32">
        <v>56</v>
      </c>
      <c r="G816" s="32">
        <v>28</v>
      </c>
      <c r="H816" s="32">
        <v>92</v>
      </c>
      <c r="I816" s="32">
        <v>22</v>
      </c>
      <c r="J816" s="37">
        <v>39</v>
      </c>
      <c r="K816" s="36">
        <v>66</v>
      </c>
      <c r="L816" s="32">
        <v>65</v>
      </c>
      <c r="M816" s="37">
        <v>37</v>
      </c>
      <c r="N816" s="32"/>
      <c r="O816" s="32"/>
      <c r="P816" s="32"/>
      <c r="Q816" s="32"/>
      <c r="R816" s="38">
        <f>(E816*E$2+F816*F$2+G816*G$2+H816*H$2+I816*I$2+K816*K$2+J816*J$2+L816*L$2+M816*M$2)</f>
        <v>0</v>
      </c>
    </row>
    <row r="817" spans="1:18" ht="22.5" customHeight="1">
      <c r="A817" s="34">
        <v>46017</v>
      </c>
      <c r="B817" s="15" t="s">
        <v>884</v>
      </c>
      <c r="C817" s="15" t="s">
        <v>885</v>
      </c>
      <c r="D817" s="35">
        <v>108077</v>
      </c>
      <c r="E817" s="36">
        <v>60</v>
      </c>
      <c r="F817" s="32">
        <v>24</v>
      </c>
      <c r="G817" s="32">
        <v>81</v>
      </c>
      <c r="H817" s="32">
        <v>97</v>
      </c>
      <c r="I817" s="32">
        <v>58</v>
      </c>
      <c r="J817" s="37">
        <v>42</v>
      </c>
      <c r="K817" s="36">
        <v>41</v>
      </c>
      <c r="L817" s="32">
        <v>30</v>
      </c>
      <c r="M817" s="37">
        <v>71</v>
      </c>
      <c r="N817" s="32"/>
      <c r="O817" s="32"/>
      <c r="P817" s="32"/>
      <c r="Q817" s="32"/>
      <c r="R817" s="38">
        <f>(E817*E$2+F817*F$2+G817*G$2+H817*H$2+I817*I$2+K817*K$2+J817*J$2+L817*L$2+M817*M$2)</f>
        <v>0</v>
      </c>
    </row>
    <row r="818" spans="1:18" ht="22.5" customHeight="1">
      <c r="A818" s="34">
        <v>46017</v>
      </c>
      <c r="B818" s="15" t="s">
        <v>7289</v>
      </c>
      <c r="C818" s="15" t="s">
        <v>6968</v>
      </c>
      <c r="D818" s="35">
        <v>373</v>
      </c>
      <c r="E818" s="36"/>
      <c r="F818" s="32">
        <v>40</v>
      </c>
      <c r="G818" s="32"/>
      <c r="H818" s="32">
        <v>2</v>
      </c>
      <c r="I818" s="32"/>
      <c r="J818" s="37"/>
      <c r="K818" s="36">
        <v>22</v>
      </c>
      <c r="L818" s="32">
        <v>59</v>
      </c>
      <c r="M818" s="37">
        <v>50</v>
      </c>
      <c r="N818" s="32"/>
      <c r="O818" s="32"/>
      <c r="P818" s="32"/>
      <c r="Q818" s="32"/>
      <c r="R818" s="38">
        <f>(E818*E$2+F818*F$2+G818*G$2+H818*H$2+I818*I$2+K818*K$2+J818*J$2+L818*L$2+M818*M$2)</f>
        <v>0</v>
      </c>
    </row>
    <row r="819" spans="1:18" ht="22.5" customHeight="1">
      <c r="A819" s="34">
        <v>46017</v>
      </c>
      <c r="B819" s="15" t="s">
        <v>4659</v>
      </c>
      <c r="C819" s="15" t="s">
        <v>4658</v>
      </c>
      <c r="D819" s="35">
        <v>99788</v>
      </c>
      <c r="E819" s="36">
        <v>71</v>
      </c>
      <c r="F819" s="32"/>
      <c r="G819" s="32">
        <v>81</v>
      </c>
      <c r="H819" s="32">
        <v>76</v>
      </c>
      <c r="I819" s="32">
        <v>66</v>
      </c>
      <c r="J819" s="37">
        <v>43</v>
      </c>
      <c r="K819" s="36">
        <v>89</v>
      </c>
      <c r="L819" s="32">
        <v>1</v>
      </c>
      <c r="M819" s="37">
        <v>98</v>
      </c>
      <c r="N819" s="32"/>
      <c r="O819" s="32"/>
      <c r="P819" s="32"/>
      <c r="Q819" s="32"/>
      <c r="R819" s="38">
        <f>(E819*E$2+F819*F$2+G819*G$2+H819*H$2+I819*I$2+K819*K$2+J819*J$2+L819*L$2+M819*M$2)</f>
        <v>0</v>
      </c>
    </row>
    <row r="820" spans="1:18" ht="22.5" customHeight="1">
      <c r="A820" s="34">
        <v>46017</v>
      </c>
      <c r="B820" s="15" t="s">
        <v>886</v>
      </c>
      <c r="C820" s="15" t="s">
        <v>887</v>
      </c>
      <c r="D820" s="35">
        <v>50123</v>
      </c>
      <c r="E820" s="36">
        <v>64</v>
      </c>
      <c r="F820" s="32">
        <v>70</v>
      </c>
      <c r="G820" s="32">
        <v>67</v>
      </c>
      <c r="H820" s="32">
        <v>56</v>
      </c>
      <c r="I820" s="32">
        <v>31</v>
      </c>
      <c r="J820" s="37"/>
      <c r="K820" s="36">
        <v>49</v>
      </c>
      <c r="L820" s="32">
        <v>47</v>
      </c>
      <c r="M820" s="37">
        <v>53</v>
      </c>
      <c r="N820" s="32"/>
      <c r="O820" s="32"/>
      <c r="P820" s="32"/>
      <c r="Q820" s="32"/>
      <c r="R820" s="38">
        <f>(E820*E$2+F820*F$2+G820*G$2+H820*H$2+I820*I$2+K820*K$2+J820*J$2+L820*L$2+M820*M$2)</f>
        <v>0</v>
      </c>
    </row>
    <row r="821" spans="1:18" ht="22.5" customHeight="1">
      <c r="A821" s="34">
        <v>46017</v>
      </c>
      <c r="B821" s="15" t="s">
        <v>888</v>
      </c>
      <c r="C821" s="15" t="s">
        <v>889</v>
      </c>
      <c r="D821" s="35">
        <v>71657</v>
      </c>
      <c r="E821" s="36">
        <v>58</v>
      </c>
      <c r="F821" s="32">
        <v>46</v>
      </c>
      <c r="G821" s="32">
        <v>80</v>
      </c>
      <c r="H821" s="32">
        <v>47</v>
      </c>
      <c r="I821" s="32">
        <v>30</v>
      </c>
      <c r="J821" s="37">
        <v>47</v>
      </c>
      <c r="K821" s="36">
        <v>94</v>
      </c>
      <c r="L821" s="32">
        <v>53</v>
      </c>
      <c r="M821" s="37">
        <v>41</v>
      </c>
      <c r="N821" s="32"/>
      <c r="O821" s="32"/>
      <c r="P821" s="32"/>
      <c r="Q821" s="32"/>
      <c r="R821" s="38">
        <f>(E821*E$2+F821*F$2+G821*G$2+H821*H$2+I821*I$2+K821*K$2+J821*J$2+L821*L$2+M821*M$2)</f>
        <v>0</v>
      </c>
    </row>
    <row r="822" spans="1:18" ht="22.5" customHeight="1">
      <c r="A822" s="34">
        <v>46017</v>
      </c>
      <c r="B822" s="15" t="s">
        <v>890</v>
      </c>
      <c r="C822" s="15" t="s">
        <v>891</v>
      </c>
      <c r="D822" s="35">
        <v>838</v>
      </c>
      <c r="E822" s="36">
        <v>76</v>
      </c>
      <c r="F822" s="32">
        <v>96</v>
      </c>
      <c r="G822" s="32">
        <v>62</v>
      </c>
      <c r="H822" s="32">
        <v>74</v>
      </c>
      <c r="I822" s="32">
        <v>82</v>
      </c>
      <c r="J822" s="37"/>
      <c r="K822" s="36">
        <v>6</v>
      </c>
      <c r="L822" s="32">
        <v>51</v>
      </c>
      <c r="M822" s="37">
        <v>57</v>
      </c>
      <c r="N822" s="32"/>
      <c r="O822" s="32"/>
      <c r="P822" s="32"/>
      <c r="Q822" s="32"/>
      <c r="R822" s="38">
        <f>(E822*E$2+F822*F$2+G822*G$2+H822*H$2+I822*I$2+K822*K$2+J822*J$2+L822*L$2+M822*M$2)</f>
        <v>0</v>
      </c>
    </row>
    <row r="823" spans="1:18" ht="22.5" customHeight="1">
      <c r="A823" s="34">
        <v>46017</v>
      </c>
      <c r="B823" s="15" t="s">
        <v>6107</v>
      </c>
      <c r="C823" s="15" t="s">
        <v>6108</v>
      </c>
      <c r="D823" s="35">
        <v>2467</v>
      </c>
      <c r="E823" s="36">
        <v>29</v>
      </c>
      <c r="F823" s="32"/>
      <c r="G823" s="32">
        <v>27</v>
      </c>
      <c r="H823" s="32">
        <v>21</v>
      </c>
      <c r="I823" s="32">
        <v>82</v>
      </c>
      <c r="J823" s="37"/>
      <c r="K823" s="36">
        <v>57</v>
      </c>
      <c r="L823" s="32">
        <v>55</v>
      </c>
      <c r="M823" s="37">
        <v>33</v>
      </c>
      <c r="N823" s="32"/>
      <c r="O823" s="32"/>
      <c r="P823" s="32"/>
      <c r="Q823" s="32"/>
      <c r="R823" s="38">
        <f>(E823*E$2+F823*F$2+G823*G$2+H823*H$2+I823*I$2+K823*K$2+J823*J$2+L823*L$2+M823*M$2)</f>
        <v>0</v>
      </c>
    </row>
    <row r="824" spans="1:18" ht="22.5" customHeight="1">
      <c r="A824" s="34">
        <v>46017</v>
      </c>
      <c r="B824" s="15" t="s">
        <v>892</v>
      </c>
      <c r="C824" s="15" t="s">
        <v>893</v>
      </c>
      <c r="D824" s="35">
        <v>1707</v>
      </c>
      <c r="E824" s="36"/>
      <c r="F824" s="32">
        <v>13</v>
      </c>
      <c r="G824" s="32"/>
      <c r="H824" s="32">
        <v>44</v>
      </c>
      <c r="I824" s="32"/>
      <c r="J824" s="37"/>
      <c r="K824" s="36">
        <v>28</v>
      </c>
      <c r="L824" s="32">
        <v>54</v>
      </c>
      <c r="M824" s="37">
        <v>45</v>
      </c>
      <c r="N824" s="32"/>
      <c r="O824" s="32"/>
      <c r="P824" s="32"/>
      <c r="Q824" s="32"/>
      <c r="R824" s="38">
        <f>(E824*E$2+F824*F$2+G824*G$2+H824*H$2+I824*I$2+K824*K$2+J824*J$2+L824*L$2+M824*M$2)</f>
        <v>0</v>
      </c>
    </row>
    <row r="825" spans="1:18" ht="22.5" customHeight="1">
      <c r="A825" s="34">
        <v>46017</v>
      </c>
      <c r="B825" s="15" t="s">
        <v>5860</v>
      </c>
      <c r="C825" s="15" t="s">
        <v>4660</v>
      </c>
      <c r="D825" s="35">
        <v>641</v>
      </c>
      <c r="E825" s="36">
        <v>25</v>
      </c>
      <c r="F825" s="32"/>
      <c r="G825" s="32">
        <v>18</v>
      </c>
      <c r="H825" s="32">
        <v>13</v>
      </c>
      <c r="I825" s="32">
        <v>7</v>
      </c>
      <c r="J825" s="37"/>
      <c r="K825" s="36">
        <v>48</v>
      </c>
      <c r="L825" s="32">
        <v>55</v>
      </c>
      <c r="M825" s="37">
        <v>36</v>
      </c>
      <c r="N825" s="32"/>
      <c r="O825" s="32"/>
      <c r="P825" s="32"/>
      <c r="Q825" s="32"/>
      <c r="R825" s="38">
        <f>(E825*E$2+F825*F$2+G825*G$2+H825*H$2+I825*I$2+K825*K$2+J825*J$2+L825*L$2+M825*M$2)</f>
        <v>0</v>
      </c>
    </row>
    <row r="826" spans="1:18" ht="22.5" customHeight="1">
      <c r="A826" s="34">
        <v>46017</v>
      </c>
      <c r="B826" s="15" t="s">
        <v>6747</v>
      </c>
      <c r="C826" s="15" t="s">
        <v>6748</v>
      </c>
      <c r="D826" s="35">
        <v>919</v>
      </c>
      <c r="E826" s="36">
        <v>34</v>
      </c>
      <c r="F826" s="32"/>
      <c r="G826" s="32">
        <v>25</v>
      </c>
      <c r="H826" s="32">
        <v>59</v>
      </c>
      <c r="I826" s="32">
        <v>16</v>
      </c>
      <c r="J826" s="37"/>
      <c r="K826" s="36">
        <v>52</v>
      </c>
      <c r="L826" s="32">
        <v>46</v>
      </c>
      <c r="M826" s="37">
        <v>44</v>
      </c>
      <c r="N826" s="32"/>
      <c r="O826" s="32"/>
      <c r="P826" s="32"/>
      <c r="Q826" s="32"/>
      <c r="R826" s="38">
        <f>(E826*E$2+F826*F$2+G826*G$2+H826*H$2+I826*I$2+K826*K$2+J826*J$2+L826*L$2+M826*M$2)</f>
        <v>0</v>
      </c>
    </row>
    <row r="827" spans="1:18" ht="22.5" customHeight="1">
      <c r="A827" s="34">
        <v>46017</v>
      </c>
      <c r="B827" s="15" t="s">
        <v>7350</v>
      </c>
      <c r="C827" s="15" t="s">
        <v>7351</v>
      </c>
      <c r="D827" s="35">
        <v>340</v>
      </c>
      <c r="E827" s="36">
        <v>53</v>
      </c>
      <c r="F827" s="32">
        <v>51</v>
      </c>
      <c r="G827" s="32">
        <v>66</v>
      </c>
      <c r="H827" s="32">
        <v>48</v>
      </c>
      <c r="I827" s="32"/>
      <c r="J827" s="37"/>
      <c r="K827" s="36">
        <v>65</v>
      </c>
      <c r="L827" s="32">
        <v>50</v>
      </c>
      <c r="M827" s="37">
        <v>34</v>
      </c>
      <c r="N827" s="32"/>
      <c r="O827" s="32"/>
      <c r="P827" s="32"/>
      <c r="Q827" s="32"/>
      <c r="R827" s="38">
        <f>(E827*E$2+F827*F$2+G827*G$2+H827*H$2+I827*I$2+K827*K$2+J827*J$2+L827*L$2+M827*M$2)</f>
        <v>0</v>
      </c>
    </row>
    <row r="828" spans="1:18" ht="22.5" customHeight="1">
      <c r="A828" s="34">
        <v>46017</v>
      </c>
      <c r="B828" s="15" t="s">
        <v>894</v>
      </c>
      <c r="C828" s="15" t="s">
        <v>895</v>
      </c>
      <c r="D828" s="35">
        <v>1890</v>
      </c>
      <c r="E828" s="36">
        <v>52</v>
      </c>
      <c r="F828" s="32">
        <v>43</v>
      </c>
      <c r="G828" s="32">
        <v>63</v>
      </c>
      <c r="H828" s="32">
        <v>72</v>
      </c>
      <c r="I828" s="32">
        <v>43</v>
      </c>
      <c r="J828" s="37"/>
      <c r="K828" s="36">
        <v>75</v>
      </c>
      <c r="L828" s="32">
        <v>47</v>
      </c>
      <c r="M828" s="37">
        <v>64</v>
      </c>
      <c r="N828" s="32"/>
      <c r="O828" s="32"/>
      <c r="P828" s="32"/>
      <c r="Q828" s="32"/>
      <c r="R828" s="38">
        <f>(E828*E$2+F828*F$2+G828*G$2+H828*H$2+I828*I$2+K828*K$2+J828*J$2+L828*L$2+M828*M$2)</f>
        <v>0</v>
      </c>
    </row>
    <row r="829" spans="1:18" ht="22.5" customHeight="1">
      <c r="A829" s="34">
        <v>46017</v>
      </c>
      <c r="B829" s="15" t="s">
        <v>4662</v>
      </c>
      <c r="C829" s="15" t="s">
        <v>4661</v>
      </c>
      <c r="D829" s="35">
        <v>21290</v>
      </c>
      <c r="E829" s="36">
        <v>43</v>
      </c>
      <c r="F829" s="32"/>
      <c r="G829" s="32">
        <v>54</v>
      </c>
      <c r="H829" s="32">
        <v>28</v>
      </c>
      <c r="I829" s="32">
        <v>76</v>
      </c>
      <c r="J829" s="37">
        <v>55</v>
      </c>
      <c r="K829" s="36"/>
      <c r="L829" s="32">
        <v>6</v>
      </c>
      <c r="M829" s="37">
        <v>97</v>
      </c>
      <c r="N829" s="32"/>
      <c r="O829" s="32"/>
      <c r="P829" s="32"/>
      <c r="Q829" s="32"/>
      <c r="R829" s="38">
        <f>(E829*E$2+F829*F$2+G829*G$2+H829*H$2+I829*I$2+K829*K$2+J829*J$2+L829*L$2+M829*M$2)</f>
        <v>0</v>
      </c>
    </row>
    <row r="830" spans="1:18" ht="22.5" customHeight="1">
      <c r="A830" s="34">
        <v>46017</v>
      </c>
      <c r="B830" s="15" t="s">
        <v>5551</v>
      </c>
      <c r="C830" s="15" t="s">
        <v>5550</v>
      </c>
      <c r="D830" s="35">
        <v>182</v>
      </c>
      <c r="E830" s="36"/>
      <c r="F830" s="32">
        <v>56</v>
      </c>
      <c r="G830" s="32"/>
      <c r="H830" s="32">
        <v>23</v>
      </c>
      <c r="I830" s="32"/>
      <c r="J830" s="37"/>
      <c r="K830" s="36">
        <v>9</v>
      </c>
      <c r="L830" s="32">
        <v>47</v>
      </c>
      <c r="M830" s="37">
        <v>62</v>
      </c>
      <c r="N830" s="32"/>
      <c r="O830" s="32"/>
      <c r="P830" s="32"/>
      <c r="Q830" s="32"/>
      <c r="R830" s="38">
        <f>(E830*E$2+F830*F$2+G830*G$2+H830*H$2+I830*I$2+K830*K$2+J830*J$2+L830*L$2+M830*M$2)</f>
        <v>0</v>
      </c>
    </row>
    <row r="831" spans="1:18" ht="22.5" customHeight="1">
      <c r="A831" s="34">
        <v>46017</v>
      </c>
      <c r="B831" s="15" t="s">
        <v>4664</v>
      </c>
      <c r="C831" s="15" t="s">
        <v>4663</v>
      </c>
      <c r="D831" s="35">
        <v>431</v>
      </c>
      <c r="E831" s="36">
        <v>22</v>
      </c>
      <c r="F831" s="32"/>
      <c r="G831" s="32">
        <v>11</v>
      </c>
      <c r="H831" s="32">
        <v>3</v>
      </c>
      <c r="I831" s="32">
        <v>70</v>
      </c>
      <c r="J831" s="37"/>
      <c r="K831" s="36">
        <v>78</v>
      </c>
      <c r="L831" s="32">
        <v>50</v>
      </c>
      <c r="M831" s="37">
        <v>55</v>
      </c>
      <c r="N831" s="32"/>
      <c r="O831" s="32"/>
      <c r="P831" s="32"/>
      <c r="Q831" s="32"/>
      <c r="R831" s="38">
        <f>(E831*E$2+F831*F$2+G831*G$2+H831*H$2+I831*I$2+K831*K$2+J831*J$2+L831*L$2+M831*M$2)</f>
        <v>0</v>
      </c>
    </row>
    <row r="832" spans="1:18" ht="22.5" customHeight="1">
      <c r="A832" s="34">
        <v>46017</v>
      </c>
      <c r="B832" s="15" t="s">
        <v>896</v>
      </c>
      <c r="C832" s="15" t="s">
        <v>897</v>
      </c>
      <c r="D832" s="35">
        <v>12927</v>
      </c>
      <c r="E832" s="36">
        <v>76</v>
      </c>
      <c r="F832" s="32">
        <v>98</v>
      </c>
      <c r="G832" s="32">
        <v>69</v>
      </c>
      <c r="H832" s="32">
        <v>62</v>
      </c>
      <c r="I832" s="32">
        <v>52</v>
      </c>
      <c r="J832" s="37">
        <v>76</v>
      </c>
      <c r="K832" s="36">
        <v>76</v>
      </c>
      <c r="L832" s="32">
        <v>27</v>
      </c>
      <c r="M832" s="37">
        <v>88</v>
      </c>
      <c r="N832" s="32"/>
      <c r="O832" s="32"/>
      <c r="P832" s="32"/>
      <c r="Q832" s="32"/>
      <c r="R832" s="38">
        <f>(E832*E$2+F832*F$2+G832*G$2+H832*H$2+I832*I$2+K832*K$2+J832*J$2+L832*L$2+M832*M$2)</f>
        <v>0</v>
      </c>
    </row>
    <row r="833" spans="1:18" ht="22.5" customHeight="1">
      <c r="A833" s="34">
        <v>46017</v>
      </c>
      <c r="B833" s="15" t="s">
        <v>898</v>
      </c>
      <c r="C833" s="15" t="s">
        <v>899</v>
      </c>
      <c r="D833" s="35">
        <v>19911</v>
      </c>
      <c r="E833" s="36">
        <v>49</v>
      </c>
      <c r="F833" s="32">
        <v>86</v>
      </c>
      <c r="G833" s="32">
        <v>36</v>
      </c>
      <c r="H833" s="32">
        <v>79</v>
      </c>
      <c r="I833" s="32">
        <v>31</v>
      </c>
      <c r="J833" s="37"/>
      <c r="K833" s="36">
        <v>46</v>
      </c>
      <c r="L833" s="32">
        <v>14</v>
      </c>
      <c r="M833" s="37">
        <v>86</v>
      </c>
      <c r="N833" s="32"/>
      <c r="O833" s="32"/>
      <c r="P833" s="32"/>
      <c r="Q833" s="32"/>
      <c r="R833" s="38">
        <f>(E833*E$2+F833*F$2+G833*G$2+H833*H$2+I833*I$2+K833*K$2+J833*J$2+L833*L$2+M833*M$2)</f>
        <v>0</v>
      </c>
    </row>
    <row r="834" spans="1:18" ht="22.5" customHeight="1">
      <c r="A834" s="34">
        <v>46017</v>
      </c>
      <c r="B834" s="15" t="s">
        <v>6688</v>
      </c>
      <c r="C834" s="15" t="s">
        <v>6678</v>
      </c>
      <c r="D834" s="35">
        <v>455</v>
      </c>
      <c r="E834" s="36"/>
      <c r="F834" s="32"/>
      <c r="G834" s="32"/>
      <c r="H834" s="32">
        <v>82</v>
      </c>
      <c r="I834" s="32"/>
      <c r="J834" s="37"/>
      <c r="K834" s="36">
        <v>29</v>
      </c>
      <c r="L834" s="32">
        <v>37</v>
      </c>
      <c r="M834" s="37">
        <v>17</v>
      </c>
      <c r="N834" s="32"/>
      <c r="O834" s="32"/>
      <c r="P834" s="32"/>
      <c r="Q834" s="32"/>
      <c r="R834" s="38">
        <f>(E834*E$2+F834*F$2+G834*G$2+H834*H$2+I834*I$2+K834*K$2+J834*J$2+L834*L$2+M834*M$2)</f>
        <v>0</v>
      </c>
    </row>
    <row r="835" spans="1:18" ht="22.5" customHeight="1">
      <c r="A835" s="34">
        <v>46017</v>
      </c>
      <c r="B835" s="15" t="s">
        <v>900</v>
      </c>
      <c r="C835" s="15" t="s">
        <v>901</v>
      </c>
      <c r="D835" s="35">
        <v>295</v>
      </c>
      <c r="E835" s="36"/>
      <c r="F835" s="32">
        <v>11</v>
      </c>
      <c r="G835" s="32"/>
      <c r="H835" s="32">
        <v>7</v>
      </c>
      <c r="I835" s="32"/>
      <c r="J835" s="37"/>
      <c r="K835" s="36">
        <v>53</v>
      </c>
      <c r="L835" s="32">
        <v>31</v>
      </c>
      <c r="M835" s="37">
        <v>32</v>
      </c>
      <c r="N835" s="32"/>
      <c r="O835" s="32"/>
      <c r="P835" s="32"/>
      <c r="Q835" s="32"/>
      <c r="R835" s="38">
        <f>(E835*E$2+F835*F$2+G835*G$2+H835*H$2+I835*I$2+K835*K$2+J835*J$2+L835*L$2+M835*M$2)</f>
        <v>0</v>
      </c>
    </row>
    <row r="836" spans="1:18" ht="22.5" customHeight="1">
      <c r="A836" s="34">
        <v>46017</v>
      </c>
      <c r="B836" s="15" t="s">
        <v>902</v>
      </c>
      <c r="C836" s="15" t="s">
        <v>6204</v>
      </c>
      <c r="D836" s="35">
        <v>11766</v>
      </c>
      <c r="E836" s="36">
        <v>58</v>
      </c>
      <c r="F836" s="32">
        <v>73</v>
      </c>
      <c r="G836" s="32">
        <v>60</v>
      </c>
      <c r="H836" s="32">
        <v>77</v>
      </c>
      <c r="I836" s="32">
        <v>26</v>
      </c>
      <c r="J836" s="37"/>
      <c r="K836" s="36">
        <v>25</v>
      </c>
      <c r="L836" s="32">
        <v>56</v>
      </c>
      <c r="M836" s="37">
        <v>54</v>
      </c>
      <c r="N836" s="32"/>
      <c r="O836" s="32"/>
      <c r="P836" s="32"/>
      <c r="Q836" s="32"/>
      <c r="R836" s="38">
        <f>(E836*E$2+F836*F$2+G836*G$2+H836*H$2+I836*I$2+K836*K$2+J836*J$2+L836*L$2+M836*M$2)</f>
        <v>0</v>
      </c>
    </row>
    <row r="837" spans="1:18" ht="22.5" customHeight="1">
      <c r="A837" s="34">
        <v>46017</v>
      </c>
      <c r="B837" s="15" t="s">
        <v>903</v>
      </c>
      <c r="C837" s="15" t="s">
        <v>904</v>
      </c>
      <c r="D837" s="35">
        <v>60718</v>
      </c>
      <c r="E837" s="36">
        <v>80</v>
      </c>
      <c r="F837" s="32">
        <v>79</v>
      </c>
      <c r="G837" s="32">
        <v>56</v>
      </c>
      <c r="H837" s="32">
        <v>99</v>
      </c>
      <c r="I837" s="32">
        <v>42</v>
      </c>
      <c r="J837" s="37">
        <v>72</v>
      </c>
      <c r="K837" s="36">
        <v>73</v>
      </c>
      <c r="L837" s="32">
        <v>31</v>
      </c>
      <c r="M837" s="37">
        <v>65</v>
      </c>
      <c r="N837" s="32"/>
      <c r="O837" s="32">
        <v>1</v>
      </c>
      <c r="P837" s="32"/>
      <c r="Q837" s="32"/>
      <c r="R837" s="38">
        <f>(E837*E$2+F837*F$2+G837*G$2+H837*H$2+I837*I$2+K837*K$2+J837*J$2+L837*L$2+M837*M$2)</f>
        <v>0</v>
      </c>
    </row>
    <row r="838" spans="1:18" ht="22.5" customHeight="1">
      <c r="A838" s="34">
        <v>46017</v>
      </c>
      <c r="B838" s="15" t="s">
        <v>905</v>
      </c>
      <c r="C838" s="15" t="s">
        <v>906</v>
      </c>
      <c r="D838" s="35">
        <v>2685</v>
      </c>
      <c r="E838" s="36">
        <v>65</v>
      </c>
      <c r="F838" s="32">
        <v>45</v>
      </c>
      <c r="G838" s="32">
        <v>55</v>
      </c>
      <c r="H838" s="32">
        <v>76</v>
      </c>
      <c r="I838" s="32">
        <v>95</v>
      </c>
      <c r="J838" s="37"/>
      <c r="K838" s="36">
        <v>47</v>
      </c>
      <c r="L838" s="32">
        <v>6</v>
      </c>
      <c r="M838" s="37">
        <v>64</v>
      </c>
      <c r="N838" s="32"/>
      <c r="O838" s="32"/>
      <c r="P838" s="32"/>
      <c r="Q838" s="32">
        <v>1</v>
      </c>
      <c r="R838" s="38">
        <f>(E838*E$2+F838*F$2+G838*G$2+H838*H$2+I838*I$2+K838*K$2+J838*J$2+L838*L$2+M838*M$2)</f>
        <v>0</v>
      </c>
    </row>
    <row r="839" spans="1:18" ht="22.5" customHeight="1">
      <c r="A839" s="34">
        <v>46017</v>
      </c>
      <c r="B839" s="15" t="s">
        <v>6391</v>
      </c>
      <c r="C839" s="15" t="s">
        <v>6392</v>
      </c>
      <c r="D839" s="35">
        <v>1396</v>
      </c>
      <c r="E839" s="36">
        <v>32</v>
      </c>
      <c r="F839" s="32"/>
      <c r="G839" s="32">
        <v>28</v>
      </c>
      <c r="H839" s="32">
        <v>33</v>
      </c>
      <c r="I839" s="32"/>
      <c r="J839" s="37"/>
      <c r="K839" s="36">
        <v>47</v>
      </c>
      <c r="L839" s="32">
        <v>51</v>
      </c>
      <c r="M839" s="37">
        <v>67</v>
      </c>
      <c r="N839" s="32"/>
      <c r="O839" s="32"/>
      <c r="P839" s="32"/>
      <c r="Q839" s="32"/>
      <c r="R839" s="38">
        <f>(E839*E$2+F839*F$2+G839*G$2+H839*H$2+I839*I$2+K839*K$2+J839*J$2+L839*L$2+M839*M$2)</f>
        <v>0</v>
      </c>
    </row>
    <row r="840" spans="1:18" ht="22.5" customHeight="1">
      <c r="A840" s="34">
        <v>46017</v>
      </c>
      <c r="B840" s="15" t="s">
        <v>907</v>
      </c>
      <c r="C840" s="15" t="s">
        <v>908</v>
      </c>
      <c r="D840" s="35">
        <v>10195</v>
      </c>
      <c r="E840" s="36">
        <v>47</v>
      </c>
      <c r="F840" s="32">
        <v>56</v>
      </c>
      <c r="G840" s="32">
        <v>34</v>
      </c>
      <c r="H840" s="32">
        <v>67</v>
      </c>
      <c r="I840" s="32">
        <v>85</v>
      </c>
      <c r="J840" s="37"/>
      <c r="K840" s="36">
        <v>23</v>
      </c>
      <c r="L840" s="32">
        <v>57</v>
      </c>
      <c r="M840" s="37">
        <v>39</v>
      </c>
      <c r="N840" s="32"/>
      <c r="O840" s="32"/>
      <c r="P840" s="32"/>
      <c r="Q840" s="32"/>
      <c r="R840" s="38">
        <f>(E840*E$2+F840*F$2+G840*G$2+H840*H$2+I840*I$2+K840*K$2+J840*J$2+L840*L$2+M840*M$2)</f>
        <v>0</v>
      </c>
    </row>
    <row r="841" spans="1:18" ht="22.5" customHeight="1">
      <c r="A841" s="34">
        <v>46017</v>
      </c>
      <c r="B841" s="15" t="s">
        <v>909</v>
      </c>
      <c r="C841" s="15" t="s">
        <v>910</v>
      </c>
      <c r="D841" s="35">
        <v>1263</v>
      </c>
      <c r="E841" s="36">
        <v>61</v>
      </c>
      <c r="F841" s="32">
        <v>68</v>
      </c>
      <c r="G841" s="32">
        <v>42</v>
      </c>
      <c r="H841" s="32">
        <v>96</v>
      </c>
      <c r="I841" s="32">
        <v>92</v>
      </c>
      <c r="J841" s="37">
        <v>54</v>
      </c>
      <c r="K841" s="36">
        <v>53</v>
      </c>
      <c r="L841" s="32">
        <v>32</v>
      </c>
      <c r="M841" s="37">
        <v>74</v>
      </c>
      <c r="N841" s="32"/>
      <c r="O841" s="32"/>
      <c r="P841" s="32"/>
      <c r="Q841" s="32"/>
      <c r="R841" s="38">
        <f>(E841*E$2+F841*F$2+G841*G$2+H841*H$2+I841*I$2+K841*K$2+J841*J$2+L841*L$2+M841*M$2)</f>
        <v>0</v>
      </c>
    </row>
    <row r="842" spans="1:18" ht="22.5" customHeight="1">
      <c r="A842" s="34">
        <v>46017</v>
      </c>
      <c r="B842" s="15" t="s">
        <v>4666</v>
      </c>
      <c r="C842" s="15" t="s">
        <v>4665</v>
      </c>
      <c r="D842" s="35">
        <v>781</v>
      </c>
      <c r="E842" s="36">
        <v>40</v>
      </c>
      <c r="F842" s="32"/>
      <c r="G842" s="32">
        <v>35</v>
      </c>
      <c r="H842" s="32">
        <v>20</v>
      </c>
      <c r="I842" s="32">
        <v>52</v>
      </c>
      <c r="J842" s="37"/>
      <c r="K842" s="36">
        <v>18</v>
      </c>
      <c r="L842" s="32">
        <v>47</v>
      </c>
      <c r="M842" s="37">
        <v>52</v>
      </c>
      <c r="N842" s="32"/>
      <c r="O842" s="32"/>
      <c r="P842" s="32"/>
      <c r="Q842" s="32"/>
      <c r="R842" s="38">
        <f>(E842*E$2+F842*F$2+G842*G$2+H842*H$2+I842*I$2+K842*K$2+J842*J$2+L842*L$2+M842*M$2)</f>
        <v>0</v>
      </c>
    </row>
    <row r="843" spans="1:18" ht="22.5" customHeight="1">
      <c r="A843" s="34">
        <v>46017</v>
      </c>
      <c r="B843" s="15" t="s">
        <v>911</v>
      </c>
      <c r="C843" s="15" t="s">
        <v>912</v>
      </c>
      <c r="D843" s="35">
        <v>4127</v>
      </c>
      <c r="E843" s="36">
        <v>60</v>
      </c>
      <c r="F843" s="32">
        <v>49</v>
      </c>
      <c r="G843" s="32">
        <v>71</v>
      </c>
      <c r="H843" s="32">
        <v>74</v>
      </c>
      <c r="I843" s="32">
        <v>29</v>
      </c>
      <c r="J843" s="37">
        <v>50</v>
      </c>
      <c r="K843" s="36">
        <v>71</v>
      </c>
      <c r="L843" s="32">
        <v>54</v>
      </c>
      <c r="M843" s="37">
        <v>52</v>
      </c>
      <c r="N843" s="32"/>
      <c r="O843" s="32"/>
      <c r="P843" s="32"/>
      <c r="Q843" s="32"/>
      <c r="R843" s="38">
        <f>(E843*E$2+F843*F$2+G843*G$2+H843*H$2+I843*I$2+K843*K$2+J843*J$2+L843*L$2+M843*M$2)</f>
        <v>0</v>
      </c>
    </row>
    <row r="844" spans="1:18" ht="22.5" customHeight="1">
      <c r="A844" s="34">
        <v>46017</v>
      </c>
      <c r="B844" s="15" t="s">
        <v>913</v>
      </c>
      <c r="C844" s="15" t="s">
        <v>914</v>
      </c>
      <c r="D844" s="35">
        <v>1349</v>
      </c>
      <c r="E844" s="36">
        <v>61</v>
      </c>
      <c r="F844" s="32">
        <v>95</v>
      </c>
      <c r="G844" s="32">
        <v>45</v>
      </c>
      <c r="H844" s="32">
        <v>19</v>
      </c>
      <c r="I844" s="32">
        <v>17</v>
      </c>
      <c r="J844" s="37">
        <v>90</v>
      </c>
      <c r="K844" s="36">
        <v>56</v>
      </c>
      <c r="L844" s="32">
        <v>66</v>
      </c>
      <c r="M844" s="37">
        <v>52</v>
      </c>
      <c r="N844" s="32"/>
      <c r="O844" s="32"/>
      <c r="P844" s="32"/>
      <c r="Q844" s="32"/>
      <c r="R844" s="38">
        <f>(E844*E$2+F844*F$2+G844*G$2+H844*H$2+I844*I$2+K844*K$2+J844*J$2+L844*L$2+M844*M$2)</f>
        <v>0</v>
      </c>
    </row>
    <row r="845" spans="1:18" ht="22.5" customHeight="1">
      <c r="A845" s="34">
        <v>46017</v>
      </c>
      <c r="B845" s="15" t="s">
        <v>4668</v>
      </c>
      <c r="C845" s="15" t="s">
        <v>4667</v>
      </c>
      <c r="D845" s="35">
        <v>24998</v>
      </c>
      <c r="E845" s="36">
        <v>50</v>
      </c>
      <c r="F845" s="32"/>
      <c r="G845" s="32">
        <v>60</v>
      </c>
      <c r="H845" s="32">
        <v>34</v>
      </c>
      <c r="I845" s="32">
        <v>98</v>
      </c>
      <c r="J845" s="37">
        <v>51</v>
      </c>
      <c r="K845" s="36"/>
      <c r="L845" s="32">
        <v>12</v>
      </c>
      <c r="M845" s="37">
        <v>93</v>
      </c>
      <c r="N845" s="32"/>
      <c r="O845" s="32"/>
      <c r="P845" s="32"/>
      <c r="Q845" s="32"/>
      <c r="R845" s="38">
        <f>(E845*E$2+F845*F$2+G845*G$2+H845*H$2+I845*I$2+K845*K$2+J845*J$2+L845*L$2+M845*M$2)</f>
        <v>0</v>
      </c>
    </row>
    <row r="846" spans="1:18" ht="22.5" customHeight="1">
      <c r="A846" s="34">
        <v>46017</v>
      </c>
      <c r="B846" s="15" t="s">
        <v>915</v>
      </c>
      <c r="C846" s="15" t="s">
        <v>916</v>
      </c>
      <c r="D846" s="35">
        <v>68630</v>
      </c>
      <c r="E846" s="36">
        <v>49</v>
      </c>
      <c r="F846" s="32">
        <v>72</v>
      </c>
      <c r="G846" s="32">
        <v>45</v>
      </c>
      <c r="H846" s="32">
        <v>62</v>
      </c>
      <c r="I846" s="32">
        <v>18</v>
      </c>
      <c r="J846" s="37">
        <v>77</v>
      </c>
      <c r="K846" s="36">
        <v>98</v>
      </c>
      <c r="L846" s="32">
        <v>43</v>
      </c>
      <c r="M846" s="37">
        <v>58</v>
      </c>
      <c r="N846" s="32"/>
      <c r="O846" s="32"/>
      <c r="P846" s="32"/>
      <c r="Q846" s="32"/>
      <c r="R846" s="38">
        <f>(E846*E$2+F846*F$2+G846*G$2+H846*H$2+I846*I$2+K846*K$2+J846*J$2+L846*L$2+M846*M$2)</f>
        <v>0</v>
      </c>
    </row>
    <row r="847" spans="1:18" ht="22.5" customHeight="1">
      <c r="A847" s="34">
        <v>46017</v>
      </c>
      <c r="B847" s="15" t="s">
        <v>6749</v>
      </c>
      <c r="C847" s="15" t="s">
        <v>6750</v>
      </c>
      <c r="D847" s="35">
        <v>4538</v>
      </c>
      <c r="E847" s="36"/>
      <c r="F847" s="32">
        <v>60</v>
      </c>
      <c r="G847" s="32"/>
      <c r="H847" s="32">
        <v>83</v>
      </c>
      <c r="I847" s="32"/>
      <c r="J847" s="37"/>
      <c r="K847" s="36">
        <v>44</v>
      </c>
      <c r="L847" s="32">
        <v>51</v>
      </c>
      <c r="M847" s="37">
        <v>42</v>
      </c>
      <c r="N847" s="32"/>
      <c r="O847" s="32"/>
      <c r="P847" s="32"/>
      <c r="Q847" s="32"/>
      <c r="R847" s="38">
        <f>(E847*E$2+F847*F$2+G847*G$2+H847*H$2+I847*I$2+K847*K$2+J847*J$2+L847*L$2+M847*M$2)</f>
        <v>0</v>
      </c>
    </row>
    <row r="848" spans="1:18" ht="22.5" customHeight="1">
      <c r="A848" s="34">
        <v>46017</v>
      </c>
      <c r="B848" s="15" t="s">
        <v>4670</v>
      </c>
      <c r="C848" s="15" t="s">
        <v>4669</v>
      </c>
      <c r="D848" s="35">
        <v>3274</v>
      </c>
      <c r="E848" s="36">
        <v>51</v>
      </c>
      <c r="F848" s="32"/>
      <c r="G848" s="32">
        <v>29</v>
      </c>
      <c r="H848" s="32">
        <v>91</v>
      </c>
      <c r="I848" s="32">
        <v>44</v>
      </c>
      <c r="J848" s="37">
        <v>52</v>
      </c>
      <c r="K848" s="36">
        <v>15</v>
      </c>
      <c r="L848" s="32">
        <v>50</v>
      </c>
      <c r="M848" s="37">
        <v>53</v>
      </c>
      <c r="N848" s="32"/>
      <c r="O848" s="32"/>
      <c r="P848" s="32"/>
      <c r="Q848" s="32"/>
      <c r="R848" s="38">
        <f>(E848*E$2+F848*F$2+G848*G$2+H848*H$2+I848*I$2+K848*K$2+J848*J$2+L848*L$2+M848*M$2)</f>
        <v>0</v>
      </c>
    </row>
    <row r="849" spans="1:18" ht="22.5" customHeight="1">
      <c r="A849" s="34">
        <v>46017</v>
      </c>
      <c r="B849" s="15" t="s">
        <v>5804</v>
      </c>
      <c r="C849" s="15" t="s">
        <v>4671</v>
      </c>
      <c r="D849" s="35">
        <v>3700</v>
      </c>
      <c r="E849" s="36">
        <v>36</v>
      </c>
      <c r="F849" s="32"/>
      <c r="G849" s="32">
        <v>36</v>
      </c>
      <c r="H849" s="32">
        <v>56</v>
      </c>
      <c r="I849" s="32">
        <v>34</v>
      </c>
      <c r="J849" s="37"/>
      <c r="K849" s="36">
        <v>70</v>
      </c>
      <c r="L849" s="32">
        <v>78</v>
      </c>
      <c r="M849" s="37">
        <v>49</v>
      </c>
      <c r="N849" s="32"/>
      <c r="O849" s="32"/>
      <c r="P849" s="32"/>
      <c r="Q849" s="32"/>
      <c r="R849" s="38">
        <f>(E849*E$2+F849*F$2+G849*G$2+H849*H$2+I849*I$2+K849*K$2+J849*J$2+L849*L$2+M849*M$2)</f>
        <v>0</v>
      </c>
    </row>
    <row r="850" spans="1:18" ht="22.5" customHeight="1">
      <c r="A850" s="34">
        <v>46017</v>
      </c>
      <c r="B850" s="15" t="s">
        <v>7791</v>
      </c>
      <c r="C850" s="15" t="s">
        <v>7792</v>
      </c>
      <c r="D850" s="35">
        <v>150</v>
      </c>
      <c r="E850" s="36">
        <v>8</v>
      </c>
      <c r="F850" s="32">
        <v>4</v>
      </c>
      <c r="G850" s="32">
        <v>30</v>
      </c>
      <c r="H850" s="32">
        <v>30</v>
      </c>
      <c r="I850" s="32">
        <v>29</v>
      </c>
      <c r="J850" s="37"/>
      <c r="K850" s="36">
        <v>28</v>
      </c>
      <c r="L850" s="32">
        <v>42</v>
      </c>
      <c r="M850" s="37">
        <v>49</v>
      </c>
      <c r="N850" s="32"/>
      <c r="O850" s="32"/>
      <c r="P850" s="32"/>
      <c r="Q850" s="32"/>
      <c r="R850" s="38">
        <f>(E850*E$2+F850*F$2+G850*G$2+H850*H$2+I850*I$2+K850*K$2+J850*J$2+L850*L$2+M850*M$2)</f>
        <v>0</v>
      </c>
    </row>
    <row r="851" spans="1:18" ht="22.5" customHeight="1">
      <c r="A851" s="34">
        <v>46017</v>
      </c>
      <c r="B851" s="15" t="s">
        <v>7111</v>
      </c>
      <c r="C851" s="15" t="s">
        <v>917</v>
      </c>
      <c r="D851" s="35">
        <v>4936</v>
      </c>
      <c r="E851" s="36">
        <v>61</v>
      </c>
      <c r="F851" s="32">
        <v>66</v>
      </c>
      <c r="G851" s="32">
        <v>67</v>
      </c>
      <c r="H851" s="32">
        <v>61</v>
      </c>
      <c r="I851" s="32">
        <v>71</v>
      </c>
      <c r="J851" s="37"/>
      <c r="K851" s="36">
        <v>47</v>
      </c>
      <c r="L851" s="32">
        <v>41</v>
      </c>
      <c r="M851" s="37">
        <v>63</v>
      </c>
      <c r="N851" s="32"/>
      <c r="O851" s="32"/>
      <c r="P851" s="32"/>
      <c r="Q851" s="32"/>
      <c r="R851" s="38">
        <f>(E851*E$2+F851*F$2+G851*G$2+H851*H$2+I851*I$2+K851*K$2+J851*J$2+L851*L$2+M851*M$2)</f>
        <v>0</v>
      </c>
    </row>
    <row r="852" spans="1:18" ht="22.5" customHeight="1">
      <c r="A852" s="34">
        <v>46017</v>
      </c>
      <c r="B852" s="15" t="s">
        <v>918</v>
      </c>
      <c r="C852" s="15" t="s">
        <v>919</v>
      </c>
      <c r="D852" s="35">
        <v>2612</v>
      </c>
      <c r="E852" s="36">
        <v>41</v>
      </c>
      <c r="F852" s="32">
        <v>11</v>
      </c>
      <c r="G852" s="32">
        <v>39</v>
      </c>
      <c r="H852" s="32">
        <v>97</v>
      </c>
      <c r="I852" s="32">
        <v>37</v>
      </c>
      <c r="J852" s="37">
        <v>20</v>
      </c>
      <c r="K852" s="36">
        <v>4</v>
      </c>
      <c r="L852" s="32">
        <v>44</v>
      </c>
      <c r="M852" s="37">
        <v>46</v>
      </c>
      <c r="N852" s="32"/>
      <c r="O852" s="32"/>
      <c r="P852" s="32"/>
      <c r="Q852" s="32"/>
      <c r="R852" s="38">
        <f>(E852*E$2+F852*F$2+G852*G$2+H852*H$2+I852*I$2+K852*K$2+J852*J$2+L852*L$2+M852*M$2)</f>
        <v>0</v>
      </c>
    </row>
    <row r="853" spans="1:18" ht="22.5" customHeight="1">
      <c r="A853" s="34">
        <v>46017</v>
      </c>
      <c r="B853" s="15" t="s">
        <v>920</v>
      </c>
      <c r="C853" s="15" t="s">
        <v>921</v>
      </c>
      <c r="D853" s="35">
        <v>1506</v>
      </c>
      <c r="E853" s="36">
        <v>49</v>
      </c>
      <c r="F853" s="32">
        <v>67</v>
      </c>
      <c r="G853" s="32">
        <v>46</v>
      </c>
      <c r="H853" s="32">
        <v>31</v>
      </c>
      <c r="I853" s="32">
        <v>75</v>
      </c>
      <c r="J853" s="37"/>
      <c r="K853" s="36">
        <v>71</v>
      </c>
      <c r="L853" s="32">
        <v>47</v>
      </c>
      <c r="M853" s="37">
        <v>49</v>
      </c>
      <c r="N853" s="32"/>
      <c r="O853" s="32"/>
      <c r="P853" s="32"/>
      <c r="Q853" s="32"/>
      <c r="R853" s="38">
        <f>(E853*E$2+F853*F$2+G853*G$2+H853*H$2+I853*I$2+K853*K$2+J853*J$2+L853*L$2+M853*M$2)</f>
        <v>0</v>
      </c>
    </row>
    <row r="854" spans="1:18" ht="22.5" customHeight="1">
      <c r="A854" s="34">
        <v>46017</v>
      </c>
      <c r="B854" s="15" t="s">
        <v>922</v>
      </c>
      <c r="C854" s="15" t="s">
        <v>923</v>
      </c>
      <c r="D854" s="35">
        <v>3050</v>
      </c>
      <c r="E854" s="36">
        <v>40</v>
      </c>
      <c r="F854" s="32">
        <v>17</v>
      </c>
      <c r="G854" s="32">
        <v>65</v>
      </c>
      <c r="H854" s="32">
        <v>37</v>
      </c>
      <c r="I854" s="32">
        <v>72</v>
      </c>
      <c r="J854" s="37"/>
      <c r="K854" s="36">
        <v>10</v>
      </c>
      <c r="L854" s="32">
        <v>31</v>
      </c>
      <c r="M854" s="37">
        <v>68</v>
      </c>
      <c r="N854" s="32"/>
      <c r="O854" s="32"/>
      <c r="P854" s="32"/>
      <c r="Q854" s="32"/>
      <c r="R854" s="38">
        <f>(E854*E$2+F854*F$2+G854*G$2+H854*H$2+I854*I$2+K854*K$2+J854*J$2+L854*L$2+M854*M$2)</f>
        <v>0</v>
      </c>
    </row>
    <row r="855" spans="1:18" ht="22.5" customHeight="1">
      <c r="A855" s="34">
        <v>46017</v>
      </c>
      <c r="B855" s="15" t="s">
        <v>4673</v>
      </c>
      <c r="C855" s="15" t="s">
        <v>4672</v>
      </c>
      <c r="D855" s="35">
        <v>367</v>
      </c>
      <c r="E855" s="36">
        <v>42</v>
      </c>
      <c r="F855" s="32"/>
      <c r="G855" s="32">
        <v>41</v>
      </c>
      <c r="H855" s="32">
        <v>10</v>
      </c>
      <c r="I855" s="32">
        <v>54</v>
      </c>
      <c r="J855" s="37"/>
      <c r="K855" s="36">
        <v>20</v>
      </c>
      <c r="L855" s="32">
        <v>69</v>
      </c>
      <c r="M855" s="37">
        <v>45</v>
      </c>
      <c r="N855" s="32"/>
      <c r="O855" s="32"/>
      <c r="P855" s="32"/>
      <c r="Q855" s="32"/>
      <c r="R855" s="38">
        <f>(E855*E$2+F855*F$2+G855*G$2+H855*H$2+I855*I$2+K855*K$2+J855*J$2+L855*L$2+M855*M$2)</f>
        <v>0</v>
      </c>
    </row>
    <row r="856" spans="1:18" ht="22.5" customHeight="1">
      <c r="A856" s="34">
        <v>46017</v>
      </c>
      <c r="B856" s="15" t="s">
        <v>7085</v>
      </c>
      <c r="C856" s="15" t="s">
        <v>7086</v>
      </c>
      <c r="D856" s="35">
        <v>188</v>
      </c>
      <c r="E856" s="36"/>
      <c r="F856" s="32"/>
      <c r="G856" s="32"/>
      <c r="H856" s="32">
        <v>2</v>
      </c>
      <c r="I856" s="32"/>
      <c r="J856" s="37"/>
      <c r="K856" s="36">
        <v>44</v>
      </c>
      <c r="L856" s="32">
        <v>36</v>
      </c>
      <c r="M856" s="37">
        <v>56</v>
      </c>
      <c r="N856" s="32"/>
      <c r="O856" s="32"/>
      <c r="P856" s="32"/>
      <c r="Q856" s="32"/>
      <c r="R856" s="38">
        <f>(E856*E$2+F856*F$2+G856*G$2+H856*H$2+I856*I$2+K856*K$2+J856*J$2+L856*L$2+M856*M$2)</f>
        <v>0</v>
      </c>
    </row>
    <row r="857" spans="1:18" ht="22.5" customHeight="1">
      <c r="A857" s="34">
        <v>46017</v>
      </c>
      <c r="B857" s="15" t="s">
        <v>924</v>
      </c>
      <c r="C857" s="15" t="s">
        <v>925</v>
      </c>
      <c r="D857" s="35">
        <v>158501</v>
      </c>
      <c r="E857" s="36">
        <v>73</v>
      </c>
      <c r="F857" s="32">
        <v>83</v>
      </c>
      <c r="G857" s="32">
        <v>60</v>
      </c>
      <c r="H857" s="32">
        <v>81</v>
      </c>
      <c r="I857" s="32">
        <v>24</v>
      </c>
      <c r="J857" s="37"/>
      <c r="K857" s="36">
        <v>81</v>
      </c>
      <c r="L857" s="32">
        <v>78</v>
      </c>
      <c r="M857" s="37">
        <v>32</v>
      </c>
      <c r="N857" s="32"/>
      <c r="O857" s="32"/>
      <c r="P857" s="32"/>
      <c r="Q857" s="32"/>
      <c r="R857" s="38">
        <f>(E857*E$2+F857*F$2+G857*G$2+H857*H$2+I857*I$2+K857*K$2+J857*J$2+L857*L$2+M857*M$2)</f>
        <v>0</v>
      </c>
    </row>
    <row r="858" spans="1:18" ht="22.5" customHeight="1">
      <c r="A858" s="34">
        <v>46017</v>
      </c>
      <c r="B858" s="15" t="s">
        <v>926</v>
      </c>
      <c r="C858" s="15" t="s">
        <v>927</v>
      </c>
      <c r="D858" s="35">
        <v>452</v>
      </c>
      <c r="E858" s="36">
        <v>37</v>
      </c>
      <c r="F858" s="32">
        <v>10</v>
      </c>
      <c r="G858" s="32">
        <v>66</v>
      </c>
      <c r="H858" s="32">
        <v>56</v>
      </c>
      <c r="I858" s="32">
        <v>52</v>
      </c>
      <c r="J858" s="37"/>
      <c r="K858" s="36">
        <v>51</v>
      </c>
      <c r="L858" s="32">
        <v>49</v>
      </c>
      <c r="M858" s="37">
        <v>56</v>
      </c>
      <c r="N858" s="32"/>
      <c r="O858" s="32"/>
      <c r="P858" s="32"/>
      <c r="Q858" s="32"/>
      <c r="R858" s="38">
        <f>(E858*E$2+F858*F$2+G858*G$2+H858*H$2+I858*I$2+K858*K$2+J858*J$2+L858*L$2+M858*M$2)</f>
        <v>0</v>
      </c>
    </row>
    <row r="859" spans="1:18" ht="22.5" customHeight="1">
      <c r="A859" s="34">
        <v>46017</v>
      </c>
      <c r="B859" s="15" t="s">
        <v>4675</v>
      </c>
      <c r="C859" s="15" t="s">
        <v>4674</v>
      </c>
      <c r="D859" s="35">
        <v>5914</v>
      </c>
      <c r="E859" s="36">
        <v>20</v>
      </c>
      <c r="F859" s="32"/>
      <c r="G859" s="32">
        <v>16</v>
      </c>
      <c r="H859" s="32">
        <v>57</v>
      </c>
      <c r="I859" s="32">
        <v>8</v>
      </c>
      <c r="J859" s="37"/>
      <c r="K859" s="36">
        <v>90</v>
      </c>
      <c r="L859" s="32">
        <v>75</v>
      </c>
      <c r="M859" s="37">
        <v>46</v>
      </c>
      <c r="N859" s="32"/>
      <c r="O859" s="32"/>
      <c r="P859" s="32"/>
      <c r="Q859" s="32"/>
      <c r="R859" s="38">
        <f>(E859*E$2+F859*F$2+G859*G$2+H859*H$2+I859*I$2+K859*K$2+J859*J$2+L859*L$2+M859*M$2)</f>
        <v>0</v>
      </c>
    </row>
    <row r="860" spans="1:18" ht="22.5" customHeight="1">
      <c r="A860" s="34">
        <v>46017</v>
      </c>
      <c r="B860" s="15" t="s">
        <v>928</v>
      </c>
      <c r="C860" s="15" t="s">
        <v>929</v>
      </c>
      <c r="D860" s="35">
        <v>30129</v>
      </c>
      <c r="E860" s="36">
        <v>27</v>
      </c>
      <c r="F860" s="32">
        <v>16</v>
      </c>
      <c r="G860" s="32">
        <v>43</v>
      </c>
      <c r="H860" s="32">
        <v>14</v>
      </c>
      <c r="I860" s="32">
        <v>19</v>
      </c>
      <c r="J860" s="37"/>
      <c r="K860" s="36">
        <v>11</v>
      </c>
      <c r="L860" s="32">
        <v>98</v>
      </c>
      <c r="M860" s="37">
        <v>1</v>
      </c>
      <c r="N860" s="32"/>
      <c r="O860" s="32"/>
      <c r="P860" s="32"/>
      <c r="Q860" s="32"/>
      <c r="R860" s="38">
        <f>(E860*E$2+F860*F$2+G860*G$2+H860*H$2+I860*I$2+K860*K$2+J860*J$2+L860*L$2+M860*M$2)</f>
        <v>0</v>
      </c>
    </row>
    <row r="861" spans="1:18" ht="22.5" customHeight="1">
      <c r="A861" s="34">
        <v>46017</v>
      </c>
      <c r="B861" s="15" t="s">
        <v>930</v>
      </c>
      <c r="C861" s="15" t="s">
        <v>931</v>
      </c>
      <c r="D861" s="35">
        <v>1096</v>
      </c>
      <c r="E861" s="36">
        <v>29</v>
      </c>
      <c r="F861" s="32">
        <v>2</v>
      </c>
      <c r="G861" s="32">
        <v>24</v>
      </c>
      <c r="H861" s="32">
        <v>30</v>
      </c>
      <c r="I861" s="32">
        <v>31</v>
      </c>
      <c r="J861" s="37"/>
      <c r="K861" s="36">
        <v>83</v>
      </c>
      <c r="L861" s="32">
        <v>86</v>
      </c>
      <c r="M861" s="37">
        <v>11</v>
      </c>
      <c r="N861" s="32"/>
      <c r="O861" s="32"/>
      <c r="P861" s="32"/>
      <c r="Q861" s="32"/>
      <c r="R861" s="38">
        <f>(E861*E$2+F861*F$2+G861*G$2+H861*H$2+I861*I$2+K861*K$2+J861*J$2+L861*L$2+M861*M$2)</f>
        <v>0</v>
      </c>
    </row>
    <row r="862" spans="1:18" ht="22.5" customHeight="1">
      <c r="A862" s="34">
        <v>46017</v>
      </c>
      <c r="B862" s="15" t="s">
        <v>4677</v>
      </c>
      <c r="C862" s="15" t="s">
        <v>4676</v>
      </c>
      <c r="D862" s="35">
        <v>63663</v>
      </c>
      <c r="E862" s="36">
        <v>48</v>
      </c>
      <c r="F862" s="32"/>
      <c r="G862" s="32">
        <v>48</v>
      </c>
      <c r="H862" s="32">
        <v>85</v>
      </c>
      <c r="I862" s="32">
        <v>99</v>
      </c>
      <c r="J862" s="37"/>
      <c r="K862" s="36">
        <v>83</v>
      </c>
      <c r="L862" s="32">
        <v>94</v>
      </c>
      <c r="M862" s="37">
        <v>3</v>
      </c>
      <c r="N862" s="32"/>
      <c r="O862" s="32"/>
      <c r="P862" s="32"/>
      <c r="Q862" s="32"/>
      <c r="R862" s="38">
        <f>(E862*E$2+F862*F$2+G862*G$2+H862*H$2+I862*I$2+K862*K$2+J862*J$2+L862*L$2+M862*M$2)</f>
        <v>0</v>
      </c>
    </row>
    <row r="863" spans="1:18" ht="22.5" customHeight="1">
      <c r="A863" s="34">
        <v>46017</v>
      </c>
      <c r="B863" s="15" t="s">
        <v>932</v>
      </c>
      <c r="C863" s="15" t="s">
        <v>933</v>
      </c>
      <c r="D863" s="35">
        <v>13725</v>
      </c>
      <c r="E863" s="36"/>
      <c r="F863" s="32">
        <v>50</v>
      </c>
      <c r="G863" s="32"/>
      <c r="H863" s="32">
        <v>68</v>
      </c>
      <c r="I863" s="32"/>
      <c r="J863" s="37"/>
      <c r="K863" s="36">
        <v>22</v>
      </c>
      <c r="L863" s="32">
        <v>25</v>
      </c>
      <c r="M863" s="37">
        <v>78</v>
      </c>
      <c r="N863" s="32"/>
      <c r="O863" s="32"/>
      <c r="P863" s="32"/>
      <c r="Q863" s="32"/>
      <c r="R863" s="38">
        <f>(E863*E$2+F863*F$2+G863*G$2+H863*H$2+I863*I$2+K863*K$2+J863*J$2+L863*L$2+M863*M$2)</f>
        <v>0</v>
      </c>
    </row>
    <row r="864" spans="1:18" ht="22.5" customHeight="1">
      <c r="A864" s="34">
        <v>46017</v>
      </c>
      <c r="B864" s="15" t="s">
        <v>934</v>
      </c>
      <c r="C864" s="15" t="s">
        <v>935</v>
      </c>
      <c r="D864" s="35">
        <v>8551</v>
      </c>
      <c r="E864" s="36">
        <v>38</v>
      </c>
      <c r="F864" s="32">
        <v>52</v>
      </c>
      <c r="G864" s="32">
        <v>47</v>
      </c>
      <c r="H864" s="32">
        <v>37</v>
      </c>
      <c r="I864" s="32">
        <v>10</v>
      </c>
      <c r="J864" s="37"/>
      <c r="K864" s="36">
        <v>52</v>
      </c>
      <c r="L864" s="32">
        <v>72</v>
      </c>
      <c r="M864" s="37">
        <v>40</v>
      </c>
      <c r="N864" s="32"/>
      <c r="O864" s="32"/>
      <c r="P864" s="32"/>
      <c r="Q864" s="32"/>
      <c r="R864" s="38">
        <f>(E864*E$2+F864*F$2+G864*G$2+H864*H$2+I864*I$2+K864*K$2+J864*J$2+L864*L$2+M864*M$2)</f>
        <v>0</v>
      </c>
    </row>
    <row r="865" spans="1:18" ht="22.5" customHeight="1">
      <c r="A865" s="34">
        <v>46017</v>
      </c>
      <c r="B865" s="15" t="s">
        <v>4679</v>
      </c>
      <c r="C865" s="15" t="s">
        <v>4678</v>
      </c>
      <c r="D865" s="35">
        <v>3648</v>
      </c>
      <c r="E865" s="36">
        <v>38</v>
      </c>
      <c r="F865" s="32"/>
      <c r="G865" s="32">
        <v>40</v>
      </c>
      <c r="H865" s="32"/>
      <c r="I865" s="32">
        <v>33</v>
      </c>
      <c r="J865" s="37">
        <v>36</v>
      </c>
      <c r="K865" s="36">
        <v>39</v>
      </c>
      <c r="L865" s="32">
        <v>18</v>
      </c>
      <c r="M865" s="37">
        <v>73</v>
      </c>
      <c r="N865" s="32"/>
      <c r="O865" s="32"/>
      <c r="P865" s="32"/>
      <c r="Q865" s="32"/>
      <c r="R865" s="38">
        <f>(E865*E$2+F865*F$2+G865*G$2+H865*H$2+I865*I$2+K865*K$2+J865*J$2+L865*L$2+M865*M$2)</f>
        <v>0</v>
      </c>
    </row>
    <row r="866" spans="1:18" ht="22.5" customHeight="1">
      <c r="A866" s="34">
        <v>46017</v>
      </c>
      <c r="B866" s="15" t="s">
        <v>936</v>
      </c>
      <c r="C866" s="15" t="s">
        <v>937</v>
      </c>
      <c r="D866" s="35">
        <v>1575</v>
      </c>
      <c r="E866" s="36">
        <v>84</v>
      </c>
      <c r="F866" s="32">
        <v>92</v>
      </c>
      <c r="G866" s="32">
        <v>71</v>
      </c>
      <c r="H866" s="32">
        <v>82</v>
      </c>
      <c r="I866" s="32">
        <v>86</v>
      </c>
      <c r="J866" s="37"/>
      <c r="K866" s="36">
        <v>64</v>
      </c>
      <c r="L866" s="32">
        <v>40</v>
      </c>
      <c r="M866" s="37">
        <v>72</v>
      </c>
      <c r="N866" s="32"/>
      <c r="O866" s="32"/>
      <c r="P866" s="32"/>
      <c r="Q866" s="32"/>
      <c r="R866" s="38">
        <f>(E866*E$2+F866*F$2+G866*G$2+H866*H$2+I866*I$2+K866*K$2+J866*J$2+L866*L$2+M866*M$2)</f>
        <v>0</v>
      </c>
    </row>
    <row r="867" spans="1:18" ht="22.5" customHeight="1">
      <c r="A867" s="34">
        <v>46017</v>
      </c>
      <c r="B867" s="15" t="s">
        <v>938</v>
      </c>
      <c r="C867" s="15" t="s">
        <v>939</v>
      </c>
      <c r="D867" s="35">
        <v>2995</v>
      </c>
      <c r="E867" s="36">
        <v>38</v>
      </c>
      <c r="F867" s="32">
        <v>40</v>
      </c>
      <c r="G867" s="32">
        <v>35</v>
      </c>
      <c r="H867" s="32">
        <v>80</v>
      </c>
      <c r="I867" s="32">
        <v>38</v>
      </c>
      <c r="J867" s="37">
        <v>22</v>
      </c>
      <c r="K867" s="36">
        <v>56</v>
      </c>
      <c r="L867" s="32">
        <v>25</v>
      </c>
      <c r="M867" s="37">
        <v>70</v>
      </c>
      <c r="N867" s="32"/>
      <c r="O867" s="32"/>
      <c r="P867" s="32"/>
      <c r="Q867" s="32"/>
      <c r="R867" s="38">
        <f>(E867*E$2+F867*F$2+G867*G$2+H867*H$2+I867*I$2+K867*K$2+J867*J$2+L867*L$2+M867*M$2)</f>
        <v>0</v>
      </c>
    </row>
    <row r="868" spans="1:18" ht="22.5" customHeight="1">
      <c r="A868" s="34">
        <v>46017</v>
      </c>
      <c r="B868" s="15" t="s">
        <v>6413</v>
      </c>
      <c r="C868" s="15" t="s">
        <v>6414</v>
      </c>
      <c r="D868" s="35">
        <v>4045</v>
      </c>
      <c r="E868" s="36">
        <v>46</v>
      </c>
      <c r="F868" s="32">
        <v>7</v>
      </c>
      <c r="G868" s="32">
        <v>61</v>
      </c>
      <c r="H868" s="32">
        <v>55</v>
      </c>
      <c r="I868" s="32">
        <v>76</v>
      </c>
      <c r="J868" s="37"/>
      <c r="K868" s="36">
        <v>19</v>
      </c>
      <c r="L868" s="32">
        <v>97</v>
      </c>
      <c r="M868" s="37">
        <v>19</v>
      </c>
      <c r="N868" s="32"/>
      <c r="O868" s="32"/>
      <c r="P868" s="32"/>
      <c r="Q868" s="32"/>
      <c r="R868" s="38">
        <f>(E868*E$2+F868*F$2+G868*G$2+H868*H$2+I868*I$2+K868*K$2+J868*J$2+L868*L$2+M868*M$2)</f>
        <v>0</v>
      </c>
    </row>
    <row r="869" spans="1:18" ht="22.5" customHeight="1">
      <c r="A869" s="34">
        <v>46017</v>
      </c>
      <c r="B869" s="15" t="s">
        <v>4681</v>
      </c>
      <c r="C869" s="15" t="s">
        <v>4680</v>
      </c>
      <c r="D869" s="35">
        <v>5954</v>
      </c>
      <c r="E869" s="36">
        <v>62</v>
      </c>
      <c r="F869" s="32"/>
      <c r="G869" s="32">
        <v>51</v>
      </c>
      <c r="H869" s="32"/>
      <c r="I869" s="32">
        <v>68</v>
      </c>
      <c r="J869" s="37"/>
      <c r="K869" s="36">
        <v>23</v>
      </c>
      <c r="L869" s="32">
        <v>47</v>
      </c>
      <c r="M869" s="37">
        <v>49</v>
      </c>
      <c r="N869" s="32"/>
      <c r="O869" s="32"/>
      <c r="P869" s="32"/>
      <c r="Q869" s="32"/>
      <c r="R869" s="38">
        <f>(E869*E$2+F869*F$2+G869*G$2+H869*H$2+I869*I$2+K869*K$2+J869*J$2+L869*L$2+M869*M$2)</f>
        <v>0</v>
      </c>
    </row>
    <row r="870" spans="1:18" ht="22.5" customHeight="1">
      <c r="A870" s="34">
        <v>46017</v>
      </c>
      <c r="B870" s="15" t="s">
        <v>6456</v>
      </c>
      <c r="C870" s="18" t="s">
        <v>6393</v>
      </c>
      <c r="D870" s="35">
        <v>2567</v>
      </c>
      <c r="E870" s="36">
        <v>54</v>
      </c>
      <c r="F870" s="32">
        <v>39</v>
      </c>
      <c r="G870" s="32">
        <v>70</v>
      </c>
      <c r="H870" s="32">
        <v>45</v>
      </c>
      <c r="I870" s="32">
        <v>54</v>
      </c>
      <c r="J870" s="37"/>
      <c r="K870" s="36">
        <v>85</v>
      </c>
      <c r="L870" s="32">
        <v>36</v>
      </c>
      <c r="M870" s="37">
        <v>64</v>
      </c>
      <c r="N870" s="32"/>
      <c r="O870" s="32"/>
      <c r="P870" s="32"/>
      <c r="Q870" s="32"/>
      <c r="R870" s="38">
        <f>(E870*E$2+F870*F$2+G870*G$2+H870*H$2+I870*I$2+K870*K$2+J870*J$2+L870*L$2+M870*M$2)</f>
        <v>0</v>
      </c>
    </row>
    <row r="871" spans="1:18" ht="22.5" customHeight="1">
      <c r="A871" s="34">
        <v>46017</v>
      </c>
      <c r="B871" s="15" t="s">
        <v>940</v>
      </c>
      <c r="C871" s="15" t="s">
        <v>941</v>
      </c>
      <c r="D871" s="35">
        <v>16191</v>
      </c>
      <c r="E871" s="36">
        <v>49</v>
      </c>
      <c r="F871" s="32">
        <v>45</v>
      </c>
      <c r="G871" s="32">
        <v>55</v>
      </c>
      <c r="H871" s="32">
        <v>41</v>
      </c>
      <c r="I871" s="32">
        <v>56</v>
      </c>
      <c r="J871" s="37"/>
      <c r="K871" s="36">
        <v>78</v>
      </c>
      <c r="L871" s="32">
        <v>44</v>
      </c>
      <c r="M871" s="37">
        <v>76</v>
      </c>
      <c r="N871" s="32"/>
      <c r="O871" s="32"/>
      <c r="P871" s="32"/>
      <c r="Q871" s="32"/>
      <c r="R871" s="38">
        <f>(E871*E$2+F871*F$2+G871*G$2+H871*H$2+I871*I$2+K871*K$2+J871*J$2+L871*L$2+M871*M$2)</f>
        <v>0</v>
      </c>
    </row>
    <row r="872" spans="1:18" ht="22.5" customHeight="1">
      <c r="A872" s="34">
        <v>46017</v>
      </c>
      <c r="B872" s="15" t="s">
        <v>942</v>
      </c>
      <c r="C872" s="15" t="s">
        <v>943</v>
      </c>
      <c r="D872" s="35">
        <v>113117</v>
      </c>
      <c r="E872" s="36">
        <v>47</v>
      </c>
      <c r="F872" s="32">
        <v>67</v>
      </c>
      <c r="G872" s="32">
        <v>46</v>
      </c>
      <c r="H872" s="32">
        <v>69</v>
      </c>
      <c r="I872" s="32">
        <v>35</v>
      </c>
      <c r="J872" s="37">
        <v>64</v>
      </c>
      <c r="K872" s="36">
        <v>86</v>
      </c>
      <c r="L872" s="32">
        <v>47</v>
      </c>
      <c r="M872" s="37">
        <v>61</v>
      </c>
      <c r="N872" s="32"/>
      <c r="O872" s="32"/>
      <c r="P872" s="32"/>
      <c r="Q872" s="32"/>
      <c r="R872" s="38">
        <f>(E872*E$2+F872*F$2+G872*G$2+H872*H$2+I872*I$2+K872*K$2+J872*J$2+L872*L$2+M872*M$2)</f>
        <v>0</v>
      </c>
    </row>
    <row r="873" spans="1:18" ht="22.5" customHeight="1">
      <c r="A873" s="34">
        <v>46017</v>
      </c>
      <c r="B873" s="15" t="s">
        <v>7112</v>
      </c>
      <c r="C873" s="15" t="s">
        <v>7113</v>
      </c>
      <c r="D873" s="35">
        <v>183</v>
      </c>
      <c r="E873" s="36"/>
      <c r="F873" s="32"/>
      <c r="G873" s="32"/>
      <c r="H873" s="32"/>
      <c r="I873" s="32"/>
      <c r="J873" s="37"/>
      <c r="K873" s="36"/>
      <c r="L873" s="32">
        <v>44</v>
      </c>
      <c r="M873" s="37">
        <v>58</v>
      </c>
      <c r="N873" s="32"/>
      <c r="O873" s="32"/>
      <c r="P873" s="32"/>
      <c r="Q873" s="32"/>
      <c r="R873" s="38">
        <f>(E873*E$2+F873*F$2+G873*G$2+H873*H$2+I873*I$2+K873*K$2+J873*J$2+L873*L$2+M873*M$2)</f>
        <v>0</v>
      </c>
    </row>
    <row r="874" spans="1:18" ht="22.5" customHeight="1">
      <c r="A874" s="34">
        <v>46017</v>
      </c>
      <c r="B874" s="15" t="s">
        <v>5801</v>
      </c>
      <c r="C874" s="15" t="s">
        <v>5800</v>
      </c>
      <c r="D874" s="35">
        <v>66161</v>
      </c>
      <c r="E874" s="36">
        <v>70</v>
      </c>
      <c r="F874" s="32">
        <v>39</v>
      </c>
      <c r="G874" s="32">
        <v>100</v>
      </c>
      <c r="H874" s="32">
        <v>47</v>
      </c>
      <c r="I874" s="32">
        <v>42</v>
      </c>
      <c r="J874" s="37"/>
      <c r="K874" s="36">
        <v>67</v>
      </c>
      <c r="L874" s="32">
        <v>10</v>
      </c>
      <c r="M874" s="37">
        <v>98</v>
      </c>
      <c r="N874" s="32"/>
      <c r="O874" s="32"/>
      <c r="P874" s="32"/>
      <c r="Q874" s="32"/>
      <c r="R874" s="38">
        <f>(E874*E$2+F874*F$2+G874*G$2+H874*H$2+I874*I$2+K874*K$2+J874*J$2+L874*L$2+M874*M$2)</f>
        <v>0</v>
      </c>
    </row>
    <row r="875" spans="1:18" ht="22.5" customHeight="1">
      <c r="A875" s="34">
        <v>46017</v>
      </c>
      <c r="B875" s="15" t="s">
        <v>944</v>
      </c>
      <c r="C875" s="15" t="s">
        <v>945</v>
      </c>
      <c r="D875" s="35">
        <v>8693</v>
      </c>
      <c r="E875" s="36">
        <v>39</v>
      </c>
      <c r="F875" s="32">
        <v>47</v>
      </c>
      <c r="G875" s="32">
        <v>38</v>
      </c>
      <c r="H875" s="32">
        <v>65</v>
      </c>
      <c r="I875" s="32">
        <v>71</v>
      </c>
      <c r="J875" s="37"/>
      <c r="K875" s="36">
        <v>30</v>
      </c>
      <c r="L875" s="32">
        <v>42</v>
      </c>
      <c r="M875" s="37">
        <v>40</v>
      </c>
      <c r="N875" s="32"/>
      <c r="O875" s="32"/>
      <c r="P875" s="32"/>
      <c r="Q875" s="32"/>
      <c r="R875" s="38">
        <f>(E875*E$2+F875*F$2+G875*G$2+H875*H$2+I875*I$2+K875*K$2+J875*J$2+L875*L$2+M875*M$2)</f>
        <v>0</v>
      </c>
    </row>
    <row r="876" spans="1:18" ht="22.5" customHeight="1">
      <c r="A876" s="34">
        <v>46017</v>
      </c>
      <c r="B876" s="15" t="s">
        <v>5973</v>
      </c>
      <c r="C876" s="15" t="s">
        <v>5974</v>
      </c>
      <c r="D876" s="35">
        <v>4740</v>
      </c>
      <c r="E876" s="36"/>
      <c r="F876" s="32">
        <v>49</v>
      </c>
      <c r="G876" s="32"/>
      <c r="H876" s="32">
        <v>29</v>
      </c>
      <c r="I876" s="32"/>
      <c r="J876" s="37"/>
      <c r="K876" s="36">
        <v>30</v>
      </c>
      <c r="L876" s="32">
        <v>82</v>
      </c>
      <c r="M876" s="37">
        <v>8</v>
      </c>
      <c r="N876" s="32"/>
      <c r="O876" s="32"/>
      <c r="P876" s="32"/>
      <c r="Q876" s="32"/>
      <c r="R876" s="38">
        <f>(E876*E$2+F876*F$2+G876*G$2+H876*H$2+I876*I$2+K876*K$2+J876*J$2+L876*L$2+M876*M$2)</f>
        <v>0</v>
      </c>
    </row>
    <row r="877" spans="1:18" ht="22.5" customHeight="1">
      <c r="A877" s="34">
        <v>46017</v>
      </c>
      <c r="B877" s="15" t="s">
        <v>7246</v>
      </c>
      <c r="C877" s="15" t="s">
        <v>7247</v>
      </c>
      <c r="D877" s="35">
        <v>293</v>
      </c>
      <c r="E877" s="36">
        <v>55</v>
      </c>
      <c r="F877" s="32">
        <v>87</v>
      </c>
      <c r="G877" s="32">
        <v>52</v>
      </c>
      <c r="H877" s="32">
        <v>35</v>
      </c>
      <c r="I877" s="32">
        <v>1</v>
      </c>
      <c r="J877" s="37"/>
      <c r="K877" s="36">
        <v>87</v>
      </c>
      <c r="L877" s="32">
        <v>47</v>
      </c>
      <c r="M877" s="37">
        <v>52</v>
      </c>
      <c r="N877" s="32"/>
      <c r="O877" s="32"/>
      <c r="P877" s="32"/>
      <c r="Q877" s="32"/>
      <c r="R877" s="38">
        <f>(E877*E$2+F877*F$2+G877*G$2+H877*H$2+I877*I$2+K877*K$2+J877*J$2+L877*L$2+M877*M$2)</f>
        <v>0</v>
      </c>
    </row>
    <row r="878" spans="1:18" ht="22.5" customHeight="1">
      <c r="A878" s="34">
        <v>46017</v>
      </c>
      <c r="B878" s="15" t="s">
        <v>946</v>
      </c>
      <c r="C878" s="15" t="s">
        <v>947</v>
      </c>
      <c r="D878" s="35">
        <v>387696</v>
      </c>
      <c r="E878" s="36">
        <v>67</v>
      </c>
      <c r="F878" s="32">
        <v>67</v>
      </c>
      <c r="G878" s="32">
        <v>88</v>
      </c>
      <c r="H878" s="32">
        <v>13</v>
      </c>
      <c r="I878" s="32">
        <v>37</v>
      </c>
      <c r="J878" s="37"/>
      <c r="K878" s="36">
        <v>70</v>
      </c>
      <c r="L878" s="32">
        <v>37</v>
      </c>
      <c r="M878" s="37">
        <v>72</v>
      </c>
      <c r="N878" s="32"/>
      <c r="O878" s="32"/>
      <c r="P878" s="32"/>
      <c r="Q878" s="32"/>
      <c r="R878" s="38">
        <f>(E878*E$2+F878*F$2+G878*G$2+H878*H$2+I878*I$2+K878*K$2+J878*J$2+L878*L$2+M878*M$2)</f>
        <v>0</v>
      </c>
    </row>
    <row r="879" spans="1:18" ht="22.5" customHeight="1">
      <c r="A879" s="34">
        <v>46017</v>
      </c>
      <c r="B879" s="15" t="s">
        <v>948</v>
      </c>
      <c r="C879" s="15" t="s">
        <v>949</v>
      </c>
      <c r="D879" s="35">
        <v>2711</v>
      </c>
      <c r="E879" s="36">
        <v>41</v>
      </c>
      <c r="F879" s="32">
        <v>19</v>
      </c>
      <c r="G879" s="32">
        <v>24</v>
      </c>
      <c r="H879" s="32">
        <v>56</v>
      </c>
      <c r="I879" s="32">
        <v>38</v>
      </c>
      <c r="J879" s="37"/>
      <c r="K879" s="36">
        <v>98</v>
      </c>
      <c r="L879" s="32">
        <v>45</v>
      </c>
      <c r="M879" s="37">
        <v>45</v>
      </c>
      <c r="N879" s="32"/>
      <c r="O879" s="32"/>
      <c r="P879" s="32"/>
      <c r="Q879" s="32"/>
      <c r="R879" s="38">
        <f>(E879*E$2+F879*F$2+G879*G$2+H879*H$2+I879*I$2+K879*K$2+J879*J$2+L879*L$2+M879*M$2)</f>
        <v>0</v>
      </c>
    </row>
    <row r="880" spans="1:18" ht="22.5" customHeight="1">
      <c r="A880" s="34">
        <v>46017</v>
      </c>
      <c r="B880" s="15" t="s">
        <v>950</v>
      </c>
      <c r="C880" s="15" t="s">
        <v>951</v>
      </c>
      <c r="D880" s="35">
        <v>1247</v>
      </c>
      <c r="E880" s="36">
        <v>62</v>
      </c>
      <c r="F880" s="32">
        <v>80</v>
      </c>
      <c r="G880" s="32">
        <v>67</v>
      </c>
      <c r="H880" s="32">
        <v>45</v>
      </c>
      <c r="I880" s="32">
        <v>82</v>
      </c>
      <c r="J880" s="37"/>
      <c r="K880" s="36">
        <v>36</v>
      </c>
      <c r="L880" s="32">
        <v>50</v>
      </c>
      <c r="M880" s="37">
        <v>38</v>
      </c>
      <c r="N880" s="32"/>
      <c r="O880" s="32"/>
      <c r="P880" s="32"/>
      <c r="Q880" s="32"/>
      <c r="R880" s="38">
        <f>(E880*E$2+F880*F$2+G880*G$2+H880*H$2+I880*I$2+K880*K$2+J880*J$2+L880*L$2+M880*M$2)</f>
        <v>0</v>
      </c>
    </row>
    <row r="881" spans="1:18" ht="22.5" customHeight="1">
      <c r="A881" s="34">
        <v>46017</v>
      </c>
      <c r="B881" s="15" t="s">
        <v>7662</v>
      </c>
      <c r="C881" s="15" t="s">
        <v>7663</v>
      </c>
      <c r="D881" s="35">
        <v>114</v>
      </c>
      <c r="E881" s="36">
        <v>1</v>
      </c>
      <c r="F881" s="32">
        <v>10</v>
      </c>
      <c r="G881" s="32">
        <v>27</v>
      </c>
      <c r="H881" s="32">
        <v>31</v>
      </c>
      <c r="I881" s="32">
        <v>38</v>
      </c>
      <c r="J881" s="37"/>
      <c r="K881" s="36">
        <v>6</v>
      </c>
      <c r="L881" s="32">
        <v>53</v>
      </c>
      <c r="M881" s="37">
        <v>47</v>
      </c>
      <c r="N881" s="32"/>
      <c r="O881" s="32"/>
      <c r="P881" s="32"/>
      <c r="Q881" s="32"/>
      <c r="R881" s="38">
        <f>(E881*E$2+F881*F$2+G881*G$2+H881*H$2+I881*I$2+K881*K$2+J881*J$2+L881*L$2+M881*M$2)</f>
        <v>0</v>
      </c>
    </row>
    <row r="882" spans="1:18" ht="22.5" customHeight="1">
      <c r="A882" s="34">
        <v>46017</v>
      </c>
      <c r="B882" s="15" t="s">
        <v>5631</v>
      </c>
      <c r="C882" s="15" t="s">
        <v>952</v>
      </c>
      <c r="D882" s="35">
        <v>67128</v>
      </c>
      <c r="E882" s="36">
        <v>32</v>
      </c>
      <c r="F882" s="32">
        <v>7</v>
      </c>
      <c r="G882" s="32">
        <v>61</v>
      </c>
      <c r="H882" s="32">
        <v>15</v>
      </c>
      <c r="I882" s="32">
        <v>72</v>
      </c>
      <c r="J882" s="37"/>
      <c r="K882" s="36">
        <v>33</v>
      </c>
      <c r="L882" s="32">
        <v>41</v>
      </c>
      <c r="M882" s="37">
        <v>61</v>
      </c>
      <c r="N882" s="32"/>
      <c r="O882" s="32"/>
      <c r="P882" s="32"/>
      <c r="Q882" s="32"/>
      <c r="R882" s="38">
        <f>(E882*E$2+F882*F$2+G882*G$2+H882*H$2+I882*I$2+K882*K$2+J882*J$2+L882*L$2+M882*M$2)</f>
        <v>0</v>
      </c>
    </row>
    <row r="883" spans="1:18" ht="22.5" customHeight="1">
      <c r="A883" s="34">
        <v>46017</v>
      </c>
      <c r="B883" s="15" t="s">
        <v>4683</v>
      </c>
      <c r="C883" s="15" t="s">
        <v>4682</v>
      </c>
      <c r="D883" s="35">
        <v>5003</v>
      </c>
      <c r="E883" s="36">
        <v>40</v>
      </c>
      <c r="F883" s="32"/>
      <c r="G883" s="32">
        <v>54</v>
      </c>
      <c r="H883" s="32">
        <v>3</v>
      </c>
      <c r="I883" s="32">
        <v>21</v>
      </c>
      <c r="J883" s="37"/>
      <c r="K883" s="36">
        <v>87</v>
      </c>
      <c r="L883" s="32">
        <v>35</v>
      </c>
      <c r="M883" s="37">
        <v>54</v>
      </c>
      <c r="N883" s="32"/>
      <c r="O883" s="32"/>
      <c r="P883" s="32"/>
      <c r="Q883" s="32"/>
      <c r="R883" s="38">
        <f>(E883*E$2+F883*F$2+G883*G$2+H883*H$2+I883*I$2+K883*K$2+J883*J$2+L883*L$2+M883*M$2)</f>
        <v>0</v>
      </c>
    </row>
    <row r="884" spans="1:18" ht="22.5" customHeight="1">
      <c r="A884" s="34">
        <v>46017</v>
      </c>
      <c r="B884" s="15" t="s">
        <v>953</v>
      </c>
      <c r="C884" s="15" t="s">
        <v>954</v>
      </c>
      <c r="D884" s="35">
        <v>929</v>
      </c>
      <c r="E884" s="36"/>
      <c r="F884" s="32">
        <v>91</v>
      </c>
      <c r="G884" s="32"/>
      <c r="H884" s="32">
        <v>71</v>
      </c>
      <c r="I884" s="32"/>
      <c r="J884" s="37"/>
      <c r="K884" s="36">
        <v>78</v>
      </c>
      <c r="L884" s="32">
        <v>10</v>
      </c>
      <c r="M884" s="37">
        <v>93</v>
      </c>
      <c r="N884" s="32"/>
      <c r="O884" s="32"/>
      <c r="P884" s="32"/>
      <c r="Q884" s="32"/>
      <c r="R884" s="38">
        <f>(E884*E$2+F884*F$2+G884*G$2+H884*H$2+I884*I$2+K884*K$2+J884*J$2+L884*L$2+M884*M$2)</f>
        <v>0</v>
      </c>
    </row>
    <row r="885" spans="1:18" ht="22.5" customHeight="1">
      <c r="A885" s="34">
        <v>46017</v>
      </c>
      <c r="B885" s="15" t="s">
        <v>6123</v>
      </c>
      <c r="C885" s="15" t="s">
        <v>6109</v>
      </c>
      <c r="D885" s="35">
        <v>21699</v>
      </c>
      <c r="E885" s="36">
        <v>64</v>
      </c>
      <c r="F885" s="32"/>
      <c r="G885" s="32">
        <v>55</v>
      </c>
      <c r="H885" s="32">
        <v>77</v>
      </c>
      <c r="I885" s="32">
        <v>63</v>
      </c>
      <c r="J885" s="37"/>
      <c r="K885" s="36">
        <v>38</v>
      </c>
      <c r="L885" s="32">
        <v>61</v>
      </c>
      <c r="M885" s="37">
        <v>44</v>
      </c>
      <c r="N885" s="32"/>
      <c r="O885" s="32"/>
      <c r="P885" s="32"/>
      <c r="Q885" s="32"/>
      <c r="R885" s="38">
        <f>(E885*E$2+F885*F$2+G885*G$2+H885*H$2+I885*I$2+K885*K$2+J885*J$2+L885*L$2+M885*M$2)</f>
        <v>0</v>
      </c>
    </row>
    <row r="886" spans="1:18" ht="22.5" customHeight="1">
      <c r="A886" s="34">
        <v>46017</v>
      </c>
      <c r="B886" s="15" t="s">
        <v>6639</v>
      </c>
      <c r="C886" s="15" t="s">
        <v>955</v>
      </c>
      <c r="D886" s="35">
        <v>8392</v>
      </c>
      <c r="E886" s="36">
        <v>48</v>
      </c>
      <c r="F886" s="32">
        <v>55</v>
      </c>
      <c r="G886" s="32">
        <v>47</v>
      </c>
      <c r="H886" s="32">
        <v>77</v>
      </c>
      <c r="I886" s="32">
        <v>40</v>
      </c>
      <c r="J886" s="37">
        <v>48</v>
      </c>
      <c r="K886" s="36">
        <v>79</v>
      </c>
      <c r="L886" s="32">
        <v>1</v>
      </c>
      <c r="M886" s="37">
        <v>96</v>
      </c>
      <c r="N886" s="32"/>
      <c r="O886" s="32"/>
      <c r="P886" s="32"/>
      <c r="Q886" s="32"/>
      <c r="R886" s="38">
        <f>(E886*E$2+F886*F$2+G886*G$2+H886*H$2+I886*I$2+K886*K$2+J886*J$2+L886*L$2+M886*M$2)</f>
        <v>0</v>
      </c>
    </row>
    <row r="887" spans="1:18" ht="22.5" customHeight="1">
      <c r="A887" s="34">
        <v>46017</v>
      </c>
      <c r="B887" s="15" t="s">
        <v>956</v>
      </c>
      <c r="C887" s="15" t="s">
        <v>957</v>
      </c>
      <c r="D887" s="35">
        <v>864</v>
      </c>
      <c r="E887" s="36">
        <v>58</v>
      </c>
      <c r="F887" s="32">
        <v>58</v>
      </c>
      <c r="G887" s="32">
        <v>60</v>
      </c>
      <c r="H887" s="32">
        <v>59</v>
      </c>
      <c r="I887" s="32">
        <v>6</v>
      </c>
      <c r="J887" s="37">
        <v>55</v>
      </c>
      <c r="K887" s="36">
        <v>83</v>
      </c>
      <c r="L887" s="32">
        <v>56</v>
      </c>
      <c r="M887" s="37">
        <v>66</v>
      </c>
      <c r="N887" s="32"/>
      <c r="O887" s="32"/>
      <c r="P887" s="32"/>
      <c r="Q887" s="32"/>
      <c r="R887" s="38">
        <f>(E887*E$2+F887*F$2+G887*G$2+H887*H$2+I887*I$2+K887*K$2+J887*J$2+L887*L$2+M887*M$2)</f>
        <v>0</v>
      </c>
    </row>
    <row r="888" spans="1:18" ht="22.5" customHeight="1">
      <c r="A888" s="34">
        <v>46017</v>
      </c>
      <c r="B888" s="15" t="s">
        <v>4685</v>
      </c>
      <c r="C888" s="15" t="s">
        <v>4684</v>
      </c>
      <c r="D888" s="35">
        <v>2978</v>
      </c>
      <c r="E888" s="36">
        <v>41</v>
      </c>
      <c r="F888" s="32"/>
      <c r="G888" s="32">
        <v>47</v>
      </c>
      <c r="H888" s="32">
        <v>8</v>
      </c>
      <c r="I888" s="32">
        <v>78</v>
      </c>
      <c r="J888" s="37">
        <v>49</v>
      </c>
      <c r="K888" s="36">
        <v>67</v>
      </c>
      <c r="L888" s="32">
        <v>9</v>
      </c>
      <c r="M888" s="37">
        <v>90</v>
      </c>
      <c r="N888" s="32"/>
      <c r="O888" s="32"/>
      <c r="P888" s="32"/>
      <c r="Q888" s="32"/>
      <c r="R888" s="38">
        <f>(E888*E$2+F888*F$2+G888*G$2+H888*H$2+I888*I$2+K888*K$2+J888*J$2+L888*L$2+M888*M$2)</f>
        <v>0</v>
      </c>
    </row>
    <row r="889" spans="1:18" ht="22.5" customHeight="1">
      <c r="A889" s="34">
        <v>46017</v>
      </c>
      <c r="B889" s="15" t="s">
        <v>958</v>
      </c>
      <c r="C889" s="15" t="s">
        <v>959</v>
      </c>
      <c r="D889" s="35">
        <v>44337</v>
      </c>
      <c r="E889" s="36">
        <v>53</v>
      </c>
      <c r="F889" s="32">
        <v>70</v>
      </c>
      <c r="G889" s="32">
        <v>58</v>
      </c>
      <c r="H889" s="32">
        <v>37</v>
      </c>
      <c r="I889" s="32">
        <v>32</v>
      </c>
      <c r="J889" s="37"/>
      <c r="K889" s="36">
        <v>44</v>
      </c>
      <c r="L889" s="32">
        <v>40</v>
      </c>
      <c r="M889" s="37">
        <v>37</v>
      </c>
      <c r="N889" s="32"/>
      <c r="O889" s="32"/>
      <c r="P889" s="32"/>
      <c r="Q889" s="32"/>
      <c r="R889" s="38">
        <f>(E889*E$2+F889*F$2+G889*G$2+H889*H$2+I889*I$2+K889*K$2+J889*J$2+L889*L$2+M889*M$2)</f>
        <v>0</v>
      </c>
    </row>
    <row r="890" spans="1:18" ht="22.5" customHeight="1">
      <c r="A890" s="34">
        <v>46017</v>
      </c>
      <c r="B890" s="15" t="s">
        <v>960</v>
      </c>
      <c r="C890" s="15" t="s">
        <v>961</v>
      </c>
      <c r="D890" s="35">
        <v>2977</v>
      </c>
      <c r="E890" s="36">
        <v>26</v>
      </c>
      <c r="F890" s="32">
        <v>26</v>
      </c>
      <c r="G890" s="32">
        <v>22</v>
      </c>
      <c r="H890" s="32">
        <v>11</v>
      </c>
      <c r="I890" s="32">
        <v>43</v>
      </c>
      <c r="J890" s="37"/>
      <c r="K890" s="36">
        <v>56</v>
      </c>
      <c r="L890" s="32">
        <v>55</v>
      </c>
      <c r="M890" s="37">
        <v>62</v>
      </c>
      <c r="N890" s="32"/>
      <c r="O890" s="32"/>
      <c r="P890" s="32"/>
      <c r="Q890" s="32"/>
      <c r="R890" s="38">
        <f>(E890*E$2+F890*F$2+G890*G$2+H890*H$2+I890*I$2+K890*K$2+J890*J$2+L890*L$2+M890*M$2)</f>
        <v>0</v>
      </c>
    </row>
    <row r="891" spans="1:18" ht="22.5" customHeight="1">
      <c r="A891" s="34">
        <v>46017</v>
      </c>
      <c r="B891" s="15" t="s">
        <v>962</v>
      </c>
      <c r="C891" s="15" t="s">
        <v>963</v>
      </c>
      <c r="D891" s="35">
        <v>38043</v>
      </c>
      <c r="E891" s="36">
        <v>75</v>
      </c>
      <c r="F891" s="32">
        <v>68</v>
      </c>
      <c r="G891" s="32">
        <v>72</v>
      </c>
      <c r="H891" s="32">
        <v>77</v>
      </c>
      <c r="I891" s="32">
        <v>70</v>
      </c>
      <c r="J891" s="37"/>
      <c r="K891" s="36">
        <v>74</v>
      </c>
      <c r="L891" s="32">
        <v>35</v>
      </c>
      <c r="M891" s="37">
        <v>67</v>
      </c>
      <c r="N891" s="32"/>
      <c r="O891" s="32"/>
      <c r="P891" s="32"/>
      <c r="Q891" s="32"/>
      <c r="R891" s="38">
        <f>(E891*E$2+F891*F$2+G891*G$2+H891*H$2+I891*I$2+K891*K$2+J891*J$2+L891*L$2+M891*M$2)</f>
        <v>0</v>
      </c>
    </row>
    <row r="892" spans="1:18" ht="22.5" customHeight="1">
      <c r="A892" s="34">
        <v>46017</v>
      </c>
      <c r="B892" s="15" t="s">
        <v>964</v>
      </c>
      <c r="C892" s="15" t="s">
        <v>965</v>
      </c>
      <c r="D892" s="35">
        <v>2992</v>
      </c>
      <c r="E892" s="36">
        <v>55</v>
      </c>
      <c r="F892" s="32">
        <v>40</v>
      </c>
      <c r="G892" s="32">
        <v>63</v>
      </c>
      <c r="H892" s="32">
        <v>94</v>
      </c>
      <c r="I892" s="32">
        <v>93</v>
      </c>
      <c r="J892" s="37"/>
      <c r="K892" s="36">
        <v>62</v>
      </c>
      <c r="L892" s="32">
        <v>74</v>
      </c>
      <c r="M892" s="37">
        <v>61</v>
      </c>
      <c r="N892" s="32"/>
      <c r="O892" s="32"/>
      <c r="P892" s="32"/>
      <c r="Q892" s="32"/>
      <c r="R892" s="38">
        <f>(E892*E$2+F892*F$2+G892*G$2+H892*H$2+I892*I$2+K892*K$2+J892*J$2+L892*L$2+M892*M$2)</f>
        <v>0</v>
      </c>
    </row>
    <row r="893" spans="1:18" ht="22.5" customHeight="1">
      <c r="A893" s="34">
        <v>46017</v>
      </c>
      <c r="B893" s="15" t="s">
        <v>966</v>
      </c>
      <c r="C893" s="15" t="s">
        <v>967</v>
      </c>
      <c r="D893" s="35">
        <v>583</v>
      </c>
      <c r="E893" s="36">
        <v>67</v>
      </c>
      <c r="F893" s="32">
        <v>64</v>
      </c>
      <c r="G893" s="32">
        <v>28</v>
      </c>
      <c r="H893" s="32">
        <v>82</v>
      </c>
      <c r="I893" s="32">
        <v>67</v>
      </c>
      <c r="J893" s="37"/>
      <c r="K893" s="36">
        <v>48</v>
      </c>
      <c r="L893" s="32">
        <v>81</v>
      </c>
      <c r="M893" s="37">
        <v>24</v>
      </c>
      <c r="N893" s="32"/>
      <c r="O893" s="32"/>
      <c r="P893" s="32"/>
      <c r="Q893" s="32"/>
      <c r="R893" s="38">
        <f>(E893*E$2+F893*F$2+G893*G$2+H893*H$2+I893*I$2+K893*K$2+J893*J$2+L893*L$2+M893*M$2)</f>
        <v>0</v>
      </c>
    </row>
    <row r="894" spans="1:18" ht="22.5" customHeight="1">
      <c r="A894" s="34">
        <v>46017</v>
      </c>
      <c r="B894" s="15" t="s">
        <v>4687</v>
      </c>
      <c r="C894" s="15" t="s">
        <v>4686</v>
      </c>
      <c r="D894" s="35">
        <v>201</v>
      </c>
      <c r="E894" s="36"/>
      <c r="F894" s="32"/>
      <c r="G894" s="32"/>
      <c r="H894" s="32">
        <v>26</v>
      </c>
      <c r="I894" s="32"/>
      <c r="J894" s="37"/>
      <c r="K894" s="36">
        <v>35</v>
      </c>
      <c r="L894" s="32">
        <v>54</v>
      </c>
      <c r="M894" s="37">
        <v>67</v>
      </c>
      <c r="N894" s="32"/>
      <c r="O894" s="32"/>
      <c r="P894" s="32"/>
      <c r="Q894" s="32"/>
      <c r="R894" s="38">
        <f>(E894*E$2+F894*F$2+G894*G$2+H894*H$2+I894*I$2+K894*K$2+J894*J$2+L894*L$2+M894*M$2)</f>
        <v>0</v>
      </c>
    </row>
    <row r="895" spans="1:18" ht="22.5" customHeight="1">
      <c r="A895" s="34">
        <v>46017</v>
      </c>
      <c r="B895" s="15" t="s">
        <v>4689</v>
      </c>
      <c r="C895" s="15" t="s">
        <v>4688</v>
      </c>
      <c r="D895" s="35">
        <v>11624</v>
      </c>
      <c r="E895" s="36">
        <v>45</v>
      </c>
      <c r="F895" s="32"/>
      <c r="G895" s="32">
        <v>52</v>
      </c>
      <c r="H895" s="32"/>
      <c r="I895" s="32">
        <v>18</v>
      </c>
      <c r="J895" s="37">
        <v>41</v>
      </c>
      <c r="K895" s="36">
        <v>43</v>
      </c>
      <c r="L895" s="32">
        <v>17</v>
      </c>
      <c r="M895" s="37">
        <v>86</v>
      </c>
      <c r="N895" s="32"/>
      <c r="O895" s="32"/>
      <c r="P895" s="32"/>
      <c r="Q895" s="32"/>
      <c r="R895" s="38">
        <f>(E895*E$2+F895*F$2+G895*G$2+H895*H$2+I895*I$2+K895*K$2+J895*J$2+L895*L$2+M895*M$2)</f>
        <v>0</v>
      </c>
    </row>
    <row r="896" spans="1:18" ht="22.5" customHeight="1">
      <c r="A896" s="34">
        <v>46017</v>
      </c>
      <c r="B896" s="15" t="s">
        <v>968</v>
      </c>
      <c r="C896" s="15" t="s">
        <v>969</v>
      </c>
      <c r="D896" s="35">
        <v>25872</v>
      </c>
      <c r="E896" s="36">
        <v>71</v>
      </c>
      <c r="F896" s="32">
        <v>83</v>
      </c>
      <c r="G896" s="32">
        <v>57</v>
      </c>
      <c r="H896" s="32">
        <v>82</v>
      </c>
      <c r="I896" s="32">
        <v>10</v>
      </c>
      <c r="J896" s="37">
        <v>96</v>
      </c>
      <c r="K896" s="36">
        <v>61</v>
      </c>
      <c r="L896" s="32">
        <v>23</v>
      </c>
      <c r="M896" s="37">
        <v>64</v>
      </c>
      <c r="N896" s="32"/>
      <c r="O896" s="32">
        <v>1</v>
      </c>
      <c r="P896" s="32">
        <v>1</v>
      </c>
      <c r="Q896" s="32"/>
      <c r="R896" s="38">
        <f>(E896*E$2+F896*F$2+G896*G$2+H896*H$2+I896*I$2+K896*K$2+J896*J$2+L896*L$2+M896*M$2)</f>
        <v>0</v>
      </c>
    </row>
    <row r="897" spans="1:18" ht="22.5" customHeight="1">
      <c r="A897" s="34">
        <v>46017</v>
      </c>
      <c r="B897" s="15" t="s">
        <v>5626</v>
      </c>
      <c r="C897" s="15" t="s">
        <v>970</v>
      </c>
      <c r="D897" s="35">
        <v>10816</v>
      </c>
      <c r="E897" s="36">
        <v>86</v>
      </c>
      <c r="F897" s="32">
        <v>92</v>
      </c>
      <c r="G897" s="32">
        <v>88</v>
      </c>
      <c r="H897" s="32">
        <v>44</v>
      </c>
      <c r="I897" s="32">
        <v>95</v>
      </c>
      <c r="J897" s="37"/>
      <c r="K897" s="36">
        <v>66</v>
      </c>
      <c r="L897" s="32">
        <v>66</v>
      </c>
      <c r="M897" s="37">
        <v>29</v>
      </c>
      <c r="N897" s="32"/>
      <c r="O897" s="32"/>
      <c r="P897" s="32"/>
      <c r="Q897" s="32"/>
      <c r="R897" s="38">
        <f>(E897*E$2+F897*F$2+G897*G$2+H897*H$2+I897*I$2+K897*K$2+J897*J$2+L897*L$2+M897*M$2)</f>
        <v>0</v>
      </c>
    </row>
    <row r="898" spans="1:18" ht="22.5" customHeight="1">
      <c r="A898" s="34">
        <v>46017</v>
      </c>
      <c r="B898" s="15" t="s">
        <v>8016</v>
      </c>
      <c r="C898" s="15" t="s">
        <v>8017</v>
      </c>
      <c r="D898" s="35">
        <v>171</v>
      </c>
      <c r="E898" s="36"/>
      <c r="F898" s="32"/>
      <c r="G898" s="32"/>
      <c r="H898" s="32"/>
      <c r="I898" s="32"/>
      <c r="J898" s="37"/>
      <c r="K898" s="36"/>
      <c r="L898" s="32">
        <v>49</v>
      </c>
      <c r="M898" s="37">
        <v>49</v>
      </c>
      <c r="N898" s="32"/>
      <c r="O898" s="32"/>
      <c r="P898" s="32"/>
      <c r="Q898" s="32"/>
      <c r="R898" s="38">
        <f>(E898*E$2+F898*F$2+G898*G$2+H898*H$2+I898*I$2+K898*K$2+J898*J$2+L898*L$2+M898*M$2)</f>
        <v>0</v>
      </c>
    </row>
    <row r="899" spans="1:18" ht="22.5" customHeight="1">
      <c r="A899" s="34">
        <v>46017</v>
      </c>
      <c r="B899" s="15" t="s">
        <v>971</v>
      </c>
      <c r="C899" s="15" t="s">
        <v>972</v>
      </c>
      <c r="D899" s="35">
        <v>1353</v>
      </c>
      <c r="E899" s="36">
        <v>55</v>
      </c>
      <c r="F899" s="32">
        <v>26</v>
      </c>
      <c r="G899" s="32">
        <v>81</v>
      </c>
      <c r="H899" s="32">
        <v>55</v>
      </c>
      <c r="I899" s="32">
        <v>58</v>
      </c>
      <c r="J899" s="37"/>
      <c r="K899" s="36">
        <v>44</v>
      </c>
      <c r="L899" s="32">
        <v>25</v>
      </c>
      <c r="M899" s="37">
        <v>44</v>
      </c>
      <c r="N899" s="32"/>
      <c r="O899" s="32"/>
      <c r="P899" s="32"/>
      <c r="Q899" s="32"/>
      <c r="R899" s="38">
        <f>(E899*E$2+F899*F$2+G899*G$2+H899*H$2+I899*I$2+K899*K$2+J899*J$2+L899*L$2+M899*M$2)</f>
        <v>0</v>
      </c>
    </row>
    <row r="900" spans="1:18" ht="22.5" customHeight="1">
      <c r="A900" s="34">
        <v>46017</v>
      </c>
      <c r="B900" s="15" t="s">
        <v>7051</v>
      </c>
      <c r="C900" s="15" t="s">
        <v>7221</v>
      </c>
      <c r="D900" s="35">
        <v>239</v>
      </c>
      <c r="E900" s="36"/>
      <c r="F900" s="32"/>
      <c r="G900" s="32"/>
      <c r="H900" s="32"/>
      <c r="I900" s="32"/>
      <c r="J900" s="37"/>
      <c r="K900" s="36"/>
      <c r="L900" s="32">
        <v>43</v>
      </c>
      <c r="M900" s="37">
        <v>59</v>
      </c>
      <c r="N900" s="32"/>
      <c r="O900" s="32"/>
      <c r="P900" s="32"/>
      <c r="Q900" s="32"/>
      <c r="R900" s="38">
        <f>(E900*E$2+F900*F$2+G900*G$2+H900*H$2+I900*I$2+K900*K$2+J900*J$2+L900*L$2+M900*M$2)</f>
        <v>0</v>
      </c>
    </row>
    <row r="901" spans="1:18" ht="22.5" customHeight="1">
      <c r="A901" s="34">
        <v>46017</v>
      </c>
      <c r="B901" s="15" t="s">
        <v>4691</v>
      </c>
      <c r="C901" s="15" t="s">
        <v>4690</v>
      </c>
      <c r="D901" s="35">
        <v>15921</v>
      </c>
      <c r="E901" s="36">
        <v>41</v>
      </c>
      <c r="F901" s="32"/>
      <c r="G901" s="32">
        <v>55</v>
      </c>
      <c r="H901" s="32">
        <v>20</v>
      </c>
      <c r="I901" s="32">
        <v>24</v>
      </c>
      <c r="J901" s="37">
        <v>48</v>
      </c>
      <c r="K901" s="36">
        <v>31</v>
      </c>
      <c r="L901" s="32">
        <v>81</v>
      </c>
      <c r="M901" s="37">
        <v>23</v>
      </c>
      <c r="N901" s="32"/>
      <c r="O901" s="32"/>
      <c r="P901" s="32"/>
      <c r="Q901" s="32"/>
      <c r="R901" s="38">
        <f>(E901*E$2+F901*F$2+G901*G$2+H901*H$2+I901*I$2+K901*K$2+J901*J$2+L901*L$2+M901*M$2)</f>
        <v>0</v>
      </c>
    </row>
    <row r="902" spans="1:18" ht="22.5" customHeight="1">
      <c r="A902" s="34">
        <v>46017</v>
      </c>
      <c r="B902" s="15" t="s">
        <v>7465</v>
      </c>
      <c r="C902" s="15" t="s">
        <v>7466</v>
      </c>
      <c r="D902" s="35">
        <v>146</v>
      </c>
      <c r="E902" s="36">
        <v>10</v>
      </c>
      <c r="F902" s="32"/>
      <c r="G902" s="32">
        <v>18</v>
      </c>
      <c r="H902" s="32">
        <v>7</v>
      </c>
      <c r="I902" s="32">
        <v>9</v>
      </c>
      <c r="J902" s="37"/>
      <c r="K902" s="36">
        <v>21</v>
      </c>
      <c r="L902" s="32">
        <v>61</v>
      </c>
      <c r="M902" s="37">
        <v>28</v>
      </c>
      <c r="N902" s="32"/>
      <c r="O902" s="32"/>
      <c r="P902" s="32"/>
      <c r="Q902" s="32"/>
      <c r="R902" s="38">
        <f>(E902*E$2+F902*F$2+G902*G$2+H902*H$2+I902*I$2+K902*K$2+J902*J$2+L902*L$2+M902*M$2)</f>
        <v>0</v>
      </c>
    </row>
    <row r="903" spans="1:18" ht="22.5" customHeight="1">
      <c r="A903" s="34">
        <v>46017</v>
      </c>
      <c r="B903" s="15" t="s">
        <v>973</v>
      </c>
      <c r="C903" s="15" t="s">
        <v>974</v>
      </c>
      <c r="D903" s="35">
        <v>3935</v>
      </c>
      <c r="E903" s="36">
        <v>45</v>
      </c>
      <c r="F903" s="32">
        <v>62</v>
      </c>
      <c r="G903" s="32">
        <v>46</v>
      </c>
      <c r="H903" s="32">
        <v>87</v>
      </c>
      <c r="I903" s="32">
        <v>18</v>
      </c>
      <c r="J903" s="37">
        <v>63</v>
      </c>
      <c r="K903" s="36">
        <v>65</v>
      </c>
      <c r="L903" s="32">
        <v>62</v>
      </c>
      <c r="M903" s="37">
        <v>40</v>
      </c>
      <c r="N903" s="32"/>
      <c r="O903" s="32"/>
      <c r="P903" s="32"/>
      <c r="Q903" s="32"/>
      <c r="R903" s="38">
        <f>(E903*E$2+F903*F$2+G903*G$2+H903*H$2+I903*I$2+K903*K$2+J903*J$2+L903*L$2+M903*M$2)</f>
        <v>0</v>
      </c>
    </row>
    <row r="904" spans="1:18" ht="22.5" customHeight="1">
      <c r="A904" s="34">
        <v>46017</v>
      </c>
      <c r="B904" s="15" t="s">
        <v>7114</v>
      </c>
      <c r="C904" s="15" t="s">
        <v>7115</v>
      </c>
      <c r="D904" s="35">
        <v>19136</v>
      </c>
      <c r="E904" s="36">
        <v>39</v>
      </c>
      <c r="F904" s="32">
        <v>35</v>
      </c>
      <c r="G904" s="32">
        <v>28</v>
      </c>
      <c r="H904" s="32">
        <v>77</v>
      </c>
      <c r="I904" s="32">
        <v>49</v>
      </c>
      <c r="J904" s="37"/>
      <c r="K904" s="36">
        <v>20</v>
      </c>
      <c r="L904" s="32">
        <v>54</v>
      </c>
      <c r="M904" s="37">
        <v>26</v>
      </c>
      <c r="N904" s="32"/>
      <c r="O904" s="32"/>
      <c r="P904" s="32"/>
      <c r="Q904" s="32"/>
      <c r="R904" s="38">
        <f>(E904*E$2+F904*F$2+G904*G$2+H904*H$2+I904*I$2+K904*K$2+J904*J$2+L904*L$2+M904*M$2)</f>
        <v>0</v>
      </c>
    </row>
    <row r="905" spans="1:18" ht="22.5" customHeight="1">
      <c r="A905" s="34">
        <v>46017</v>
      </c>
      <c r="B905" s="15" t="s">
        <v>975</v>
      </c>
      <c r="C905" s="15" t="s">
        <v>976</v>
      </c>
      <c r="D905" s="35">
        <v>268</v>
      </c>
      <c r="E905" s="36">
        <v>56</v>
      </c>
      <c r="F905" s="32">
        <v>66</v>
      </c>
      <c r="G905" s="32">
        <v>60</v>
      </c>
      <c r="H905" s="32">
        <v>89</v>
      </c>
      <c r="I905" s="32">
        <v>67</v>
      </c>
      <c r="J905" s="37"/>
      <c r="K905" s="36">
        <v>45</v>
      </c>
      <c r="L905" s="32">
        <v>34</v>
      </c>
      <c r="M905" s="37">
        <v>53</v>
      </c>
      <c r="N905" s="32"/>
      <c r="O905" s="32"/>
      <c r="P905" s="32"/>
      <c r="Q905" s="32"/>
      <c r="R905" s="38">
        <f>(E905*E$2+F905*F$2+G905*G$2+H905*H$2+I905*I$2+K905*K$2+J905*J$2+L905*L$2+M905*M$2)</f>
        <v>0</v>
      </c>
    </row>
    <row r="906" spans="1:18" ht="22.5" customHeight="1">
      <c r="A906" s="34">
        <v>46017</v>
      </c>
      <c r="B906" s="15" t="s">
        <v>4693</v>
      </c>
      <c r="C906" s="15" t="s">
        <v>4692</v>
      </c>
      <c r="D906" s="35">
        <v>571</v>
      </c>
      <c r="E906" s="36">
        <v>55</v>
      </c>
      <c r="F906" s="32"/>
      <c r="G906" s="32">
        <v>67</v>
      </c>
      <c r="H906" s="32">
        <v>64</v>
      </c>
      <c r="I906" s="32">
        <v>11</v>
      </c>
      <c r="J906" s="37"/>
      <c r="K906" s="36">
        <v>64</v>
      </c>
      <c r="L906" s="32">
        <v>60</v>
      </c>
      <c r="M906" s="37">
        <v>56</v>
      </c>
      <c r="N906" s="32"/>
      <c r="O906" s="32"/>
      <c r="P906" s="32"/>
      <c r="Q906" s="32"/>
      <c r="R906" s="38">
        <f>(E906*E$2+F906*F$2+G906*G$2+H906*H$2+I906*I$2+K906*K$2+J906*J$2+L906*L$2+M906*M$2)</f>
        <v>0</v>
      </c>
    </row>
    <row r="907" spans="1:18" ht="22.5" customHeight="1">
      <c r="A907" s="34">
        <v>46017</v>
      </c>
      <c r="B907" s="15" t="s">
        <v>6475</v>
      </c>
      <c r="C907" s="15" t="s">
        <v>6476</v>
      </c>
      <c r="D907" s="35">
        <v>213</v>
      </c>
      <c r="E907" s="36">
        <v>5</v>
      </c>
      <c r="F907" s="32">
        <v>26</v>
      </c>
      <c r="G907" s="32">
        <v>14</v>
      </c>
      <c r="H907" s="32">
        <v>20</v>
      </c>
      <c r="I907" s="32">
        <v>67</v>
      </c>
      <c r="J907" s="37"/>
      <c r="K907" s="36">
        <v>27</v>
      </c>
      <c r="L907" s="32">
        <v>66</v>
      </c>
      <c r="M907" s="37">
        <v>21</v>
      </c>
      <c r="N907" s="32"/>
      <c r="O907" s="32"/>
      <c r="P907" s="32"/>
      <c r="Q907" s="32"/>
      <c r="R907" s="38">
        <f>(E907*E$2+F907*F$2+G907*G$2+H907*H$2+I907*I$2+K907*K$2+J907*J$2+L907*L$2+M907*M$2)</f>
        <v>0</v>
      </c>
    </row>
    <row r="908" spans="1:18" ht="22.5" customHeight="1">
      <c r="A908" s="34">
        <v>46017</v>
      </c>
      <c r="B908" s="15" t="s">
        <v>977</v>
      </c>
      <c r="C908" s="15" t="s">
        <v>978</v>
      </c>
      <c r="D908" s="35">
        <v>26160</v>
      </c>
      <c r="E908" s="36">
        <v>61</v>
      </c>
      <c r="F908" s="32">
        <v>25</v>
      </c>
      <c r="G908" s="32">
        <v>74</v>
      </c>
      <c r="H908" s="32">
        <v>44</v>
      </c>
      <c r="I908" s="32">
        <v>92</v>
      </c>
      <c r="J908" s="37"/>
      <c r="K908" s="36">
        <v>24</v>
      </c>
      <c r="L908" s="32">
        <v>100</v>
      </c>
      <c r="M908" s="37">
        <v>0</v>
      </c>
      <c r="N908" s="32"/>
      <c r="O908" s="32"/>
      <c r="P908" s="32"/>
      <c r="Q908" s="32"/>
      <c r="R908" s="38">
        <f>(E908*E$2+F908*F$2+G908*G$2+H908*H$2+I908*I$2+K908*K$2+J908*J$2+L908*L$2+M908*M$2)</f>
        <v>0</v>
      </c>
    </row>
    <row r="909" spans="1:18" ht="22.5" customHeight="1">
      <c r="A909" s="34">
        <v>46017</v>
      </c>
      <c r="B909" s="15" t="s">
        <v>5918</v>
      </c>
      <c r="C909" s="15" t="s">
        <v>979</v>
      </c>
      <c r="D909" s="35">
        <v>788</v>
      </c>
      <c r="E909" s="36"/>
      <c r="F909" s="32">
        <v>41</v>
      </c>
      <c r="G909" s="32"/>
      <c r="H909" s="32">
        <v>27</v>
      </c>
      <c r="I909" s="32"/>
      <c r="J909" s="37"/>
      <c r="K909" s="36">
        <v>50</v>
      </c>
      <c r="L909" s="32">
        <v>61</v>
      </c>
      <c r="M909" s="37">
        <v>52</v>
      </c>
      <c r="N909" s="32"/>
      <c r="O909" s="32"/>
      <c r="P909" s="32"/>
      <c r="Q909" s="32"/>
      <c r="R909" s="38">
        <f>(E909*E$2+F909*F$2+G909*G$2+H909*H$2+I909*I$2+K909*K$2+J909*J$2+L909*L$2+M909*M$2)</f>
        <v>0</v>
      </c>
    </row>
    <row r="910" spans="1:18" ht="22.5" customHeight="1">
      <c r="A910" s="34">
        <v>46017</v>
      </c>
      <c r="B910" s="15" t="s">
        <v>6617</v>
      </c>
      <c r="C910" s="15" t="s">
        <v>6618</v>
      </c>
      <c r="D910" s="35">
        <v>118</v>
      </c>
      <c r="E910" s="36">
        <v>6</v>
      </c>
      <c r="F910" s="32">
        <v>26</v>
      </c>
      <c r="G910" s="32">
        <v>39</v>
      </c>
      <c r="H910" s="32">
        <v>5</v>
      </c>
      <c r="I910" s="32">
        <v>3</v>
      </c>
      <c r="J910" s="37"/>
      <c r="K910" s="36">
        <v>68</v>
      </c>
      <c r="L910" s="32">
        <v>82</v>
      </c>
      <c r="M910" s="37">
        <v>31</v>
      </c>
      <c r="N910" s="32"/>
      <c r="O910" s="32"/>
      <c r="P910" s="32"/>
      <c r="Q910" s="32"/>
      <c r="R910" s="38">
        <f>(E910*E$2+F910*F$2+G910*G$2+H910*H$2+I910*I$2+K910*K$2+J910*J$2+L910*L$2+M910*M$2)</f>
        <v>0</v>
      </c>
    </row>
    <row r="911" spans="1:18" ht="22.5" customHeight="1">
      <c r="A911" s="34">
        <v>46017</v>
      </c>
      <c r="B911" s="15" t="s">
        <v>6415</v>
      </c>
      <c r="C911" s="15" t="s">
        <v>980</v>
      </c>
      <c r="D911" s="35">
        <v>2709</v>
      </c>
      <c r="E911" s="36">
        <v>29</v>
      </c>
      <c r="F911" s="32">
        <v>40</v>
      </c>
      <c r="G911" s="32">
        <v>45</v>
      </c>
      <c r="H911" s="32">
        <v>40</v>
      </c>
      <c r="I911" s="32">
        <v>60</v>
      </c>
      <c r="J911" s="37">
        <v>24</v>
      </c>
      <c r="K911" s="36">
        <v>18</v>
      </c>
      <c r="L911" s="32">
        <v>76</v>
      </c>
      <c r="M911" s="37">
        <v>25</v>
      </c>
      <c r="N911" s="32"/>
      <c r="O911" s="32"/>
      <c r="P911" s="32"/>
      <c r="Q911" s="32"/>
      <c r="R911" s="38">
        <f>(E911*E$2+F911*F$2+G911*G$2+H911*H$2+I911*I$2+K911*K$2+J911*J$2+L911*L$2+M911*M$2)</f>
        <v>0</v>
      </c>
    </row>
    <row r="912" spans="1:18" ht="22.5" customHeight="1">
      <c r="A912" s="34">
        <v>46017</v>
      </c>
      <c r="B912" s="15" t="s">
        <v>981</v>
      </c>
      <c r="C912" s="15" t="s">
        <v>982</v>
      </c>
      <c r="D912" s="35">
        <v>86424</v>
      </c>
      <c r="E912" s="36">
        <v>66</v>
      </c>
      <c r="F912" s="32">
        <v>55</v>
      </c>
      <c r="G912" s="32">
        <v>60</v>
      </c>
      <c r="H912" s="32">
        <v>99</v>
      </c>
      <c r="I912" s="32">
        <v>62</v>
      </c>
      <c r="J912" s="37"/>
      <c r="K912" s="36">
        <v>21</v>
      </c>
      <c r="L912" s="32">
        <v>77</v>
      </c>
      <c r="M912" s="37">
        <v>38</v>
      </c>
      <c r="N912" s="32"/>
      <c r="O912" s="32"/>
      <c r="P912" s="32"/>
      <c r="Q912" s="32"/>
      <c r="R912" s="38">
        <f>(E912*E$2+F912*F$2+G912*G$2+H912*H$2+I912*I$2+K912*K$2+J912*J$2+L912*L$2+M912*M$2)</f>
        <v>0</v>
      </c>
    </row>
    <row r="913" spans="1:18" ht="22.5" customHeight="1">
      <c r="A913" s="34">
        <v>46017</v>
      </c>
      <c r="B913" s="15" t="s">
        <v>983</v>
      </c>
      <c r="C913" s="15" t="s">
        <v>984</v>
      </c>
      <c r="D913" s="35">
        <v>1154</v>
      </c>
      <c r="E913" s="36">
        <v>30</v>
      </c>
      <c r="F913" s="32">
        <v>37</v>
      </c>
      <c r="G913" s="32">
        <v>34</v>
      </c>
      <c r="H913" s="32">
        <v>84</v>
      </c>
      <c r="I913" s="32">
        <v>42</v>
      </c>
      <c r="J913" s="37">
        <v>26</v>
      </c>
      <c r="K913" s="36">
        <v>70</v>
      </c>
      <c r="L913" s="32">
        <v>41</v>
      </c>
      <c r="M913" s="37">
        <v>68</v>
      </c>
      <c r="N913" s="32"/>
      <c r="O913" s="32"/>
      <c r="P913" s="32"/>
      <c r="Q913" s="32"/>
      <c r="R913" s="38">
        <f>(E913*E$2+F913*F$2+G913*G$2+H913*H$2+I913*I$2+K913*K$2+J913*J$2+L913*L$2+M913*M$2)</f>
        <v>0</v>
      </c>
    </row>
    <row r="914" spans="1:18" ht="22.5" customHeight="1">
      <c r="A914" s="34">
        <v>46017</v>
      </c>
      <c r="B914" s="15" t="s">
        <v>985</v>
      </c>
      <c r="C914" s="15" t="s">
        <v>986</v>
      </c>
      <c r="D914" s="35">
        <v>6901</v>
      </c>
      <c r="E914" s="36">
        <v>38</v>
      </c>
      <c r="F914" s="32">
        <v>38</v>
      </c>
      <c r="G914" s="32">
        <v>37</v>
      </c>
      <c r="H914" s="32">
        <v>18</v>
      </c>
      <c r="I914" s="32">
        <v>9</v>
      </c>
      <c r="J914" s="37"/>
      <c r="K914" s="36">
        <v>33</v>
      </c>
      <c r="L914" s="32">
        <v>55</v>
      </c>
      <c r="M914" s="37">
        <v>44</v>
      </c>
      <c r="N914" s="32"/>
      <c r="O914" s="32"/>
      <c r="P914" s="32"/>
      <c r="Q914" s="32"/>
      <c r="R914" s="38">
        <f>(E914*E$2+F914*F$2+G914*G$2+H914*H$2+I914*I$2+K914*K$2+J914*J$2+L914*L$2+M914*M$2)</f>
        <v>0</v>
      </c>
    </row>
    <row r="915" spans="1:18" ht="22.5" customHeight="1">
      <c r="A915" s="34">
        <v>46017</v>
      </c>
      <c r="B915" s="15" t="s">
        <v>987</v>
      </c>
      <c r="C915" s="15" t="s">
        <v>988</v>
      </c>
      <c r="D915" s="35">
        <v>10023</v>
      </c>
      <c r="E915" s="36">
        <v>63</v>
      </c>
      <c r="F915" s="32">
        <v>79</v>
      </c>
      <c r="G915" s="32">
        <v>51</v>
      </c>
      <c r="H915" s="32">
        <v>81</v>
      </c>
      <c r="I915" s="32">
        <v>68</v>
      </c>
      <c r="J915" s="37"/>
      <c r="K915" s="36">
        <v>81</v>
      </c>
      <c r="L915" s="32">
        <v>54</v>
      </c>
      <c r="M915" s="37">
        <v>57</v>
      </c>
      <c r="N915" s="32"/>
      <c r="O915" s="32"/>
      <c r="P915" s="32"/>
      <c r="Q915" s="32"/>
      <c r="R915" s="38">
        <f>(E915*E$2+F915*F$2+G915*G$2+H915*H$2+I915*I$2+K915*K$2+J915*J$2+L915*L$2+M915*M$2)</f>
        <v>0</v>
      </c>
    </row>
    <row r="916" spans="1:18" ht="22.5" customHeight="1">
      <c r="A916" s="34">
        <v>46017</v>
      </c>
      <c r="B916" s="15" t="s">
        <v>989</v>
      </c>
      <c r="C916" s="15" t="s">
        <v>990</v>
      </c>
      <c r="D916" s="35">
        <v>250647</v>
      </c>
      <c r="E916" s="36">
        <v>94</v>
      </c>
      <c r="F916" s="32">
        <v>77</v>
      </c>
      <c r="G916" s="32">
        <v>83</v>
      </c>
      <c r="H916" s="32">
        <v>86</v>
      </c>
      <c r="I916" s="32">
        <v>54</v>
      </c>
      <c r="J916" s="37"/>
      <c r="K916" s="36">
        <v>91</v>
      </c>
      <c r="L916" s="32">
        <v>60</v>
      </c>
      <c r="M916" s="37">
        <v>42</v>
      </c>
      <c r="N916" s="32"/>
      <c r="O916" s="32"/>
      <c r="P916" s="32"/>
      <c r="Q916" s="32"/>
      <c r="R916" s="38">
        <f>(E916*E$2+F916*F$2+G916*G$2+H916*H$2+I916*I$2+K916*K$2+J916*J$2+L916*L$2+M916*M$2)</f>
        <v>0</v>
      </c>
    </row>
    <row r="917" spans="1:18" ht="22.5" customHeight="1">
      <c r="A917" s="34">
        <v>46017</v>
      </c>
      <c r="B917" s="15" t="s">
        <v>991</v>
      </c>
      <c r="C917" s="15" t="s">
        <v>992</v>
      </c>
      <c r="D917" s="35">
        <v>987</v>
      </c>
      <c r="E917" s="36">
        <v>70</v>
      </c>
      <c r="F917" s="32">
        <v>55</v>
      </c>
      <c r="G917" s="32">
        <v>65</v>
      </c>
      <c r="H917" s="32">
        <v>82</v>
      </c>
      <c r="I917" s="32">
        <v>64</v>
      </c>
      <c r="J917" s="37"/>
      <c r="K917" s="36">
        <v>21</v>
      </c>
      <c r="L917" s="32">
        <v>34</v>
      </c>
      <c r="M917" s="37">
        <v>43</v>
      </c>
      <c r="N917" s="32"/>
      <c r="O917" s="32"/>
      <c r="P917" s="32"/>
      <c r="Q917" s="32"/>
      <c r="R917" s="38">
        <f>(E917*E$2+F917*F$2+G917*G$2+H917*H$2+I917*I$2+K917*K$2+J917*J$2+L917*L$2+M917*M$2)</f>
        <v>0</v>
      </c>
    </row>
    <row r="918" spans="1:18" ht="22.5" customHeight="1">
      <c r="A918" s="34">
        <v>46017</v>
      </c>
      <c r="B918" s="15" t="s">
        <v>7116</v>
      </c>
      <c r="C918" s="15" t="s">
        <v>7117</v>
      </c>
      <c r="D918" s="35">
        <v>912</v>
      </c>
      <c r="E918" s="36"/>
      <c r="F918" s="32">
        <v>9</v>
      </c>
      <c r="G918" s="32"/>
      <c r="H918" s="32">
        <v>20</v>
      </c>
      <c r="I918" s="32"/>
      <c r="J918" s="37"/>
      <c r="K918" s="36">
        <v>27</v>
      </c>
      <c r="L918" s="32">
        <v>43</v>
      </c>
      <c r="M918" s="37">
        <v>24</v>
      </c>
      <c r="N918" s="32"/>
      <c r="O918" s="32"/>
      <c r="P918" s="32"/>
      <c r="Q918" s="32"/>
      <c r="R918" s="38">
        <f>(E918*E$2+F918*F$2+G918*G$2+H918*H$2+I918*I$2+K918*K$2+J918*J$2+L918*L$2+M918*M$2)</f>
        <v>0</v>
      </c>
    </row>
    <row r="919" spans="1:18" ht="22.5" customHeight="1">
      <c r="A919" s="34">
        <v>46017</v>
      </c>
      <c r="B919" s="15" t="s">
        <v>993</v>
      </c>
      <c r="C919" s="15" t="s">
        <v>994</v>
      </c>
      <c r="D919" s="35">
        <v>214</v>
      </c>
      <c r="E919" s="36">
        <v>31</v>
      </c>
      <c r="F919" s="32">
        <v>57</v>
      </c>
      <c r="G919" s="32">
        <v>0</v>
      </c>
      <c r="H919" s="32">
        <v>26</v>
      </c>
      <c r="I919" s="32">
        <v>16</v>
      </c>
      <c r="J919" s="37"/>
      <c r="K919" s="36">
        <v>3</v>
      </c>
      <c r="L919" s="32">
        <v>71</v>
      </c>
      <c r="M919" s="37">
        <v>44</v>
      </c>
      <c r="N919" s="32"/>
      <c r="O919" s="32"/>
      <c r="P919" s="32"/>
      <c r="Q919" s="32"/>
      <c r="R919" s="38">
        <f>(E919*E$2+F919*F$2+G919*G$2+H919*H$2+I919*I$2+K919*K$2+J919*J$2+L919*L$2+M919*M$2)</f>
        <v>0</v>
      </c>
    </row>
    <row r="920" spans="1:18" ht="22.5" customHeight="1">
      <c r="A920" s="34">
        <v>46017</v>
      </c>
      <c r="B920" s="15" t="s">
        <v>995</v>
      </c>
      <c r="C920" s="15" t="s">
        <v>996</v>
      </c>
      <c r="D920" s="35">
        <v>496</v>
      </c>
      <c r="E920" s="36">
        <v>63</v>
      </c>
      <c r="F920" s="32">
        <v>76</v>
      </c>
      <c r="G920" s="32">
        <v>50</v>
      </c>
      <c r="H920" s="32">
        <v>48</v>
      </c>
      <c r="I920" s="32">
        <v>40</v>
      </c>
      <c r="J920" s="37"/>
      <c r="K920" s="36">
        <v>38</v>
      </c>
      <c r="L920" s="32">
        <v>96</v>
      </c>
      <c r="M920" s="37">
        <v>3</v>
      </c>
      <c r="N920" s="32"/>
      <c r="O920" s="32"/>
      <c r="P920" s="32"/>
      <c r="Q920" s="32"/>
      <c r="R920" s="38">
        <f>(E920*E$2+F920*F$2+G920*G$2+H920*H$2+I920*I$2+K920*K$2+J920*J$2+L920*L$2+M920*M$2)</f>
        <v>0</v>
      </c>
    </row>
    <row r="921" spans="1:18" ht="22.5" customHeight="1">
      <c r="A921" s="34">
        <v>46017</v>
      </c>
      <c r="B921" s="15" t="s">
        <v>5938</v>
      </c>
      <c r="C921" s="15" t="s">
        <v>5937</v>
      </c>
      <c r="D921" s="35">
        <v>187</v>
      </c>
      <c r="E921" s="36">
        <v>3</v>
      </c>
      <c r="F921" s="32">
        <v>10</v>
      </c>
      <c r="G921" s="32">
        <v>33</v>
      </c>
      <c r="H921" s="32">
        <v>6</v>
      </c>
      <c r="I921" s="32">
        <v>8</v>
      </c>
      <c r="J921" s="37"/>
      <c r="K921" s="36">
        <v>65</v>
      </c>
      <c r="L921" s="32">
        <v>57</v>
      </c>
      <c r="M921" s="37">
        <v>25</v>
      </c>
      <c r="N921" s="32"/>
      <c r="O921" s="32"/>
      <c r="P921" s="32"/>
      <c r="Q921" s="32"/>
      <c r="R921" s="38">
        <f>(E921*E$2+F921*F$2+G921*G$2+H921*H$2+I921*I$2+K921*K$2+J921*J$2+L921*L$2+M921*M$2)</f>
        <v>0</v>
      </c>
    </row>
    <row r="922" spans="1:18" ht="22.5" customHeight="1">
      <c r="A922" s="34">
        <v>46017</v>
      </c>
      <c r="B922" s="15" t="s">
        <v>997</v>
      </c>
      <c r="C922" s="15" t="s">
        <v>998</v>
      </c>
      <c r="D922" s="35">
        <v>4551</v>
      </c>
      <c r="E922" s="36">
        <v>3</v>
      </c>
      <c r="F922" s="32">
        <v>26</v>
      </c>
      <c r="G922" s="32">
        <v>21</v>
      </c>
      <c r="H922" s="32">
        <v>29</v>
      </c>
      <c r="I922" s="32">
        <v>18</v>
      </c>
      <c r="J922" s="37"/>
      <c r="K922" s="36">
        <v>34</v>
      </c>
      <c r="L922" s="32">
        <v>71</v>
      </c>
      <c r="M922" s="37">
        <v>59</v>
      </c>
      <c r="N922" s="32"/>
      <c r="O922" s="32"/>
      <c r="P922" s="32"/>
      <c r="Q922" s="32"/>
      <c r="R922" s="38">
        <f>(E922*E$2+F922*F$2+G922*G$2+H922*H$2+I922*I$2+K922*K$2+J922*J$2+L922*L$2+M922*M$2)</f>
        <v>0</v>
      </c>
    </row>
    <row r="923" spans="1:18" ht="22.5" customHeight="1">
      <c r="A923" s="34">
        <v>46017</v>
      </c>
      <c r="B923" s="15" t="s">
        <v>6969</v>
      </c>
      <c r="C923" s="15" t="s">
        <v>6970</v>
      </c>
      <c r="D923" s="35">
        <v>1052</v>
      </c>
      <c r="E923" s="36"/>
      <c r="F923" s="32">
        <v>23</v>
      </c>
      <c r="G923" s="32"/>
      <c r="H923" s="32">
        <v>64</v>
      </c>
      <c r="I923" s="32"/>
      <c r="J923" s="37"/>
      <c r="K923" s="36">
        <v>83</v>
      </c>
      <c r="L923" s="32">
        <v>57</v>
      </c>
      <c r="M923" s="37">
        <v>53</v>
      </c>
      <c r="N923" s="32"/>
      <c r="O923" s="32"/>
      <c r="P923" s="32"/>
      <c r="Q923" s="32"/>
      <c r="R923" s="38">
        <f>(E923*E$2+F923*F$2+G923*G$2+H923*H$2+I923*I$2+K923*K$2+J923*J$2+L923*L$2+M923*M$2)</f>
        <v>0</v>
      </c>
    </row>
    <row r="924" spans="1:18" ht="22.5" customHeight="1">
      <c r="A924" s="34">
        <v>46017</v>
      </c>
      <c r="B924" s="15" t="s">
        <v>999</v>
      </c>
      <c r="C924" s="15" t="s">
        <v>1000</v>
      </c>
      <c r="D924" s="35">
        <v>4757</v>
      </c>
      <c r="E924" s="36">
        <v>62</v>
      </c>
      <c r="F924" s="32">
        <v>91</v>
      </c>
      <c r="G924" s="32">
        <v>51</v>
      </c>
      <c r="H924" s="32">
        <v>57</v>
      </c>
      <c r="I924" s="32">
        <v>40</v>
      </c>
      <c r="J924" s="37"/>
      <c r="K924" s="36">
        <v>17</v>
      </c>
      <c r="L924" s="32">
        <v>46</v>
      </c>
      <c r="M924" s="37">
        <v>46</v>
      </c>
      <c r="N924" s="32"/>
      <c r="O924" s="32"/>
      <c r="P924" s="32"/>
      <c r="Q924" s="32"/>
      <c r="R924" s="38">
        <f>(E924*E$2+F924*F$2+G924*G$2+H924*H$2+I924*I$2+K924*K$2+J924*J$2+L924*L$2+M924*M$2)</f>
        <v>0</v>
      </c>
    </row>
    <row r="925" spans="1:18" ht="22.5" customHeight="1">
      <c r="A925" s="34">
        <v>46017</v>
      </c>
      <c r="B925" s="15" t="s">
        <v>1001</v>
      </c>
      <c r="C925" s="15" t="s">
        <v>1002</v>
      </c>
      <c r="D925" s="35">
        <v>16656</v>
      </c>
      <c r="E925" s="36">
        <v>54</v>
      </c>
      <c r="F925" s="32">
        <v>23</v>
      </c>
      <c r="G925" s="32">
        <v>65</v>
      </c>
      <c r="H925" s="32">
        <v>71</v>
      </c>
      <c r="I925" s="32">
        <v>83</v>
      </c>
      <c r="J925" s="37"/>
      <c r="K925" s="36">
        <v>55</v>
      </c>
      <c r="L925" s="32">
        <v>84</v>
      </c>
      <c r="M925" s="37">
        <v>28</v>
      </c>
      <c r="N925" s="32"/>
      <c r="O925" s="32"/>
      <c r="P925" s="32"/>
      <c r="Q925" s="32"/>
      <c r="R925" s="38">
        <f>(E925*E$2+F925*F$2+G925*G$2+H925*H$2+I925*I$2+K925*K$2+J925*J$2+L925*L$2+M925*M$2)</f>
        <v>0</v>
      </c>
    </row>
    <row r="926" spans="1:18" ht="22.5" customHeight="1">
      <c r="A926" s="34">
        <v>46017</v>
      </c>
      <c r="B926" s="15" t="s">
        <v>1003</v>
      </c>
      <c r="C926" s="15" t="s">
        <v>1004</v>
      </c>
      <c r="D926" s="35">
        <v>5249</v>
      </c>
      <c r="E926" s="36">
        <v>36</v>
      </c>
      <c r="F926" s="32">
        <v>32</v>
      </c>
      <c r="G926" s="32">
        <v>48</v>
      </c>
      <c r="H926" s="32">
        <v>58</v>
      </c>
      <c r="I926" s="32">
        <v>56</v>
      </c>
      <c r="J926" s="37"/>
      <c r="K926" s="36">
        <v>38</v>
      </c>
      <c r="L926" s="32">
        <v>49</v>
      </c>
      <c r="M926" s="37">
        <v>31</v>
      </c>
      <c r="N926" s="32"/>
      <c r="O926" s="32"/>
      <c r="P926" s="32"/>
      <c r="Q926" s="32"/>
      <c r="R926" s="38">
        <f>(E926*E$2+F926*F$2+G926*G$2+H926*H$2+I926*I$2+K926*K$2+J926*J$2+L926*L$2+M926*M$2)</f>
        <v>0</v>
      </c>
    </row>
    <row r="927" spans="1:18" ht="22.5" customHeight="1">
      <c r="A927" s="34">
        <v>46017</v>
      </c>
      <c r="B927" s="15" t="s">
        <v>1005</v>
      </c>
      <c r="C927" s="15" t="s">
        <v>1006</v>
      </c>
      <c r="D927" s="35">
        <v>650</v>
      </c>
      <c r="E927" s="36">
        <v>47</v>
      </c>
      <c r="F927" s="32">
        <v>25</v>
      </c>
      <c r="G927" s="32">
        <v>29</v>
      </c>
      <c r="H927" s="32">
        <v>84</v>
      </c>
      <c r="I927" s="32">
        <v>14</v>
      </c>
      <c r="J927" s="37"/>
      <c r="K927" s="36">
        <v>72</v>
      </c>
      <c r="L927" s="32">
        <v>95</v>
      </c>
      <c r="M927" s="37">
        <v>5</v>
      </c>
      <c r="N927" s="32"/>
      <c r="O927" s="32"/>
      <c r="P927" s="32"/>
      <c r="Q927" s="32"/>
      <c r="R927" s="38">
        <f>(E927*E$2+F927*F$2+G927*G$2+H927*H$2+I927*I$2+K927*K$2+J927*J$2+L927*L$2+M927*M$2)</f>
        <v>0</v>
      </c>
    </row>
    <row r="928" spans="1:18" ht="22.5" customHeight="1">
      <c r="A928" s="34">
        <v>46017</v>
      </c>
      <c r="B928" s="15" t="s">
        <v>1007</v>
      </c>
      <c r="C928" s="15" t="s">
        <v>1008</v>
      </c>
      <c r="D928" s="35">
        <v>1105</v>
      </c>
      <c r="E928" s="36">
        <v>94</v>
      </c>
      <c r="F928" s="32">
        <v>90</v>
      </c>
      <c r="G928" s="32">
        <v>85</v>
      </c>
      <c r="H928" s="32">
        <v>92</v>
      </c>
      <c r="I928" s="32">
        <v>58</v>
      </c>
      <c r="J928" s="37"/>
      <c r="K928" s="36">
        <v>41</v>
      </c>
      <c r="L928" s="32">
        <v>51</v>
      </c>
      <c r="M928" s="37">
        <v>33</v>
      </c>
      <c r="N928" s="32"/>
      <c r="O928" s="32"/>
      <c r="P928" s="32"/>
      <c r="Q928" s="32"/>
      <c r="R928" s="38">
        <f>(E928*E$2+F928*F$2+G928*G$2+H928*H$2+I928*I$2+K928*K$2+J928*J$2+L928*L$2+M928*M$2)</f>
        <v>0</v>
      </c>
    </row>
    <row r="929" spans="1:18" ht="22.5" customHeight="1">
      <c r="A929" s="34">
        <v>46017</v>
      </c>
      <c r="B929" s="15" t="s">
        <v>1009</v>
      </c>
      <c r="C929" s="15" t="s">
        <v>1010</v>
      </c>
      <c r="D929" s="35">
        <v>6167</v>
      </c>
      <c r="E929" s="36">
        <v>88</v>
      </c>
      <c r="F929" s="32">
        <v>98</v>
      </c>
      <c r="G929" s="32">
        <v>75</v>
      </c>
      <c r="H929" s="32">
        <v>95</v>
      </c>
      <c r="I929" s="32">
        <v>91</v>
      </c>
      <c r="J929" s="37"/>
      <c r="K929" s="36">
        <v>54</v>
      </c>
      <c r="L929" s="32">
        <v>65</v>
      </c>
      <c r="M929" s="37">
        <v>23</v>
      </c>
      <c r="N929" s="32"/>
      <c r="O929" s="32"/>
      <c r="P929" s="32"/>
      <c r="Q929" s="32"/>
      <c r="R929" s="38">
        <f>(E929*E$2+F929*F$2+G929*G$2+H929*H$2+I929*I$2+K929*K$2+J929*J$2+L929*L$2+M929*M$2)</f>
        <v>0</v>
      </c>
    </row>
    <row r="930" spans="1:18" ht="22.5" customHeight="1">
      <c r="A930" s="34">
        <v>46017</v>
      </c>
      <c r="B930" s="15" t="s">
        <v>1011</v>
      </c>
      <c r="C930" s="15" t="s">
        <v>1012</v>
      </c>
      <c r="D930" s="35">
        <v>3540</v>
      </c>
      <c r="E930" s="36"/>
      <c r="F930" s="32">
        <v>22</v>
      </c>
      <c r="G930" s="32"/>
      <c r="H930" s="32">
        <v>18</v>
      </c>
      <c r="I930" s="32"/>
      <c r="J930" s="37"/>
      <c r="K930" s="36">
        <v>91</v>
      </c>
      <c r="L930" s="32">
        <v>42</v>
      </c>
      <c r="M930" s="37">
        <v>66</v>
      </c>
      <c r="N930" s="32"/>
      <c r="O930" s="32"/>
      <c r="P930" s="32"/>
      <c r="Q930" s="32"/>
      <c r="R930" s="38">
        <f>(E930*E$2+F930*F$2+G930*G$2+H930*H$2+I930*I$2+K930*K$2+J930*J$2+L930*L$2+M930*M$2)</f>
        <v>0</v>
      </c>
    </row>
    <row r="931" spans="1:18" ht="22.5" customHeight="1">
      <c r="A931" s="34">
        <v>46017</v>
      </c>
      <c r="B931" s="15" t="s">
        <v>6158</v>
      </c>
      <c r="C931" s="15" t="s">
        <v>6159</v>
      </c>
      <c r="D931" s="35">
        <v>575</v>
      </c>
      <c r="E931" s="36">
        <v>28</v>
      </c>
      <c r="F931" s="32"/>
      <c r="G931" s="32">
        <v>25</v>
      </c>
      <c r="H931" s="32">
        <v>52</v>
      </c>
      <c r="I931" s="32">
        <v>46</v>
      </c>
      <c r="J931" s="37"/>
      <c r="K931" s="36">
        <v>46</v>
      </c>
      <c r="L931" s="32">
        <v>38</v>
      </c>
      <c r="M931" s="37">
        <v>42</v>
      </c>
      <c r="N931" s="32"/>
      <c r="O931" s="32"/>
      <c r="P931" s="32"/>
      <c r="Q931" s="32"/>
      <c r="R931" s="38">
        <f>(E931*E$2+F931*F$2+G931*G$2+H931*H$2+I931*I$2+K931*K$2+J931*J$2+L931*L$2+M931*M$2)</f>
        <v>0</v>
      </c>
    </row>
    <row r="932" spans="1:18" ht="22.5" customHeight="1">
      <c r="A932" s="34">
        <v>46017</v>
      </c>
      <c r="B932" s="15" t="s">
        <v>1013</v>
      </c>
      <c r="C932" s="15" t="s">
        <v>1014</v>
      </c>
      <c r="D932" s="35">
        <v>121297</v>
      </c>
      <c r="E932" s="36">
        <v>80</v>
      </c>
      <c r="F932" s="32">
        <v>92</v>
      </c>
      <c r="G932" s="32">
        <v>71</v>
      </c>
      <c r="H932" s="32">
        <v>36</v>
      </c>
      <c r="I932" s="32">
        <v>84</v>
      </c>
      <c r="J932" s="37"/>
      <c r="K932" s="36">
        <v>66</v>
      </c>
      <c r="L932" s="32">
        <v>85</v>
      </c>
      <c r="M932" s="37">
        <v>22</v>
      </c>
      <c r="N932" s="32"/>
      <c r="O932" s="32"/>
      <c r="P932" s="32"/>
      <c r="Q932" s="32"/>
      <c r="R932" s="38">
        <f>(E932*E$2+F932*F$2+G932*G$2+H932*H$2+I932*I$2+K932*K$2+J932*J$2+L932*L$2+M932*M$2)</f>
        <v>0</v>
      </c>
    </row>
    <row r="933" spans="1:18" ht="22.5" customHeight="1">
      <c r="A933" s="34">
        <v>46017</v>
      </c>
      <c r="B933" s="15" t="s">
        <v>6903</v>
      </c>
      <c r="C933" s="15" t="s">
        <v>6904</v>
      </c>
      <c r="D933" s="35">
        <v>38143</v>
      </c>
      <c r="E933" s="36">
        <v>47</v>
      </c>
      <c r="F933" s="32">
        <v>92</v>
      </c>
      <c r="G933" s="32">
        <v>16</v>
      </c>
      <c r="H933" s="32">
        <v>67</v>
      </c>
      <c r="I933" s="32"/>
      <c r="J933" s="37"/>
      <c r="K933" s="36">
        <v>21</v>
      </c>
      <c r="L933" s="32">
        <v>71</v>
      </c>
      <c r="M933" s="37">
        <v>19</v>
      </c>
      <c r="N933" s="32"/>
      <c r="O933" s="32"/>
      <c r="P933" s="32"/>
      <c r="Q933" s="32"/>
      <c r="R933" s="38">
        <f>(E933*E$2+F933*F$2+G933*G$2+H933*H$2+I933*I$2+K933*K$2+J933*J$2+L933*L$2+M933*M$2)</f>
        <v>0</v>
      </c>
    </row>
    <row r="934" spans="1:18" ht="22.5" customHeight="1">
      <c r="A934" s="34">
        <v>46017</v>
      </c>
      <c r="B934" s="15" t="s">
        <v>1015</v>
      </c>
      <c r="C934" s="15" t="s">
        <v>1016</v>
      </c>
      <c r="D934" s="35">
        <v>3863</v>
      </c>
      <c r="E934" s="36"/>
      <c r="F934" s="32">
        <v>43</v>
      </c>
      <c r="G934" s="32"/>
      <c r="H934" s="32">
        <v>70</v>
      </c>
      <c r="I934" s="32"/>
      <c r="J934" s="37"/>
      <c r="K934" s="36">
        <v>38</v>
      </c>
      <c r="L934" s="32">
        <v>41</v>
      </c>
      <c r="M934" s="37">
        <v>53</v>
      </c>
      <c r="N934" s="32"/>
      <c r="O934" s="32"/>
      <c r="P934" s="32"/>
      <c r="Q934" s="32"/>
      <c r="R934" s="38">
        <f>(E934*E$2+F934*F$2+G934*G$2+H934*H$2+I934*I$2+K934*K$2+J934*J$2+L934*L$2+M934*M$2)</f>
        <v>0</v>
      </c>
    </row>
    <row r="935" spans="1:18" ht="22.5" customHeight="1">
      <c r="A935" s="34">
        <v>46017</v>
      </c>
      <c r="B935" s="15" t="s">
        <v>1017</v>
      </c>
      <c r="C935" s="15" t="s">
        <v>1018</v>
      </c>
      <c r="D935" s="35">
        <v>307794</v>
      </c>
      <c r="E935" s="36">
        <v>83</v>
      </c>
      <c r="F935" s="32">
        <v>88</v>
      </c>
      <c r="G935" s="32">
        <v>77</v>
      </c>
      <c r="H935" s="32">
        <v>67</v>
      </c>
      <c r="I935" s="32">
        <v>88</v>
      </c>
      <c r="J935" s="37">
        <v>81</v>
      </c>
      <c r="K935" s="36">
        <v>96</v>
      </c>
      <c r="L935" s="32">
        <v>46</v>
      </c>
      <c r="M935" s="37">
        <v>60</v>
      </c>
      <c r="N935" s="32"/>
      <c r="O935" s="32"/>
      <c r="P935" s="32"/>
      <c r="Q935" s="32"/>
      <c r="R935" s="38">
        <f>(E935*E$2+F935*F$2+G935*G$2+H935*H$2+I935*I$2+K935*K$2+J935*J$2+L935*L$2+M935*M$2)</f>
        <v>0</v>
      </c>
    </row>
    <row r="936" spans="1:18" ht="22.5" customHeight="1">
      <c r="A936" s="34">
        <v>46017</v>
      </c>
      <c r="B936" s="15" t="s">
        <v>1019</v>
      </c>
      <c r="C936" s="15" t="s">
        <v>1020</v>
      </c>
      <c r="D936" s="35">
        <v>28400</v>
      </c>
      <c r="E936" s="36">
        <v>53</v>
      </c>
      <c r="F936" s="32"/>
      <c r="G936" s="32">
        <v>40</v>
      </c>
      <c r="H936" s="32"/>
      <c r="I936" s="32">
        <v>13</v>
      </c>
      <c r="J936" s="37"/>
      <c r="K936" s="36">
        <v>62</v>
      </c>
      <c r="L936" s="32">
        <v>49</v>
      </c>
      <c r="M936" s="37">
        <v>64</v>
      </c>
      <c r="N936" s="32"/>
      <c r="O936" s="32"/>
      <c r="P936" s="32"/>
      <c r="Q936" s="32"/>
      <c r="R936" s="38">
        <f>(E936*E$2+F936*F$2+G936*G$2+H936*H$2+I936*I$2+K936*K$2+J936*J$2+L936*L$2+M936*M$2)</f>
        <v>0</v>
      </c>
    </row>
    <row r="937" spans="1:18" ht="22.5" customHeight="1">
      <c r="A937" s="34">
        <v>46017</v>
      </c>
      <c r="B937" s="15" t="s">
        <v>1021</v>
      </c>
      <c r="C937" s="15" t="s">
        <v>1022</v>
      </c>
      <c r="D937" s="35">
        <v>2196</v>
      </c>
      <c r="E937" s="36">
        <v>67</v>
      </c>
      <c r="F937" s="32">
        <v>44</v>
      </c>
      <c r="G937" s="32">
        <v>100</v>
      </c>
      <c r="H937" s="32">
        <v>66</v>
      </c>
      <c r="I937" s="32">
        <v>43</v>
      </c>
      <c r="J937" s="37">
        <v>46</v>
      </c>
      <c r="K937" s="36">
        <v>53</v>
      </c>
      <c r="L937" s="32">
        <v>38</v>
      </c>
      <c r="M937" s="37">
        <v>66</v>
      </c>
      <c r="N937" s="32"/>
      <c r="O937" s="32"/>
      <c r="P937" s="32"/>
      <c r="Q937" s="32"/>
      <c r="R937" s="38">
        <f>(E937*E$2+F937*F$2+G937*G$2+H937*H$2+I937*I$2+K937*K$2+J937*J$2+L937*L$2+M937*M$2)</f>
        <v>0</v>
      </c>
    </row>
    <row r="938" spans="1:18" ht="22.5" customHeight="1">
      <c r="A938" s="34">
        <v>46017</v>
      </c>
      <c r="B938" s="15" t="s">
        <v>4695</v>
      </c>
      <c r="C938" s="15" t="s">
        <v>4694</v>
      </c>
      <c r="D938" s="35">
        <v>1619</v>
      </c>
      <c r="E938" s="36">
        <v>27</v>
      </c>
      <c r="F938" s="32"/>
      <c r="G938" s="32">
        <v>18</v>
      </c>
      <c r="H938" s="32">
        <v>5</v>
      </c>
      <c r="I938" s="32">
        <v>2</v>
      </c>
      <c r="J938" s="37"/>
      <c r="K938" s="36">
        <v>69</v>
      </c>
      <c r="L938" s="32">
        <v>67</v>
      </c>
      <c r="M938" s="37">
        <v>26</v>
      </c>
      <c r="N938" s="32"/>
      <c r="O938" s="32"/>
      <c r="P938" s="32"/>
      <c r="Q938" s="32"/>
      <c r="R938" s="38">
        <f>(E938*E$2+F938*F$2+G938*G$2+H938*H$2+I938*I$2+K938*K$2+J938*J$2+L938*L$2+M938*M$2)</f>
        <v>0</v>
      </c>
    </row>
    <row r="939" spans="1:18" ht="22.5" customHeight="1">
      <c r="A939" s="34">
        <v>46017</v>
      </c>
      <c r="B939" s="15" t="s">
        <v>1023</v>
      </c>
      <c r="C939" s="15" t="s">
        <v>1024</v>
      </c>
      <c r="D939" s="35">
        <v>13802</v>
      </c>
      <c r="E939" s="36">
        <v>66</v>
      </c>
      <c r="F939" s="32">
        <v>81</v>
      </c>
      <c r="G939" s="32">
        <v>54</v>
      </c>
      <c r="H939" s="32">
        <v>75</v>
      </c>
      <c r="I939" s="32">
        <v>81</v>
      </c>
      <c r="J939" s="37">
        <v>82</v>
      </c>
      <c r="K939" s="36">
        <v>52</v>
      </c>
      <c r="L939" s="32">
        <v>55</v>
      </c>
      <c r="M939" s="37">
        <v>48</v>
      </c>
      <c r="N939" s="32"/>
      <c r="O939" s="32"/>
      <c r="P939" s="32"/>
      <c r="Q939" s="32"/>
      <c r="R939" s="38">
        <f>(E939*E$2+F939*F$2+G939*G$2+H939*H$2+I939*I$2+K939*K$2+J939*J$2+L939*L$2+M939*M$2)</f>
        <v>0</v>
      </c>
    </row>
    <row r="940" spans="1:18" ht="22.5" customHeight="1">
      <c r="A940" s="34">
        <v>46017</v>
      </c>
      <c r="B940" s="15" t="s">
        <v>7876</v>
      </c>
      <c r="C940" s="15" t="s">
        <v>7877</v>
      </c>
      <c r="D940" s="35">
        <v>128</v>
      </c>
      <c r="E940" s="36"/>
      <c r="F940" s="32">
        <v>3</v>
      </c>
      <c r="G940" s="32"/>
      <c r="H940" s="32">
        <v>42</v>
      </c>
      <c r="I940" s="32"/>
      <c r="J940" s="37"/>
      <c r="K940" s="36">
        <v>29</v>
      </c>
      <c r="L940" s="32">
        <v>40</v>
      </c>
      <c r="M940" s="37">
        <v>28</v>
      </c>
      <c r="N940" s="32"/>
      <c r="O940" s="32"/>
      <c r="P940" s="32"/>
      <c r="Q940" s="32"/>
      <c r="R940" s="38">
        <f>(E940*E$2+F940*F$2+G940*G$2+H940*H$2+I940*I$2+K940*K$2+J940*J$2+L940*L$2+M940*M$2)</f>
        <v>0</v>
      </c>
    </row>
    <row r="941" spans="1:18" ht="22.5" customHeight="1">
      <c r="A941" s="34">
        <v>46017</v>
      </c>
      <c r="B941" s="15" t="s">
        <v>4697</v>
      </c>
      <c r="C941" s="15" t="s">
        <v>4696</v>
      </c>
      <c r="D941" s="35">
        <v>1122</v>
      </c>
      <c r="E941" s="36">
        <v>49</v>
      </c>
      <c r="F941" s="32"/>
      <c r="G941" s="32">
        <v>51</v>
      </c>
      <c r="H941" s="32"/>
      <c r="I941" s="32">
        <v>48</v>
      </c>
      <c r="J941" s="37">
        <v>42</v>
      </c>
      <c r="K941" s="36">
        <v>76</v>
      </c>
      <c r="L941" s="32">
        <v>26</v>
      </c>
      <c r="M941" s="37">
        <v>78</v>
      </c>
      <c r="N941" s="32"/>
      <c r="O941" s="32"/>
      <c r="P941" s="32"/>
      <c r="Q941" s="32"/>
      <c r="R941" s="38">
        <f>(E941*E$2+F941*F$2+G941*G$2+H941*H$2+I941*I$2+K941*K$2+J941*J$2+L941*L$2+M941*M$2)</f>
        <v>0</v>
      </c>
    </row>
    <row r="942" spans="1:18" ht="22.5" customHeight="1">
      <c r="A942" s="34">
        <v>46017</v>
      </c>
      <c r="B942" s="15" t="s">
        <v>1025</v>
      </c>
      <c r="C942" s="15" t="s">
        <v>1026</v>
      </c>
      <c r="D942" s="35">
        <v>1149</v>
      </c>
      <c r="E942" s="36">
        <v>16</v>
      </c>
      <c r="F942" s="32">
        <v>27</v>
      </c>
      <c r="G942" s="32">
        <v>52</v>
      </c>
      <c r="H942" s="32">
        <v>34</v>
      </c>
      <c r="I942" s="32">
        <v>78</v>
      </c>
      <c r="J942" s="37"/>
      <c r="K942" s="36">
        <v>55</v>
      </c>
      <c r="L942" s="32">
        <v>45</v>
      </c>
      <c r="M942" s="37">
        <v>62</v>
      </c>
      <c r="N942" s="32"/>
      <c r="O942" s="32"/>
      <c r="P942" s="32"/>
      <c r="Q942" s="32"/>
      <c r="R942" s="38">
        <f>(E942*E$2+F942*F$2+G942*G$2+H942*H$2+I942*I$2+K942*K$2+J942*J$2+L942*L$2+M942*M$2)</f>
        <v>0</v>
      </c>
    </row>
    <row r="943" spans="1:18" ht="22.5" customHeight="1">
      <c r="A943" s="34">
        <v>46017</v>
      </c>
      <c r="B943" s="15" t="s">
        <v>1027</v>
      </c>
      <c r="C943" s="15" t="s">
        <v>1028</v>
      </c>
      <c r="D943" s="35">
        <v>2611</v>
      </c>
      <c r="E943" s="36">
        <v>48</v>
      </c>
      <c r="F943" s="32">
        <v>28</v>
      </c>
      <c r="G943" s="32">
        <v>33</v>
      </c>
      <c r="H943" s="32">
        <v>75</v>
      </c>
      <c r="I943" s="32">
        <v>59</v>
      </c>
      <c r="J943" s="37"/>
      <c r="K943" s="36">
        <v>94</v>
      </c>
      <c r="L943" s="32">
        <v>65</v>
      </c>
      <c r="M943" s="37">
        <v>33</v>
      </c>
      <c r="N943" s="32"/>
      <c r="O943" s="32"/>
      <c r="P943" s="32"/>
      <c r="Q943" s="32"/>
      <c r="R943" s="38">
        <f>(E943*E$2+F943*F$2+G943*G$2+H943*H$2+I943*I$2+K943*K$2+J943*J$2+L943*L$2+M943*M$2)</f>
        <v>0</v>
      </c>
    </row>
    <row r="944" spans="1:18" ht="22.5" customHeight="1">
      <c r="A944" s="34">
        <v>46017</v>
      </c>
      <c r="B944" s="15" t="s">
        <v>1029</v>
      </c>
      <c r="C944" s="15" t="s">
        <v>1030</v>
      </c>
      <c r="D944" s="35">
        <v>663</v>
      </c>
      <c r="E944" s="36">
        <v>57</v>
      </c>
      <c r="F944" s="32">
        <v>34</v>
      </c>
      <c r="G944" s="32">
        <v>67</v>
      </c>
      <c r="H944" s="32">
        <v>74</v>
      </c>
      <c r="I944" s="32">
        <v>32</v>
      </c>
      <c r="J944" s="37">
        <v>26</v>
      </c>
      <c r="K944" s="36">
        <v>49</v>
      </c>
      <c r="L944" s="32">
        <v>38</v>
      </c>
      <c r="M944" s="37">
        <v>72</v>
      </c>
      <c r="N944" s="32"/>
      <c r="O944" s="32"/>
      <c r="P944" s="32"/>
      <c r="Q944" s="32"/>
      <c r="R944" s="38">
        <f>(E944*E$2+F944*F$2+G944*G$2+H944*H$2+I944*I$2+K944*K$2+J944*J$2+L944*L$2+M944*M$2)</f>
        <v>0</v>
      </c>
    </row>
    <row r="945" spans="1:18" ht="22.5" customHeight="1">
      <c r="A945" s="34">
        <v>46017</v>
      </c>
      <c r="B945" s="15" t="s">
        <v>1031</v>
      </c>
      <c r="C945" s="15" t="s">
        <v>7087</v>
      </c>
      <c r="D945" s="35">
        <v>5127</v>
      </c>
      <c r="E945" s="36">
        <v>53</v>
      </c>
      <c r="F945" s="32">
        <v>53</v>
      </c>
      <c r="G945" s="32">
        <v>55</v>
      </c>
      <c r="H945" s="32">
        <v>26</v>
      </c>
      <c r="I945" s="32">
        <v>68</v>
      </c>
      <c r="J945" s="37"/>
      <c r="K945" s="36">
        <v>65</v>
      </c>
      <c r="L945" s="32">
        <v>77</v>
      </c>
      <c r="M945" s="37">
        <v>44</v>
      </c>
      <c r="N945" s="32"/>
      <c r="O945" s="32"/>
      <c r="P945" s="32"/>
      <c r="Q945" s="32"/>
      <c r="R945" s="38">
        <f>(E945*E$2+F945*F$2+G945*G$2+H945*H$2+I945*I$2+K945*K$2+J945*J$2+L945*L$2+M945*M$2)</f>
        <v>0</v>
      </c>
    </row>
    <row r="946" spans="1:18" ht="22.5" customHeight="1">
      <c r="A946" s="34">
        <v>46017</v>
      </c>
      <c r="B946" s="15" t="s">
        <v>4699</v>
      </c>
      <c r="C946" s="15" t="s">
        <v>4698</v>
      </c>
      <c r="D946" s="35">
        <v>1260</v>
      </c>
      <c r="E946" s="36">
        <v>50</v>
      </c>
      <c r="F946" s="32"/>
      <c r="G946" s="32">
        <v>49</v>
      </c>
      <c r="H946" s="32">
        <v>74</v>
      </c>
      <c r="I946" s="32">
        <v>32</v>
      </c>
      <c r="J946" s="37">
        <v>64</v>
      </c>
      <c r="K946" s="36">
        <v>47</v>
      </c>
      <c r="L946" s="32">
        <v>33</v>
      </c>
      <c r="M946" s="37">
        <v>56</v>
      </c>
      <c r="N946" s="32"/>
      <c r="O946" s="32"/>
      <c r="P946" s="32"/>
      <c r="Q946" s="32"/>
      <c r="R946" s="38">
        <f>(E946*E$2+F946*F$2+G946*G$2+H946*H$2+I946*I$2+K946*K$2+J946*J$2+L946*L$2+M946*M$2)</f>
        <v>0</v>
      </c>
    </row>
    <row r="947" spans="1:18" ht="22.5" customHeight="1">
      <c r="A947" s="34">
        <v>46017</v>
      </c>
      <c r="B947" s="15" t="s">
        <v>1032</v>
      </c>
      <c r="C947" s="15" t="s">
        <v>1033</v>
      </c>
      <c r="D947" s="35">
        <v>68191</v>
      </c>
      <c r="E947" s="36">
        <v>42</v>
      </c>
      <c r="F947" s="32">
        <v>32</v>
      </c>
      <c r="G947" s="32">
        <v>48</v>
      </c>
      <c r="H947" s="32">
        <v>55</v>
      </c>
      <c r="I947" s="32">
        <v>37</v>
      </c>
      <c r="J947" s="37">
        <v>32</v>
      </c>
      <c r="K947" s="36">
        <v>53</v>
      </c>
      <c r="L947" s="32">
        <v>39</v>
      </c>
      <c r="M947" s="37">
        <v>67</v>
      </c>
      <c r="N947" s="32"/>
      <c r="O947" s="32"/>
      <c r="P947" s="32"/>
      <c r="Q947" s="32"/>
      <c r="R947" s="38">
        <f>(E947*E$2+F947*F$2+G947*G$2+H947*H$2+I947*I$2+K947*K$2+J947*J$2+L947*L$2+M947*M$2)</f>
        <v>0</v>
      </c>
    </row>
    <row r="948" spans="1:18" ht="22.5" customHeight="1">
      <c r="A948" s="34">
        <v>46017</v>
      </c>
      <c r="B948" s="15" t="s">
        <v>1034</v>
      </c>
      <c r="C948" s="15" t="s">
        <v>1035</v>
      </c>
      <c r="D948" s="35">
        <v>76812</v>
      </c>
      <c r="E948" s="36">
        <v>67</v>
      </c>
      <c r="F948" s="32">
        <v>42</v>
      </c>
      <c r="G948" s="32">
        <v>88</v>
      </c>
      <c r="H948" s="32">
        <v>42</v>
      </c>
      <c r="I948" s="32">
        <v>99</v>
      </c>
      <c r="J948" s="37"/>
      <c r="K948" s="36">
        <v>95</v>
      </c>
      <c r="L948" s="32">
        <v>32</v>
      </c>
      <c r="M948" s="37">
        <v>69</v>
      </c>
      <c r="N948" s="32"/>
      <c r="O948" s="32"/>
      <c r="P948" s="32"/>
      <c r="Q948" s="32"/>
      <c r="R948" s="38">
        <f>(E948*E$2+F948*F$2+G948*G$2+H948*H$2+I948*I$2+K948*K$2+J948*J$2+L948*L$2+M948*M$2)</f>
        <v>0</v>
      </c>
    </row>
    <row r="949" spans="1:18" ht="22.5" customHeight="1">
      <c r="A949" s="34">
        <v>46017</v>
      </c>
      <c r="B949" s="15" t="s">
        <v>1036</v>
      </c>
      <c r="C949" s="15" t="s">
        <v>1037</v>
      </c>
      <c r="D949" s="35">
        <v>1046</v>
      </c>
      <c r="E949" s="36">
        <v>59</v>
      </c>
      <c r="F949" s="32">
        <v>69</v>
      </c>
      <c r="G949" s="32">
        <v>58</v>
      </c>
      <c r="H949" s="32">
        <v>50</v>
      </c>
      <c r="I949" s="32">
        <v>54</v>
      </c>
      <c r="J949" s="37">
        <v>71</v>
      </c>
      <c r="K949" s="36">
        <v>24</v>
      </c>
      <c r="L949" s="32">
        <v>51</v>
      </c>
      <c r="M949" s="37">
        <v>59</v>
      </c>
      <c r="N949" s="32"/>
      <c r="O949" s="32"/>
      <c r="P949" s="32"/>
      <c r="Q949" s="32"/>
      <c r="R949" s="38">
        <f>(E949*E$2+F949*F$2+G949*G$2+H949*H$2+I949*I$2+K949*K$2+J949*J$2+L949*L$2+M949*M$2)</f>
        <v>0</v>
      </c>
    </row>
    <row r="950" spans="1:18" ht="22.5" customHeight="1">
      <c r="A950" s="34">
        <v>46017</v>
      </c>
      <c r="B950" s="15" t="s">
        <v>6833</v>
      </c>
      <c r="C950" s="15" t="s">
        <v>6834</v>
      </c>
      <c r="D950" s="35">
        <v>694</v>
      </c>
      <c r="E950" s="36"/>
      <c r="F950" s="32">
        <v>37</v>
      </c>
      <c r="G950" s="32"/>
      <c r="H950" s="32">
        <v>39</v>
      </c>
      <c r="I950" s="32"/>
      <c r="J950" s="37"/>
      <c r="K950" s="36">
        <v>26</v>
      </c>
      <c r="L950" s="32">
        <v>0</v>
      </c>
      <c r="M950" s="37">
        <v>27</v>
      </c>
      <c r="N950" s="32"/>
      <c r="O950" s="32"/>
      <c r="P950" s="32"/>
      <c r="Q950" s="32"/>
      <c r="R950" s="38">
        <f>(E950*E$2+F950*F$2+G950*G$2+H950*H$2+I950*I$2+K950*K$2+J950*J$2+L950*L$2+M950*M$2)</f>
        <v>0</v>
      </c>
    </row>
    <row r="951" spans="1:18" ht="22.5" customHeight="1">
      <c r="A951" s="34">
        <v>46017</v>
      </c>
      <c r="B951" s="15" t="s">
        <v>4701</v>
      </c>
      <c r="C951" s="15" t="s">
        <v>4700</v>
      </c>
      <c r="D951" s="35">
        <v>430</v>
      </c>
      <c r="E951" s="36">
        <v>63</v>
      </c>
      <c r="F951" s="32"/>
      <c r="G951" s="32">
        <v>88</v>
      </c>
      <c r="H951" s="32">
        <v>81</v>
      </c>
      <c r="I951" s="32"/>
      <c r="J951" s="37"/>
      <c r="K951" s="36">
        <v>20</v>
      </c>
      <c r="L951" s="32">
        <v>59</v>
      </c>
      <c r="M951" s="37">
        <v>48</v>
      </c>
      <c r="N951" s="32"/>
      <c r="O951" s="32"/>
      <c r="P951" s="32"/>
      <c r="Q951" s="32"/>
      <c r="R951" s="38">
        <f>(E951*E$2+F951*F$2+G951*G$2+H951*H$2+I951*I$2+K951*K$2+J951*J$2+L951*L$2+M951*M$2)</f>
        <v>0</v>
      </c>
    </row>
    <row r="952" spans="1:18" ht="22.5" customHeight="1">
      <c r="A952" s="34">
        <v>46017</v>
      </c>
      <c r="B952" s="15" t="s">
        <v>1038</v>
      </c>
      <c r="C952" s="15" t="s">
        <v>1039</v>
      </c>
      <c r="D952" s="35">
        <v>652</v>
      </c>
      <c r="E952" s="36">
        <v>15</v>
      </c>
      <c r="F952" s="32">
        <v>54</v>
      </c>
      <c r="G952" s="32">
        <v>7</v>
      </c>
      <c r="H952" s="32">
        <v>73</v>
      </c>
      <c r="I952" s="32">
        <v>30</v>
      </c>
      <c r="J952" s="37"/>
      <c r="K952" s="36">
        <v>48</v>
      </c>
      <c r="L952" s="32">
        <v>55</v>
      </c>
      <c r="M952" s="37">
        <v>50</v>
      </c>
      <c r="N952" s="32"/>
      <c r="O952" s="32"/>
      <c r="P952" s="32"/>
      <c r="Q952" s="32"/>
      <c r="R952" s="38">
        <f>(E952*E$2+F952*F$2+G952*G$2+H952*H$2+I952*I$2+K952*K$2+J952*J$2+L952*L$2+M952*M$2)</f>
        <v>0</v>
      </c>
    </row>
    <row r="953" spans="1:18" ht="22.5" customHeight="1">
      <c r="A953" s="34">
        <v>46017</v>
      </c>
      <c r="B953" s="15" t="s">
        <v>1040</v>
      </c>
      <c r="C953" s="15" t="s">
        <v>1041</v>
      </c>
      <c r="D953" s="35">
        <v>784</v>
      </c>
      <c r="E953" s="36">
        <v>86</v>
      </c>
      <c r="F953" s="32"/>
      <c r="G953" s="32">
        <v>100</v>
      </c>
      <c r="H953" s="32">
        <v>98</v>
      </c>
      <c r="I953" s="32">
        <v>97</v>
      </c>
      <c r="J953" s="37"/>
      <c r="K953" s="36">
        <v>77</v>
      </c>
      <c r="L953" s="32">
        <v>38</v>
      </c>
      <c r="M953" s="37">
        <v>36</v>
      </c>
      <c r="N953" s="32"/>
      <c r="O953" s="32"/>
      <c r="P953" s="32"/>
      <c r="Q953" s="32"/>
      <c r="R953" s="38">
        <f>(E953*E$2+F953*F$2+G953*G$2+H953*H$2+I953*I$2+K953*K$2+J953*J$2+L953*L$2+M953*M$2)</f>
        <v>0</v>
      </c>
    </row>
    <row r="954" spans="1:18" ht="22.5" customHeight="1">
      <c r="A954" s="34">
        <v>46017</v>
      </c>
      <c r="B954" s="15" t="s">
        <v>6988</v>
      </c>
      <c r="C954" s="15" t="s">
        <v>6989</v>
      </c>
      <c r="D954" s="35">
        <v>743</v>
      </c>
      <c r="E954" s="36">
        <v>12</v>
      </c>
      <c r="F954" s="32">
        <v>2</v>
      </c>
      <c r="G954" s="32">
        <v>39</v>
      </c>
      <c r="H954" s="32">
        <v>80</v>
      </c>
      <c r="I954" s="32">
        <v>94</v>
      </c>
      <c r="J954" s="37"/>
      <c r="K954" s="36">
        <v>84</v>
      </c>
      <c r="L954" s="32">
        <v>59</v>
      </c>
      <c r="M954" s="37">
        <v>53</v>
      </c>
      <c r="N954" s="32"/>
      <c r="O954" s="32"/>
      <c r="P954" s="32"/>
      <c r="Q954" s="32"/>
      <c r="R954" s="38">
        <f>(E954*E$2+F954*F$2+G954*G$2+H954*H$2+I954*I$2+K954*K$2+J954*J$2+L954*L$2+M954*M$2)</f>
        <v>0</v>
      </c>
    </row>
    <row r="955" spans="1:18" ht="22.5" customHeight="1">
      <c r="A955" s="34">
        <v>46017</v>
      </c>
      <c r="B955" s="15" t="s">
        <v>6160</v>
      </c>
      <c r="C955" s="15" t="s">
        <v>6146</v>
      </c>
      <c r="D955" s="35">
        <v>457</v>
      </c>
      <c r="E955" s="36">
        <v>21</v>
      </c>
      <c r="F955" s="32"/>
      <c r="G955" s="32">
        <v>21</v>
      </c>
      <c r="H955" s="32">
        <v>14</v>
      </c>
      <c r="I955" s="32">
        <v>3</v>
      </c>
      <c r="J955" s="37"/>
      <c r="K955" s="36">
        <v>18</v>
      </c>
      <c r="L955" s="32">
        <v>11</v>
      </c>
      <c r="M955" s="37">
        <v>21</v>
      </c>
      <c r="N955" s="32"/>
      <c r="O955" s="32"/>
      <c r="P955" s="32"/>
      <c r="Q955" s="32"/>
      <c r="R955" s="38">
        <f>(E955*E$2+F955*F$2+G955*G$2+H955*H$2+I955*I$2+K955*K$2+J955*J$2+L955*L$2+M955*M$2)</f>
        <v>0</v>
      </c>
    </row>
    <row r="956" spans="1:18" ht="22.5" customHeight="1">
      <c r="A956" s="34">
        <v>46017</v>
      </c>
      <c r="B956" s="15" t="s">
        <v>4703</v>
      </c>
      <c r="C956" s="15" t="s">
        <v>4702</v>
      </c>
      <c r="D956" s="35">
        <v>582</v>
      </c>
      <c r="E956" s="36">
        <v>39</v>
      </c>
      <c r="F956" s="32"/>
      <c r="G956" s="32">
        <v>39</v>
      </c>
      <c r="H956" s="32"/>
      <c r="I956" s="32">
        <v>29</v>
      </c>
      <c r="J956" s="37">
        <v>43</v>
      </c>
      <c r="K956" s="36">
        <v>73</v>
      </c>
      <c r="L956" s="32">
        <v>31</v>
      </c>
      <c r="M956" s="37">
        <v>79</v>
      </c>
      <c r="N956" s="32"/>
      <c r="O956" s="32"/>
      <c r="P956" s="32"/>
      <c r="Q956" s="32"/>
      <c r="R956" s="38">
        <f>(E956*E$2+F956*F$2+G956*G$2+H956*H$2+I956*I$2+K956*K$2+J956*J$2+L956*L$2+M956*M$2)</f>
        <v>0</v>
      </c>
    </row>
    <row r="957" spans="1:18" ht="22.5" customHeight="1">
      <c r="A957" s="34">
        <v>46017</v>
      </c>
      <c r="B957" s="15" t="s">
        <v>1042</v>
      </c>
      <c r="C957" s="15" t="s">
        <v>1043</v>
      </c>
      <c r="D957" s="35">
        <v>1352</v>
      </c>
      <c r="E957" s="36">
        <v>36</v>
      </c>
      <c r="F957" s="32">
        <v>21</v>
      </c>
      <c r="G957" s="32">
        <v>44</v>
      </c>
      <c r="H957" s="32">
        <v>26</v>
      </c>
      <c r="I957" s="32">
        <v>39</v>
      </c>
      <c r="J957" s="37"/>
      <c r="K957" s="36">
        <v>70</v>
      </c>
      <c r="L957" s="32">
        <v>84</v>
      </c>
      <c r="M957" s="37">
        <v>26</v>
      </c>
      <c r="N957" s="32"/>
      <c r="O957" s="32"/>
      <c r="P957" s="32"/>
      <c r="Q957" s="32"/>
      <c r="R957" s="38">
        <f>(E957*E$2+F957*F$2+G957*G$2+H957*H$2+I957*I$2+K957*K$2+J957*J$2+L957*L$2+M957*M$2)</f>
        <v>0</v>
      </c>
    </row>
    <row r="958" spans="1:18" ht="22.5" customHeight="1">
      <c r="A958" s="34">
        <v>46017</v>
      </c>
      <c r="B958" s="15" t="s">
        <v>1044</v>
      </c>
      <c r="C958" s="15" t="s">
        <v>1045</v>
      </c>
      <c r="D958" s="35">
        <v>19635</v>
      </c>
      <c r="E958" s="36">
        <v>51</v>
      </c>
      <c r="F958" s="32">
        <v>43</v>
      </c>
      <c r="G958" s="32">
        <v>51</v>
      </c>
      <c r="H958" s="32">
        <v>65</v>
      </c>
      <c r="I958" s="32">
        <v>60</v>
      </c>
      <c r="J958" s="37">
        <v>57</v>
      </c>
      <c r="K958" s="36">
        <v>81</v>
      </c>
      <c r="L958" s="32">
        <v>44</v>
      </c>
      <c r="M958" s="37">
        <v>63</v>
      </c>
      <c r="N958" s="32"/>
      <c r="O958" s="32"/>
      <c r="P958" s="32"/>
      <c r="Q958" s="32"/>
      <c r="R958" s="38">
        <f>(E958*E$2+F958*F$2+G958*G$2+H958*H$2+I958*I$2+K958*K$2+J958*J$2+L958*L$2+M958*M$2)</f>
        <v>0</v>
      </c>
    </row>
    <row r="959" spans="1:18" ht="22.5" customHeight="1">
      <c r="A959" s="34">
        <v>46017</v>
      </c>
      <c r="B959" s="15" t="s">
        <v>4705</v>
      </c>
      <c r="C959" s="15" t="s">
        <v>4704</v>
      </c>
      <c r="D959" s="35">
        <v>8190</v>
      </c>
      <c r="E959" s="36">
        <v>58</v>
      </c>
      <c r="F959" s="32"/>
      <c r="G959" s="32">
        <v>56</v>
      </c>
      <c r="H959" s="32"/>
      <c r="I959" s="32">
        <v>96</v>
      </c>
      <c r="J959" s="37">
        <v>53</v>
      </c>
      <c r="K959" s="36">
        <v>55</v>
      </c>
      <c r="L959" s="32">
        <v>6</v>
      </c>
      <c r="M959" s="37">
        <v>85</v>
      </c>
      <c r="N959" s="32"/>
      <c r="O959" s="32"/>
      <c r="P959" s="32"/>
      <c r="Q959" s="32"/>
      <c r="R959" s="38">
        <f>(E959*E$2+F959*F$2+G959*G$2+H959*H$2+I959*I$2+K959*K$2+J959*J$2+L959*L$2+M959*M$2)</f>
        <v>0</v>
      </c>
    </row>
    <row r="960" spans="1:18" ht="22.5" customHeight="1">
      <c r="A960" s="34">
        <v>46017</v>
      </c>
      <c r="B960" s="15" t="s">
        <v>6161</v>
      </c>
      <c r="C960" s="15" t="s">
        <v>6162</v>
      </c>
      <c r="D960" s="35">
        <v>2583</v>
      </c>
      <c r="E960" s="36">
        <v>31</v>
      </c>
      <c r="F960" s="32">
        <v>33</v>
      </c>
      <c r="G960" s="32">
        <v>33</v>
      </c>
      <c r="H960" s="32">
        <v>14</v>
      </c>
      <c r="I960" s="32">
        <v>43</v>
      </c>
      <c r="J960" s="37"/>
      <c r="K960" s="36">
        <v>37</v>
      </c>
      <c r="L960" s="32">
        <v>71</v>
      </c>
      <c r="M960" s="37">
        <v>40</v>
      </c>
      <c r="N960" s="32"/>
      <c r="O960" s="32"/>
      <c r="P960" s="32"/>
      <c r="Q960" s="32"/>
      <c r="R960" s="38">
        <f>(E960*E$2+F960*F$2+G960*G$2+H960*H$2+I960*I$2+K960*K$2+J960*J$2+L960*L$2+M960*M$2)</f>
        <v>0</v>
      </c>
    </row>
    <row r="961" spans="1:18" ht="22.5" customHeight="1">
      <c r="A961" s="34">
        <v>46017</v>
      </c>
      <c r="B961" s="15" t="s">
        <v>1046</v>
      </c>
      <c r="C961" s="15" t="s">
        <v>1047</v>
      </c>
      <c r="D961" s="35">
        <v>335</v>
      </c>
      <c r="E961" s="36">
        <v>48</v>
      </c>
      <c r="F961" s="32">
        <v>79</v>
      </c>
      <c r="G961" s="32">
        <v>30</v>
      </c>
      <c r="H961" s="32">
        <v>9</v>
      </c>
      <c r="I961" s="32">
        <v>88</v>
      </c>
      <c r="J961" s="37"/>
      <c r="K961" s="36">
        <v>63</v>
      </c>
      <c r="L961" s="32">
        <v>86</v>
      </c>
      <c r="M961" s="37">
        <v>40</v>
      </c>
      <c r="N961" s="32"/>
      <c r="O961" s="32"/>
      <c r="P961" s="32"/>
      <c r="Q961" s="32"/>
      <c r="R961" s="38">
        <f>(E961*E$2+F961*F$2+G961*G$2+H961*H$2+I961*I$2+K961*K$2+J961*J$2+L961*L$2+M961*M$2)</f>
        <v>0</v>
      </c>
    </row>
    <row r="962" spans="1:18" ht="22.5" customHeight="1">
      <c r="A962" s="34">
        <v>46017</v>
      </c>
      <c r="B962" s="15" t="s">
        <v>1048</v>
      </c>
      <c r="C962" s="15" t="s">
        <v>1049</v>
      </c>
      <c r="D962" s="35">
        <v>1291</v>
      </c>
      <c r="E962" s="36"/>
      <c r="F962" s="32">
        <v>96</v>
      </c>
      <c r="G962" s="32"/>
      <c r="H962" s="32">
        <v>70</v>
      </c>
      <c r="I962" s="32"/>
      <c r="J962" s="37"/>
      <c r="K962" s="36">
        <v>96</v>
      </c>
      <c r="L962" s="32">
        <v>69</v>
      </c>
      <c r="M962" s="37">
        <v>35</v>
      </c>
      <c r="N962" s="32"/>
      <c r="O962" s="32"/>
      <c r="P962" s="32"/>
      <c r="Q962" s="32"/>
      <c r="R962" s="38">
        <f>(E962*E$2+F962*F$2+G962*G$2+H962*H$2+I962*I$2+K962*K$2+J962*J$2+L962*L$2+M962*M$2)</f>
        <v>0</v>
      </c>
    </row>
    <row r="963" spans="1:18" ht="22.5" customHeight="1">
      <c r="A963" s="34">
        <v>46017</v>
      </c>
      <c r="B963" s="15" t="s">
        <v>1050</v>
      </c>
      <c r="C963" s="15" t="s">
        <v>1051</v>
      </c>
      <c r="D963" s="35">
        <v>41300</v>
      </c>
      <c r="E963" s="36">
        <v>84</v>
      </c>
      <c r="F963" s="32">
        <v>51</v>
      </c>
      <c r="G963" s="32">
        <v>92</v>
      </c>
      <c r="H963" s="32">
        <v>90</v>
      </c>
      <c r="I963" s="32"/>
      <c r="J963" s="37">
        <v>44</v>
      </c>
      <c r="K963" s="36">
        <v>87</v>
      </c>
      <c r="L963" s="32">
        <v>32</v>
      </c>
      <c r="M963" s="37">
        <v>63</v>
      </c>
      <c r="N963" s="32"/>
      <c r="O963" s="32"/>
      <c r="P963" s="32"/>
      <c r="Q963" s="32"/>
      <c r="R963" s="38">
        <f>(E963*E$2+F963*F$2+G963*G$2+H963*H$2+I963*I$2+K963*K$2+J963*J$2+L963*L$2+M963*M$2)</f>
        <v>0</v>
      </c>
    </row>
    <row r="964" spans="1:18" ht="22.5" customHeight="1">
      <c r="A964" s="34">
        <v>46017</v>
      </c>
      <c r="B964" s="15" t="s">
        <v>1052</v>
      </c>
      <c r="C964" s="15" t="s">
        <v>1053</v>
      </c>
      <c r="D964" s="35">
        <v>45571</v>
      </c>
      <c r="E964" s="36">
        <v>37</v>
      </c>
      <c r="F964" s="32">
        <v>25</v>
      </c>
      <c r="G964" s="32">
        <v>66</v>
      </c>
      <c r="H964" s="32">
        <v>26</v>
      </c>
      <c r="I964" s="32">
        <v>64</v>
      </c>
      <c r="J964" s="37">
        <v>32</v>
      </c>
      <c r="K964" s="36">
        <v>86</v>
      </c>
      <c r="L964" s="32">
        <v>38</v>
      </c>
      <c r="M964" s="37">
        <v>62</v>
      </c>
      <c r="N964" s="32"/>
      <c r="O964" s="32"/>
      <c r="P964" s="32"/>
      <c r="Q964" s="32"/>
      <c r="R964" s="38">
        <f>(E964*E$2+F964*F$2+G964*G$2+H964*H$2+I964*I$2+K964*K$2+J964*J$2+L964*L$2+M964*M$2)</f>
        <v>0</v>
      </c>
    </row>
    <row r="965" spans="1:18" ht="22.5" customHeight="1">
      <c r="A965" s="34">
        <v>46017</v>
      </c>
      <c r="B965" s="15" t="s">
        <v>7391</v>
      </c>
      <c r="C965" s="15" t="s">
        <v>7392</v>
      </c>
      <c r="D965" s="35">
        <v>112</v>
      </c>
      <c r="E965" s="36"/>
      <c r="F965" s="32">
        <v>72</v>
      </c>
      <c r="G965" s="32"/>
      <c r="H965" s="32">
        <v>22</v>
      </c>
      <c r="I965" s="32"/>
      <c r="J965" s="37"/>
      <c r="K965" s="36">
        <v>7</v>
      </c>
      <c r="L965" s="32">
        <v>41</v>
      </c>
      <c r="M965" s="37">
        <v>37</v>
      </c>
      <c r="N965" s="32"/>
      <c r="O965" s="32"/>
      <c r="P965" s="32"/>
      <c r="Q965" s="32"/>
      <c r="R965" s="38">
        <f>(E965*E$2+F965*F$2+G965*G$2+H965*H$2+I965*I$2+K965*K$2+J965*J$2+L965*L$2+M965*M$2)</f>
        <v>0</v>
      </c>
    </row>
    <row r="966" spans="1:18" ht="22.5" customHeight="1">
      <c r="A966" s="34">
        <v>46017</v>
      </c>
      <c r="B966" s="15" t="s">
        <v>6425</v>
      </c>
      <c r="C966" s="15" t="s">
        <v>6426</v>
      </c>
      <c r="D966" s="35">
        <v>244</v>
      </c>
      <c r="E966" s="36"/>
      <c r="F966" s="32"/>
      <c r="G966" s="32"/>
      <c r="H966" s="32"/>
      <c r="I966" s="32"/>
      <c r="J966" s="37"/>
      <c r="K966" s="36"/>
      <c r="L966" s="32">
        <v>7</v>
      </c>
      <c r="M966" s="37">
        <v>85</v>
      </c>
      <c r="N966" s="32"/>
      <c r="O966" s="32"/>
      <c r="P966" s="32"/>
      <c r="Q966" s="32"/>
      <c r="R966" s="38">
        <f>(E966*E$2+F966*F$2+G966*G$2+H966*H$2+I966*I$2+K966*K$2+J966*J$2+L966*L$2+M966*M$2)</f>
        <v>0</v>
      </c>
    </row>
    <row r="967" spans="1:18" ht="22.5" customHeight="1">
      <c r="A967" s="34">
        <v>46017</v>
      </c>
      <c r="B967" s="15" t="s">
        <v>4707</v>
      </c>
      <c r="C967" s="15" t="s">
        <v>4706</v>
      </c>
      <c r="D967" s="35">
        <v>8186</v>
      </c>
      <c r="E967" s="36">
        <v>48</v>
      </c>
      <c r="F967" s="32"/>
      <c r="G967" s="32">
        <v>60</v>
      </c>
      <c r="H967" s="32"/>
      <c r="I967" s="32">
        <v>42</v>
      </c>
      <c r="J967" s="37">
        <v>48</v>
      </c>
      <c r="K967" s="36">
        <v>8</v>
      </c>
      <c r="L967" s="32">
        <v>10</v>
      </c>
      <c r="M967" s="37">
        <v>80</v>
      </c>
      <c r="N967" s="32"/>
      <c r="O967" s="32"/>
      <c r="P967" s="32"/>
      <c r="Q967" s="32"/>
      <c r="R967" s="38">
        <f>(E967*E$2+F967*F$2+G967*G$2+H967*H$2+I967*I$2+K967*K$2+J967*J$2+L967*L$2+M967*M$2)</f>
        <v>0</v>
      </c>
    </row>
    <row r="968" spans="1:18" ht="22.5" customHeight="1">
      <c r="A968" s="34">
        <v>46017</v>
      </c>
      <c r="B968" s="15" t="s">
        <v>1054</v>
      </c>
      <c r="C968" s="15" t="s">
        <v>1055</v>
      </c>
      <c r="D968" s="35">
        <v>2585</v>
      </c>
      <c r="E968" s="36">
        <v>77</v>
      </c>
      <c r="F968" s="32">
        <v>93</v>
      </c>
      <c r="G968" s="32">
        <v>52</v>
      </c>
      <c r="H968" s="32">
        <v>80</v>
      </c>
      <c r="I968" s="32">
        <v>71</v>
      </c>
      <c r="J968" s="37"/>
      <c r="K968" s="36">
        <v>16</v>
      </c>
      <c r="L968" s="32">
        <v>71</v>
      </c>
      <c r="M968" s="37">
        <v>38</v>
      </c>
      <c r="N968" s="32"/>
      <c r="O968" s="32"/>
      <c r="P968" s="32"/>
      <c r="Q968" s="32"/>
      <c r="R968" s="38">
        <f>(E968*E$2+F968*F$2+G968*G$2+H968*H$2+I968*I$2+K968*K$2+J968*J$2+L968*L$2+M968*M$2)</f>
        <v>0</v>
      </c>
    </row>
    <row r="969" spans="1:18" ht="22.5" customHeight="1">
      <c r="A969" s="34">
        <v>46017</v>
      </c>
      <c r="B969" s="15" t="s">
        <v>6518</v>
      </c>
      <c r="C969" s="15" t="s">
        <v>6519</v>
      </c>
      <c r="D969" s="35">
        <v>2445</v>
      </c>
      <c r="E969" s="36">
        <v>46</v>
      </c>
      <c r="F969" s="32"/>
      <c r="G969" s="32">
        <v>71</v>
      </c>
      <c r="H969" s="32"/>
      <c r="I969" s="32">
        <v>40</v>
      </c>
      <c r="J969" s="37"/>
      <c r="K969" s="36">
        <v>45</v>
      </c>
      <c r="L969" s="32">
        <v>39</v>
      </c>
      <c r="M969" s="37">
        <v>63</v>
      </c>
      <c r="N969" s="32"/>
      <c r="O969" s="32"/>
      <c r="P969" s="32"/>
      <c r="Q969" s="32"/>
      <c r="R969" s="38">
        <f>(E969*E$2+F969*F$2+G969*G$2+H969*H$2+I969*I$2+K969*K$2+J969*J$2+L969*L$2+M969*M$2)</f>
        <v>0</v>
      </c>
    </row>
    <row r="970" spans="1:18" ht="22.5" customHeight="1">
      <c r="A970" s="34">
        <v>46017</v>
      </c>
      <c r="B970" s="15" t="s">
        <v>6755</v>
      </c>
      <c r="C970" s="15" t="s">
        <v>6756</v>
      </c>
      <c r="D970" s="35">
        <v>223</v>
      </c>
      <c r="E970" s="36"/>
      <c r="F970" s="32">
        <v>79</v>
      </c>
      <c r="G970" s="32"/>
      <c r="H970" s="32">
        <v>60</v>
      </c>
      <c r="I970" s="32"/>
      <c r="J970" s="37"/>
      <c r="K970" s="36">
        <v>80</v>
      </c>
      <c r="L970" s="32">
        <v>54</v>
      </c>
      <c r="M970" s="37">
        <v>30</v>
      </c>
      <c r="N970" s="32"/>
      <c r="O970" s="32"/>
      <c r="P970" s="32"/>
      <c r="Q970" s="32"/>
      <c r="R970" s="38">
        <f>(E970*E$2+F970*F$2+G970*G$2+H970*H$2+I970*I$2+K970*K$2+J970*J$2+L970*L$2+M970*M$2)</f>
        <v>0</v>
      </c>
    </row>
    <row r="971" spans="1:18" ht="22.5" customHeight="1">
      <c r="A971" s="34">
        <v>46017</v>
      </c>
      <c r="B971" s="15" t="s">
        <v>7699</v>
      </c>
      <c r="C971" s="15" t="s">
        <v>7700</v>
      </c>
      <c r="D971" s="35">
        <v>146</v>
      </c>
      <c r="E971" s="36"/>
      <c r="F971" s="32"/>
      <c r="G971" s="32"/>
      <c r="H971" s="32">
        <v>66</v>
      </c>
      <c r="I971" s="32"/>
      <c r="J971" s="37"/>
      <c r="K971" s="36">
        <v>90</v>
      </c>
      <c r="L971" s="32">
        <v>42</v>
      </c>
      <c r="M971" s="37">
        <v>32</v>
      </c>
      <c r="N971" s="32"/>
      <c r="O971" s="32"/>
      <c r="P971" s="32"/>
      <c r="Q971" s="32"/>
      <c r="R971" s="38">
        <f>(E971*E$2+F971*F$2+G971*G$2+H971*H$2+I971*I$2+K971*K$2+J971*J$2+L971*L$2+M971*M$2)</f>
        <v>0</v>
      </c>
    </row>
    <row r="972" spans="1:18" ht="22.5" customHeight="1">
      <c r="A972" s="34">
        <v>46017</v>
      </c>
      <c r="B972" s="15" t="s">
        <v>4709</v>
      </c>
      <c r="C972" s="15" t="s">
        <v>4708</v>
      </c>
      <c r="D972" s="35">
        <v>4321</v>
      </c>
      <c r="E972" s="36">
        <v>44</v>
      </c>
      <c r="F972" s="32"/>
      <c r="G972" s="32">
        <v>53</v>
      </c>
      <c r="H972" s="32"/>
      <c r="I972" s="32">
        <v>90</v>
      </c>
      <c r="J972" s="37">
        <v>37</v>
      </c>
      <c r="K972" s="36">
        <v>9</v>
      </c>
      <c r="L972" s="32">
        <v>37</v>
      </c>
      <c r="M972" s="37">
        <v>58</v>
      </c>
      <c r="N972" s="32"/>
      <c r="O972" s="32"/>
      <c r="P972" s="32"/>
      <c r="Q972" s="32"/>
      <c r="R972" s="38">
        <f>(E972*E$2+F972*F$2+G972*G$2+H972*H$2+I972*I$2+K972*K$2+J972*J$2+L972*L$2+M972*M$2)</f>
        <v>0</v>
      </c>
    </row>
    <row r="973" spans="1:18" ht="22.5" customHeight="1">
      <c r="A973" s="34">
        <v>46017</v>
      </c>
      <c r="B973" s="15" t="s">
        <v>7290</v>
      </c>
      <c r="C973" s="15" t="s">
        <v>7248</v>
      </c>
      <c r="D973" s="35">
        <v>609</v>
      </c>
      <c r="E973" s="36"/>
      <c r="F973" s="32">
        <v>39</v>
      </c>
      <c r="G973" s="32"/>
      <c r="H973" s="32">
        <v>10</v>
      </c>
      <c r="I973" s="32"/>
      <c r="J973" s="37"/>
      <c r="K973" s="36">
        <v>15</v>
      </c>
      <c r="L973" s="32">
        <v>57</v>
      </c>
      <c r="M973" s="37">
        <v>53</v>
      </c>
      <c r="N973" s="32"/>
      <c r="O973" s="32"/>
      <c r="P973" s="32"/>
      <c r="Q973" s="32"/>
      <c r="R973" s="38">
        <f>(E973*E$2+F973*F$2+G973*G$2+H973*H$2+I973*I$2+K973*K$2+J973*J$2+L973*L$2+M973*M$2)</f>
        <v>0</v>
      </c>
    </row>
    <row r="974" spans="1:18" ht="22.5" customHeight="1">
      <c r="A974" s="34">
        <v>46017</v>
      </c>
      <c r="B974" s="15" t="s">
        <v>1056</v>
      </c>
      <c r="C974" s="15" t="s">
        <v>1057</v>
      </c>
      <c r="D974" s="35">
        <v>968</v>
      </c>
      <c r="E974" s="36">
        <v>18</v>
      </c>
      <c r="F974" s="32">
        <v>21</v>
      </c>
      <c r="G974" s="32">
        <v>40</v>
      </c>
      <c r="H974" s="32">
        <v>13</v>
      </c>
      <c r="I974" s="32">
        <v>31</v>
      </c>
      <c r="J974" s="37"/>
      <c r="K974" s="36">
        <v>90</v>
      </c>
      <c r="L974" s="32">
        <v>41</v>
      </c>
      <c r="M974" s="37">
        <v>42</v>
      </c>
      <c r="N974" s="32"/>
      <c r="O974" s="32"/>
      <c r="P974" s="32"/>
      <c r="Q974" s="32"/>
      <c r="R974" s="38">
        <f>(E974*E$2+F974*F$2+G974*G$2+H974*H$2+I974*I$2+K974*K$2+J974*J$2+L974*L$2+M974*M$2)</f>
        <v>0</v>
      </c>
    </row>
    <row r="975" spans="1:18" ht="22.5" customHeight="1">
      <c r="A975" s="34">
        <v>46017</v>
      </c>
      <c r="B975" s="15" t="s">
        <v>1058</v>
      </c>
      <c r="C975" s="15" t="s">
        <v>1059</v>
      </c>
      <c r="D975" s="35">
        <v>2654</v>
      </c>
      <c r="E975" s="36">
        <v>36</v>
      </c>
      <c r="F975" s="32">
        <v>30</v>
      </c>
      <c r="G975" s="32">
        <v>48</v>
      </c>
      <c r="H975" s="32">
        <v>50</v>
      </c>
      <c r="I975" s="32">
        <v>48</v>
      </c>
      <c r="J975" s="37">
        <v>28</v>
      </c>
      <c r="K975" s="36">
        <v>64</v>
      </c>
      <c r="L975" s="32">
        <v>56</v>
      </c>
      <c r="M975" s="37">
        <v>53</v>
      </c>
      <c r="N975" s="32"/>
      <c r="O975" s="32"/>
      <c r="P975" s="32"/>
      <c r="Q975" s="32"/>
      <c r="R975" s="38">
        <f>(E975*E$2+F975*F$2+G975*G$2+H975*H$2+I975*I$2+K975*K$2+J975*J$2+L975*L$2+M975*M$2)</f>
        <v>0</v>
      </c>
    </row>
    <row r="976" spans="1:18" ht="22.5" customHeight="1">
      <c r="A976" s="34">
        <v>46017</v>
      </c>
      <c r="B976" s="15" t="s">
        <v>1060</v>
      </c>
      <c r="C976" s="15" t="s">
        <v>1061</v>
      </c>
      <c r="D976" s="35">
        <v>4686</v>
      </c>
      <c r="E976" s="36">
        <v>55</v>
      </c>
      <c r="F976" s="32">
        <v>94</v>
      </c>
      <c r="G976" s="32">
        <v>55</v>
      </c>
      <c r="H976" s="32">
        <v>16</v>
      </c>
      <c r="I976" s="32">
        <v>90</v>
      </c>
      <c r="J976" s="37"/>
      <c r="K976" s="36">
        <v>67</v>
      </c>
      <c r="L976" s="32">
        <v>52</v>
      </c>
      <c r="M976" s="37">
        <v>53</v>
      </c>
      <c r="N976" s="32"/>
      <c r="O976" s="32"/>
      <c r="P976" s="32"/>
      <c r="Q976" s="32">
        <v>1</v>
      </c>
      <c r="R976" s="38">
        <f>(E976*E$2+F976*F$2+G976*G$2+H976*H$2+I976*I$2+K976*K$2+J976*J$2+L976*L$2+M976*M$2)</f>
        <v>0</v>
      </c>
    </row>
    <row r="977" spans="1:18" ht="22.5" customHeight="1">
      <c r="A977" s="34">
        <v>46017</v>
      </c>
      <c r="B977" s="15" t="s">
        <v>1062</v>
      </c>
      <c r="C977" s="15" t="s">
        <v>1063</v>
      </c>
      <c r="D977" s="35">
        <v>31948</v>
      </c>
      <c r="E977" s="36">
        <v>43</v>
      </c>
      <c r="F977" s="32">
        <v>91</v>
      </c>
      <c r="G977" s="32">
        <v>34</v>
      </c>
      <c r="H977" s="32">
        <v>48</v>
      </c>
      <c r="I977" s="32">
        <v>40</v>
      </c>
      <c r="J977" s="37">
        <v>91</v>
      </c>
      <c r="K977" s="36">
        <v>34</v>
      </c>
      <c r="L977" s="32">
        <v>60</v>
      </c>
      <c r="M977" s="37">
        <v>42</v>
      </c>
      <c r="N977" s="32"/>
      <c r="O977" s="32"/>
      <c r="P977" s="32"/>
      <c r="Q977" s="32"/>
      <c r="R977" s="38">
        <f>(E977*E$2+F977*F$2+G977*G$2+H977*H$2+I977*I$2+K977*K$2+J977*J$2+L977*L$2+M977*M$2)</f>
        <v>0</v>
      </c>
    </row>
    <row r="978" spans="1:18" ht="22.5" customHeight="1">
      <c r="A978" s="34">
        <v>46017</v>
      </c>
      <c r="B978" s="15" t="s">
        <v>1064</v>
      </c>
      <c r="C978" s="15" t="s">
        <v>1065</v>
      </c>
      <c r="D978" s="35">
        <v>268</v>
      </c>
      <c r="E978" s="36"/>
      <c r="F978" s="32">
        <v>26</v>
      </c>
      <c r="G978" s="32"/>
      <c r="H978" s="32">
        <v>24</v>
      </c>
      <c r="I978" s="32"/>
      <c r="J978" s="37"/>
      <c r="K978" s="36">
        <v>72</v>
      </c>
      <c r="L978" s="32">
        <v>30</v>
      </c>
      <c r="M978" s="37">
        <v>66</v>
      </c>
      <c r="N978" s="32"/>
      <c r="O978" s="32"/>
      <c r="P978" s="32"/>
      <c r="Q978" s="32"/>
      <c r="R978" s="38">
        <f>(E978*E$2+F978*F$2+G978*G$2+H978*H$2+I978*I$2+K978*K$2+J978*J$2+L978*L$2+M978*M$2)</f>
        <v>0</v>
      </c>
    </row>
    <row r="979" spans="1:18" ht="22.5" customHeight="1">
      <c r="A979" s="34">
        <v>46017</v>
      </c>
      <c r="B979" s="15" t="s">
        <v>1066</v>
      </c>
      <c r="C979" s="15" t="s">
        <v>1067</v>
      </c>
      <c r="D979" s="35">
        <v>388</v>
      </c>
      <c r="E979" s="36">
        <v>55</v>
      </c>
      <c r="F979" s="32">
        <v>64</v>
      </c>
      <c r="G979" s="32">
        <v>39</v>
      </c>
      <c r="H979" s="32">
        <v>47</v>
      </c>
      <c r="I979" s="32">
        <v>46</v>
      </c>
      <c r="J979" s="37"/>
      <c r="K979" s="36">
        <v>27</v>
      </c>
      <c r="L979" s="32">
        <v>30</v>
      </c>
      <c r="M979" s="37">
        <v>78</v>
      </c>
      <c r="N979" s="32"/>
      <c r="O979" s="32"/>
      <c r="P979" s="32"/>
      <c r="Q979" s="32"/>
      <c r="R979" s="38">
        <f>(E979*E$2+F979*F$2+G979*G$2+H979*H$2+I979*I$2+K979*K$2+J979*J$2+L979*L$2+M979*M$2)</f>
        <v>0</v>
      </c>
    </row>
    <row r="980" spans="1:18" ht="22.5" customHeight="1">
      <c r="A980" s="34">
        <v>46017</v>
      </c>
      <c r="B980" s="15" t="s">
        <v>1068</v>
      </c>
      <c r="C980" s="15" t="s">
        <v>1069</v>
      </c>
      <c r="D980" s="35">
        <v>2615</v>
      </c>
      <c r="E980" s="36">
        <v>60</v>
      </c>
      <c r="F980" s="32">
        <v>53</v>
      </c>
      <c r="G980" s="32">
        <v>38</v>
      </c>
      <c r="H980" s="32">
        <v>52</v>
      </c>
      <c r="I980" s="32">
        <v>4</v>
      </c>
      <c r="J980" s="37"/>
      <c r="K980" s="36">
        <v>42</v>
      </c>
      <c r="L980" s="32">
        <v>39</v>
      </c>
      <c r="M980" s="37">
        <v>53</v>
      </c>
      <c r="N980" s="32"/>
      <c r="O980" s="32"/>
      <c r="P980" s="32"/>
      <c r="Q980" s="32"/>
      <c r="R980" s="38">
        <f>(E980*E$2+F980*F$2+G980*G$2+H980*H$2+I980*I$2+K980*K$2+J980*J$2+L980*L$2+M980*M$2)</f>
        <v>0</v>
      </c>
    </row>
    <row r="981" spans="1:18" ht="22.5" customHeight="1">
      <c r="A981" s="34">
        <v>46017</v>
      </c>
      <c r="B981" s="15" t="s">
        <v>1070</v>
      </c>
      <c r="C981" s="15" t="s">
        <v>1071</v>
      </c>
      <c r="D981" s="35">
        <v>561</v>
      </c>
      <c r="E981" s="36">
        <v>49</v>
      </c>
      <c r="F981" s="32">
        <v>40</v>
      </c>
      <c r="G981" s="32">
        <v>39</v>
      </c>
      <c r="H981" s="32">
        <v>98</v>
      </c>
      <c r="I981" s="32">
        <v>24</v>
      </c>
      <c r="J981" s="37">
        <v>29</v>
      </c>
      <c r="K981" s="36">
        <v>72</v>
      </c>
      <c r="L981" s="32">
        <v>62</v>
      </c>
      <c r="M981" s="37">
        <v>44</v>
      </c>
      <c r="N981" s="32"/>
      <c r="O981" s="32"/>
      <c r="P981" s="32"/>
      <c r="Q981" s="32"/>
      <c r="R981" s="38">
        <f>(E981*E$2+F981*F$2+G981*G$2+H981*H$2+I981*I$2+K981*K$2+J981*J$2+L981*L$2+M981*M$2)</f>
        <v>0</v>
      </c>
    </row>
    <row r="982" spans="1:18" ht="22.5" customHeight="1">
      <c r="A982" s="34">
        <v>46017</v>
      </c>
      <c r="B982" s="15" t="s">
        <v>1072</v>
      </c>
      <c r="C982" s="15" t="s">
        <v>1073</v>
      </c>
      <c r="D982" s="35">
        <v>5661</v>
      </c>
      <c r="E982" s="36">
        <v>70</v>
      </c>
      <c r="F982" s="32">
        <v>96</v>
      </c>
      <c r="G982" s="32">
        <v>59</v>
      </c>
      <c r="H982" s="32">
        <v>45</v>
      </c>
      <c r="I982" s="32">
        <v>92</v>
      </c>
      <c r="J982" s="37"/>
      <c r="K982" s="36">
        <v>43</v>
      </c>
      <c r="L982" s="32">
        <v>73</v>
      </c>
      <c r="M982" s="37">
        <v>26</v>
      </c>
      <c r="N982" s="32"/>
      <c r="O982" s="32"/>
      <c r="P982" s="32"/>
      <c r="Q982" s="32"/>
      <c r="R982" s="38">
        <f>(E982*E$2+F982*F$2+G982*G$2+H982*H$2+I982*I$2+K982*K$2+J982*J$2+L982*L$2+M982*M$2)</f>
        <v>0</v>
      </c>
    </row>
    <row r="983" spans="1:18" ht="22.5" customHeight="1">
      <c r="A983" s="34">
        <v>46017</v>
      </c>
      <c r="B983" s="15" t="s">
        <v>1074</v>
      </c>
      <c r="C983" s="15" t="s">
        <v>1075</v>
      </c>
      <c r="D983" s="35">
        <v>62009</v>
      </c>
      <c r="E983" s="36">
        <v>49</v>
      </c>
      <c r="F983" s="32">
        <v>43</v>
      </c>
      <c r="G983" s="32">
        <v>54</v>
      </c>
      <c r="H983" s="32">
        <v>35</v>
      </c>
      <c r="I983" s="32">
        <v>95</v>
      </c>
      <c r="J983" s="37"/>
      <c r="K983" s="36">
        <v>83</v>
      </c>
      <c r="L983" s="32">
        <v>99</v>
      </c>
      <c r="M983" s="37">
        <v>9</v>
      </c>
      <c r="N983" s="32"/>
      <c r="O983" s="32"/>
      <c r="P983" s="32"/>
      <c r="Q983" s="32"/>
      <c r="R983" s="38">
        <f>(E983*E$2+F983*F$2+G983*G$2+H983*H$2+I983*I$2+K983*K$2+J983*J$2+L983*L$2+M983*M$2)</f>
        <v>0</v>
      </c>
    </row>
    <row r="984" spans="1:18" ht="22.5" customHeight="1">
      <c r="A984" s="34">
        <v>46017</v>
      </c>
      <c r="B984" s="15" t="s">
        <v>1076</v>
      </c>
      <c r="C984" s="15" t="s">
        <v>1077</v>
      </c>
      <c r="D984" s="35">
        <v>194</v>
      </c>
      <c r="E984" s="36">
        <v>23</v>
      </c>
      <c r="F984" s="32">
        <v>35</v>
      </c>
      <c r="G984" s="32">
        <v>27</v>
      </c>
      <c r="H984" s="32">
        <v>35</v>
      </c>
      <c r="I984" s="32">
        <v>64</v>
      </c>
      <c r="J984" s="37"/>
      <c r="K984" s="36">
        <v>15</v>
      </c>
      <c r="L984" s="32">
        <v>53</v>
      </c>
      <c r="M984" s="37">
        <v>32</v>
      </c>
      <c r="N984" s="32"/>
      <c r="O984" s="32"/>
      <c r="P984" s="32"/>
      <c r="Q984" s="32"/>
      <c r="R984" s="38">
        <f>(E984*E$2+F984*F$2+G984*G$2+H984*H$2+I984*I$2+K984*K$2+J984*J$2+L984*L$2+M984*M$2)</f>
        <v>0</v>
      </c>
    </row>
    <row r="985" spans="1:18" ht="22.5" customHeight="1">
      <c r="A985" s="34">
        <v>46017</v>
      </c>
      <c r="B985" s="15" t="s">
        <v>1078</v>
      </c>
      <c r="C985" s="15" t="s">
        <v>1079</v>
      </c>
      <c r="D985" s="35">
        <v>101104</v>
      </c>
      <c r="E985" s="36">
        <v>76</v>
      </c>
      <c r="F985" s="32">
        <v>98</v>
      </c>
      <c r="G985" s="32">
        <v>58</v>
      </c>
      <c r="H985" s="32">
        <v>84</v>
      </c>
      <c r="I985" s="32">
        <v>39</v>
      </c>
      <c r="J985" s="37">
        <v>82</v>
      </c>
      <c r="K985" s="36">
        <v>98</v>
      </c>
      <c r="L985" s="32">
        <v>21</v>
      </c>
      <c r="M985" s="37">
        <v>81</v>
      </c>
      <c r="N985" s="32"/>
      <c r="O985" s="32">
        <v>1</v>
      </c>
      <c r="P985" s="32"/>
      <c r="Q985" s="32"/>
      <c r="R985" s="38">
        <f>(E985*E$2+F985*F$2+G985*G$2+H985*H$2+I985*I$2+K985*K$2+J985*J$2+L985*L$2+M985*M$2)</f>
        <v>0</v>
      </c>
    </row>
    <row r="986" spans="1:18" ht="22.5" customHeight="1">
      <c r="A986" s="34">
        <v>46017</v>
      </c>
      <c r="B986" s="15" t="s">
        <v>1080</v>
      </c>
      <c r="C986" s="15" t="s">
        <v>1081</v>
      </c>
      <c r="D986" s="35">
        <v>302068</v>
      </c>
      <c r="E986" s="36">
        <v>53</v>
      </c>
      <c r="F986" s="32">
        <v>90</v>
      </c>
      <c r="G986" s="32">
        <v>50</v>
      </c>
      <c r="H986" s="32">
        <v>45</v>
      </c>
      <c r="I986" s="32">
        <v>81</v>
      </c>
      <c r="J986" s="37">
        <v>83</v>
      </c>
      <c r="K986" s="36">
        <v>66</v>
      </c>
      <c r="L986" s="32">
        <v>38</v>
      </c>
      <c r="M986" s="37">
        <v>71</v>
      </c>
      <c r="N986" s="32"/>
      <c r="O986" s="32"/>
      <c r="P986" s="32"/>
      <c r="Q986" s="32"/>
      <c r="R986" s="38">
        <f>(E986*E$2+F986*F$2+G986*G$2+H986*H$2+I986*I$2+K986*K$2+J986*J$2+L986*L$2+M986*M$2)</f>
        <v>0</v>
      </c>
    </row>
    <row r="987" spans="1:18" ht="22.5" customHeight="1">
      <c r="A987" s="34">
        <v>46017</v>
      </c>
      <c r="B987" s="15" t="s">
        <v>1082</v>
      </c>
      <c r="C987" s="15" t="s">
        <v>1083</v>
      </c>
      <c r="D987" s="35">
        <v>20877</v>
      </c>
      <c r="E987" s="36">
        <v>91</v>
      </c>
      <c r="F987" s="32">
        <v>90</v>
      </c>
      <c r="G987" s="32">
        <v>80</v>
      </c>
      <c r="H987" s="32">
        <v>78</v>
      </c>
      <c r="I987" s="32">
        <v>52</v>
      </c>
      <c r="J987" s="37"/>
      <c r="K987" s="36">
        <v>79</v>
      </c>
      <c r="L987" s="32">
        <v>60</v>
      </c>
      <c r="M987" s="37">
        <v>30</v>
      </c>
      <c r="N987" s="32"/>
      <c r="O987" s="32"/>
      <c r="P987" s="32"/>
      <c r="Q987" s="32"/>
      <c r="R987" s="38">
        <f>(E987*E$2+F987*F$2+G987*G$2+H987*H$2+I987*I$2+K987*K$2+J987*J$2+L987*L$2+M987*M$2)</f>
        <v>0</v>
      </c>
    </row>
    <row r="988" spans="1:18" ht="22.5" customHeight="1">
      <c r="A988" s="34">
        <v>46017</v>
      </c>
      <c r="B988" s="15" t="s">
        <v>1084</v>
      </c>
      <c r="C988" s="15" t="s">
        <v>1085</v>
      </c>
      <c r="D988" s="35">
        <v>6953</v>
      </c>
      <c r="E988" s="36">
        <v>59</v>
      </c>
      <c r="F988" s="32">
        <v>67</v>
      </c>
      <c r="G988" s="32">
        <v>51</v>
      </c>
      <c r="H988" s="32">
        <v>36</v>
      </c>
      <c r="I988" s="32">
        <v>69</v>
      </c>
      <c r="J988" s="37"/>
      <c r="K988" s="36">
        <v>94</v>
      </c>
      <c r="L988" s="32">
        <v>59</v>
      </c>
      <c r="M988" s="37">
        <v>60</v>
      </c>
      <c r="N988" s="32"/>
      <c r="O988" s="32"/>
      <c r="P988" s="32"/>
      <c r="Q988" s="32"/>
      <c r="R988" s="38">
        <f>(E988*E$2+F988*F$2+G988*G$2+H988*H$2+I988*I$2+K988*K$2+J988*J$2+L988*L$2+M988*M$2)</f>
        <v>0</v>
      </c>
    </row>
    <row r="989" spans="1:18" ht="22.5" customHeight="1">
      <c r="A989" s="34">
        <v>46017</v>
      </c>
      <c r="B989" s="15" t="s">
        <v>5886</v>
      </c>
      <c r="C989" s="15" t="s">
        <v>5885</v>
      </c>
      <c r="D989" s="35">
        <v>434</v>
      </c>
      <c r="E989" s="36">
        <v>50</v>
      </c>
      <c r="F989" s="32">
        <v>29</v>
      </c>
      <c r="G989" s="32">
        <v>49</v>
      </c>
      <c r="H989" s="32">
        <v>79</v>
      </c>
      <c r="I989" s="32">
        <v>80</v>
      </c>
      <c r="J989" s="37"/>
      <c r="K989" s="36">
        <v>71</v>
      </c>
      <c r="L989" s="32">
        <v>54</v>
      </c>
      <c r="M989" s="37">
        <v>53</v>
      </c>
      <c r="N989" s="32"/>
      <c r="O989" s="32"/>
      <c r="P989" s="32"/>
      <c r="Q989" s="32"/>
      <c r="R989" s="38">
        <f>(E989*E$2+F989*F$2+G989*G$2+H989*H$2+I989*I$2+K989*K$2+J989*J$2+L989*L$2+M989*M$2)</f>
        <v>0</v>
      </c>
    </row>
    <row r="990" spans="1:18" ht="22.5" customHeight="1">
      <c r="A990" s="34">
        <v>46017</v>
      </c>
      <c r="B990" s="15" t="s">
        <v>4711</v>
      </c>
      <c r="C990" s="15" t="s">
        <v>4710</v>
      </c>
      <c r="D990" s="35">
        <v>570</v>
      </c>
      <c r="E990" s="36">
        <v>62</v>
      </c>
      <c r="F990" s="32"/>
      <c r="G990" s="32">
        <v>86</v>
      </c>
      <c r="H990" s="32">
        <v>14</v>
      </c>
      <c r="I990" s="32">
        <v>29</v>
      </c>
      <c r="J990" s="37">
        <v>42</v>
      </c>
      <c r="K990" s="36">
        <v>43</v>
      </c>
      <c r="L990" s="32">
        <v>28</v>
      </c>
      <c r="M990" s="37">
        <v>74</v>
      </c>
      <c r="N990" s="32"/>
      <c r="O990" s="32"/>
      <c r="P990" s="32"/>
      <c r="Q990" s="32"/>
      <c r="R990" s="38">
        <f>(E990*E$2+F990*F$2+G990*G$2+H990*H$2+I990*I$2+K990*K$2+J990*J$2+L990*L$2+M990*M$2)</f>
        <v>0</v>
      </c>
    </row>
    <row r="991" spans="1:18" ht="22.5" customHeight="1">
      <c r="A991" s="34">
        <v>46017</v>
      </c>
      <c r="B991" s="15" t="s">
        <v>4713</v>
      </c>
      <c r="C991" s="15" t="s">
        <v>4712</v>
      </c>
      <c r="D991" s="35">
        <v>3903</v>
      </c>
      <c r="E991" s="36"/>
      <c r="F991" s="32"/>
      <c r="G991" s="32"/>
      <c r="H991" s="32">
        <v>73</v>
      </c>
      <c r="I991" s="32"/>
      <c r="J991" s="37">
        <v>53</v>
      </c>
      <c r="K991" s="36">
        <v>31</v>
      </c>
      <c r="L991" s="32">
        <v>25</v>
      </c>
      <c r="M991" s="37">
        <v>84</v>
      </c>
      <c r="N991" s="32"/>
      <c r="O991" s="32"/>
      <c r="P991" s="32"/>
      <c r="Q991" s="32"/>
      <c r="R991" s="38">
        <f>(E991*E$2+F991*F$2+G991*G$2+H991*H$2+I991*I$2+K991*K$2+J991*J$2+L991*L$2+M991*M$2)</f>
        <v>0</v>
      </c>
    </row>
    <row r="992" spans="1:18" ht="22.5" customHeight="1">
      <c r="A992" s="34">
        <v>46017</v>
      </c>
      <c r="B992" s="15" t="s">
        <v>1086</v>
      </c>
      <c r="C992" s="15" t="s">
        <v>1087</v>
      </c>
      <c r="D992" s="35">
        <v>639</v>
      </c>
      <c r="E992" s="36">
        <v>32</v>
      </c>
      <c r="F992" s="32">
        <v>14</v>
      </c>
      <c r="G992" s="32">
        <v>14</v>
      </c>
      <c r="H992" s="32">
        <v>58</v>
      </c>
      <c r="I992" s="32">
        <v>8</v>
      </c>
      <c r="J992" s="37">
        <v>12</v>
      </c>
      <c r="K992" s="36">
        <v>39</v>
      </c>
      <c r="L992" s="32">
        <v>77</v>
      </c>
      <c r="M992" s="37">
        <v>23</v>
      </c>
      <c r="N992" s="32"/>
      <c r="O992" s="32"/>
      <c r="P992" s="32"/>
      <c r="Q992" s="32"/>
      <c r="R992" s="38">
        <f>(E992*E$2+F992*F$2+G992*G$2+H992*H$2+I992*I$2+K992*K$2+J992*J$2+L992*L$2+M992*M$2)</f>
        <v>0</v>
      </c>
    </row>
    <row r="993" spans="1:18" ht="22.5" customHeight="1">
      <c r="A993" s="34">
        <v>46017</v>
      </c>
      <c r="B993" s="15" t="s">
        <v>4715</v>
      </c>
      <c r="C993" s="15" t="s">
        <v>4714</v>
      </c>
      <c r="D993" s="35">
        <v>3828</v>
      </c>
      <c r="E993" s="36">
        <v>50</v>
      </c>
      <c r="F993" s="32"/>
      <c r="G993" s="32">
        <v>49</v>
      </c>
      <c r="H993" s="32"/>
      <c r="I993" s="32">
        <v>87</v>
      </c>
      <c r="J993" s="37"/>
      <c r="K993" s="36">
        <v>62</v>
      </c>
      <c r="L993" s="32">
        <v>64</v>
      </c>
      <c r="M993" s="37">
        <v>35</v>
      </c>
      <c r="N993" s="32"/>
      <c r="O993" s="32"/>
      <c r="P993" s="32"/>
      <c r="Q993" s="32"/>
      <c r="R993" s="38">
        <f>(E993*E$2+F993*F$2+G993*G$2+H993*H$2+I993*I$2+K993*K$2+J993*J$2+L993*L$2+M993*M$2)</f>
        <v>0</v>
      </c>
    </row>
    <row r="994" spans="1:18" ht="22.5" customHeight="1">
      <c r="A994" s="34">
        <v>46017</v>
      </c>
      <c r="B994" s="15" t="s">
        <v>1088</v>
      </c>
      <c r="C994" s="15" t="s">
        <v>1089</v>
      </c>
      <c r="D994" s="35">
        <v>6421</v>
      </c>
      <c r="E994" s="36">
        <v>30</v>
      </c>
      <c r="F994" s="32">
        <v>16</v>
      </c>
      <c r="G994" s="32">
        <v>50</v>
      </c>
      <c r="H994" s="32">
        <v>47</v>
      </c>
      <c r="I994" s="32">
        <v>13</v>
      </c>
      <c r="J994" s="37"/>
      <c r="K994" s="36">
        <v>56</v>
      </c>
      <c r="L994" s="32">
        <v>29</v>
      </c>
      <c r="M994" s="37">
        <v>82</v>
      </c>
      <c r="N994" s="32"/>
      <c r="O994" s="32"/>
      <c r="P994" s="32"/>
      <c r="Q994" s="32"/>
      <c r="R994" s="38">
        <f>(E994*E$2+F994*F$2+G994*G$2+H994*H$2+I994*I$2+K994*K$2+J994*J$2+L994*L$2+M994*M$2)</f>
        <v>0</v>
      </c>
    </row>
    <row r="995" spans="1:18" ht="22.5" customHeight="1">
      <c r="A995" s="34">
        <v>46017</v>
      </c>
      <c r="B995" s="15" t="s">
        <v>4717</v>
      </c>
      <c r="C995" s="15" t="s">
        <v>4716</v>
      </c>
      <c r="D995" s="35">
        <v>2586</v>
      </c>
      <c r="E995" s="36">
        <v>60</v>
      </c>
      <c r="F995" s="32"/>
      <c r="G995" s="32">
        <v>49</v>
      </c>
      <c r="H995" s="32">
        <v>95</v>
      </c>
      <c r="I995" s="32">
        <v>45</v>
      </c>
      <c r="J995" s="37">
        <v>47</v>
      </c>
      <c r="K995" s="36">
        <v>53</v>
      </c>
      <c r="L995" s="32">
        <v>8</v>
      </c>
      <c r="M995" s="37">
        <v>98</v>
      </c>
      <c r="N995" s="32"/>
      <c r="O995" s="32"/>
      <c r="P995" s="32"/>
      <c r="Q995" s="32"/>
      <c r="R995" s="38">
        <f>(E995*E$2+F995*F$2+G995*G$2+H995*H$2+I995*I$2+K995*K$2+J995*J$2+L995*L$2+M995*M$2)</f>
        <v>0</v>
      </c>
    </row>
    <row r="996" spans="1:18" ht="22.5" customHeight="1">
      <c r="A996" s="34">
        <v>46017</v>
      </c>
      <c r="B996" s="15" t="s">
        <v>6163</v>
      </c>
      <c r="C996" s="15" t="s">
        <v>1090</v>
      </c>
      <c r="D996" s="35">
        <v>18094</v>
      </c>
      <c r="E996" s="36">
        <v>30</v>
      </c>
      <c r="F996" s="32">
        <v>24</v>
      </c>
      <c r="G996" s="32">
        <v>45</v>
      </c>
      <c r="H996" s="32">
        <v>43</v>
      </c>
      <c r="I996" s="32">
        <v>63</v>
      </c>
      <c r="J996" s="37"/>
      <c r="K996" s="36">
        <v>52</v>
      </c>
      <c r="L996" s="32">
        <v>65</v>
      </c>
      <c r="M996" s="37">
        <v>48</v>
      </c>
      <c r="N996" s="32"/>
      <c r="O996" s="32"/>
      <c r="P996" s="32"/>
      <c r="Q996" s="32"/>
      <c r="R996" s="38">
        <f>(E996*E$2+F996*F$2+G996*G$2+H996*H$2+I996*I$2+K996*K$2+J996*J$2+L996*L$2+M996*M$2)</f>
        <v>0</v>
      </c>
    </row>
    <row r="997" spans="1:18" ht="22.5" customHeight="1">
      <c r="A997" s="34">
        <v>46017</v>
      </c>
      <c r="B997" s="15" t="s">
        <v>6441</v>
      </c>
      <c r="C997" s="15" t="s">
        <v>6442</v>
      </c>
      <c r="D997" s="35">
        <v>198</v>
      </c>
      <c r="E997" s="36">
        <v>54</v>
      </c>
      <c r="F997" s="32">
        <v>65</v>
      </c>
      <c r="G997" s="32">
        <v>58</v>
      </c>
      <c r="H997" s="32">
        <v>45</v>
      </c>
      <c r="I997" s="32"/>
      <c r="J997" s="37"/>
      <c r="K997" s="36">
        <v>52</v>
      </c>
      <c r="L997" s="32">
        <v>75</v>
      </c>
      <c r="M997" s="37">
        <v>14</v>
      </c>
      <c r="N997" s="32"/>
      <c r="O997" s="32"/>
      <c r="P997" s="32"/>
      <c r="Q997" s="32"/>
      <c r="R997" s="38">
        <f>(E997*E$2+F997*F$2+G997*G$2+H997*H$2+I997*I$2+K997*K$2+J997*J$2+L997*L$2+M997*M$2)</f>
        <v>0</v>
      </c>
    </row>
    <row r="998" spans="1:18" ht="22.5" customHeight="1">
      <c r="A998" s="34">
        <v>46017</v>
      </c>
      <c r="B998" s="15" t="s">
        <v>1091</v>
      </c>
      <c r="C998" s="15" t="s">
        <v>1092</v>
      </c>
      <c r="D998" s="35">
        <v>1904</v>
      </c>
      <c r="E998" s="36">
        <v>91</v>
      </c>
      <c r="F998" s="32">
        <v>88</v>
      </c>
      <c r="G998" s="32">
        <v>73</v>
      </c>
      <c r="H998" s="32">
        <v>99</v>
      </c>
      <c r="I998" s="32">
        <v>88</v>
      </c>
      <c r="J998" s="37"/>
      <c r="K998" s="36">
        <v>82</v>
      </c>
      <c r="L998" s="32">
        <v>52</v>
      </c>
      <c r="M998" s="37">
        <v>43</v>
      </c>
      <c r="N998" s="32"/>
      <c r="O998" s="32">
        <v>1</v>
      </c>
      <c r="P998" s="32"/>
      <c r="Q998" s="32"/>
      <c r="R998" s="38">
        <f>(E998*E$2+F998*F$2+G998*G$2+H998*H$2+I998*I$2+K998*K$2+J998*J$2+L998*L$2+M998*M$2)</f>
        <v>0</v>
      </c>
    </row>
    <row r="999" spans="1:18" ht="22.5" customHeight="1">
      <c r="A999" s="34">
        <v>46017</v>
      </c>
      <c r="B999" s="15" t="s">
        <v>5789</v>
      </c>
      <c r="C999" s="15" t="s">
        <v>5627</v>
      </c>
      <c r="D999" s="35">
        <v>2776</v>
      </c>
      <c r="E999" s="36">
        <v>59</v>
      </c>
      <c r="F999" s="32">
        <v>55</v>
      </c>
      <c r="G999" s="32">
        <v>49</v>
      </c>
      <c r="H999" s="32">
        <v>87</v>
      </c>
      <c r="I999" s="32">
        <v>77</v>
      </c>
      <c r="J999" s="37">
        <v>46</v>
      </c>
      <c r="K999" s="36">
        <v>48</v>
      </c>
      <c r="L999" s="32">
        <v>65</v>
      </c>
      <c r="M999" s="37">
        <v>36</v>
      </c>
      <c r="N999" s="32"/>
      <c r="O999" s="32"/>
      <c r="P999" s="32"/>
      <c r="Q999" s="32"/>
      <c r="R999" s="38">
        <f>(E999*E$2+F999*F$2+G999*G$2+H999*H$2+I999*I$2+K999*K$2+J999*J$2+L999*L$2+M999*M$2)</f>
        <v>0</v>
      </c>
    </row>
    <row r="1000" spans="1:18" ht="22.5" customHeight="1">
      <c r="A1000" s="34">
        <v>46017</v>
      </c>
      <c r="B1000" s="15" t="s">
        <v>1093</v>
      </c>
      <c r="C1000" s="15" t="s">
        <v>1094</v>
      </c>
      <c r="D1000" s="35">
        <v>2010</v>
      </c>
      <c r="E1000" s="36">
        <v>37</v>
      </c>
      <c r="F1000" s="32">
        <v>4</v>
      </c>
      <c r="G1000" s="32">
        <v>54</v>
      </c>
      <c r="H1000" s="32">
        <v>33</v>
      </c>
      <c r="I1000" s="32">
        <v>40</v>
      </c>
      <c r="J1000" s="37"/>
      <c r="K1000" s="36">
        <v>34</v>
      </c>
      <c r="L1000" s="32">
        <v>31</v>
      </c>
      <c r="M1000" s="37">
        <v>46</v>
      </c>
      <c r="N1000" s="32"/>
      <c r="O1000" s="32"/>
      <c r="P1000" s="32"/>
      <c r="Q1000" s="32"/>
      <c r="R1000" s="38">
        <f>(E1000*E$2+F1000*F$2+G1000*G$2+H1000*H$2+I1000*I$2+K1000*K$2+J1000*J$2+L1000*L$2+M1000*M$2)</f>
        <v>0</v>
      </c>
    </row>
    <row r="1001" spans="1:18" ht="22.5" customHeight="1">
      <c r="A1001" s="34">
        <v>46017</v>
      </c>
      <c r="B1001" s="15" t="s">
        <v>6498</v>
      </c>
      <c r="C1001" s="15" t="s">
        <v>6499</v>
      </c>
      <c r="D1001" s="35">
        <v>416</v>
      </c>
      <c r="E1001" s="36">
        <v>18</v>
      </c>
      <c r="F1001" s="32"/>
      <c r="G1001" s="32">
        <v>11</v>
      </c>
      <c r="H1001" s="32">
        <v>7</v>
      </c>
      <c r="I1001" s="32">
        <v>10</v>
      </c>
      <c r="J1001" s="37"/>
      <c r="K1001" s="36">
        <v>52</v>
      </c>
      <c r="L1001" s="32">
        <v>40</v>
      </c>
      <c r="M1001" s="37">
        <v>58</v>
      </c>
      <c r="N1001" s="32"/>
      <c r="O1001" s="32"/>
      <c r="P1001" s="32"/>
      <c r="Q1001" s="32"/>
      <c r="R1001" s="38">
        <f>(E1001*E$2+F1001*F$2+G1001*G$2+H1001*H$2+I1001*I$2+K1001*K$2+J1001*J$2+L1001*L$2+M1001*M$2)</f>
        <v>0</v>
      </c>
    </row>
    <row r="1002" spans="1:18" ht="22.5" customHeight="1">
      <c r="A1002" s="34">
        <v>46017</v>
      </c>
      <c r="B1002" s="15" t="s">
        <v>4719</v>
      </c>
      <c r="C1002" s="15" t="s">
        <v>4718</v>
      </c>
      <c r="D1002" s="35">
        <v>22949</v>
      </c>
      <c r="E1002" s="36">
        <v>66</v>
      </c>
      <c r="F1002" s="32"/>
      <c r="G1002" s="32">
        <v>72</v>
      </c>
      <c r="H1002" s="32"/>
      <c r="I1002" s="32">
        <v>17</v>
      </c>
      <c r="J1002" s="37"/>
      <c r="K1002" s="36">
        <v>92</v>
      </c>
      <c r="L1002" s="32">
        <v>60</v>
      </c>
      <c r="M1002" s="37">
        <v>37</v>
      </c>
      <c r="N1002" s="32"/>
      <c r="O1002" s="32"/>
      <c r="P1002" s="32"/>
      <c r="Q1002" s="32"/>
      <c r="R1002" s="38">
        <f>(E1002*E$2+F1002*F$2+G1002*G$2+H1002*H$2+I1002*I$2+K1002*K$2+J1002*J$2+L1002*L$2+M1002*M$2)</f>
        <v>0</v>
      </c>
    </row>
    <row r="1003" spans="1:18" ht="22.5" customHeight="1">
      <c r="A1003" s="34">
        <v>46017</v>
      </c>
      <c r="B1003" s="15" t="s">
        <v>4721</v>
      </c>
      <c r="C1003" s="15" t="s">
        <v>4720</v>
      </c>
      <c r="D1003" s="35">
        <v>1347</v>
      </c>
      <c r="E1003" s="36">
        <v>29</v>
      </c>
      <c r="F1003" s="32"/>
      <c r="G1003" s="32">
        <v>46</v>
      </c>
      <c r="H1003" s="32">
        <v>3</v>
      </c>
      <c r="I1003" s="32">
        <v>15</v>
      </c>
      <c r="J1003" s="37"/>
      <c r="K1003" s="36">
        <v>62</v>
      </c>
      <c r="L1003" s="32">
        <v>24</v>
      </c>
      <c r="M1003" s="37">
        <v>55</v>
      </c>
      <c r="N1003" s="32"/>
      <c r="O1003" s="32"/>
      <c r="P1003" s="32"/>
      <c r="Q1003" s="32"/>
      <c r="R1003" s="38">
        <f>(E1003*E$2+F1003*F$2+G1003*G$2+H1003*H$2+I1003*I$2+K1003*K$2+J1003*J$2+L1003*L$2+M1003*M$2)</f>
        <v>0</v>
      </c>
    </row>
    <row r="1004" spans="1:18" ht="22.5" customHeight="1">
      <c r="A1004" s="34">
        <v>46017</v>
      </c>
      <c r="B1004" s="15" t="s">
        <v>1095</v>
      </c>
      <c r="C1004" s="15" t="s">
        <v>1096</v>
      </c>
      <c r="D1004" s="35">
        <v>447</v>
      </c>
      <c r="E1004" s="36">
        <v>14</v>
      </c>
      <c r="F1004" s="32">
        <v>35</v>
      </c>
      <c r="G1004" s="32">
        <v>16</v>
      </c>
      <c r="H1004" s="32">
        <v>76</v>
      </c>
      <c r="I1004" s="32">
        <v>51</v>
      </c>
      <c r="J1004" s="37"/>
      <c r="K1004" s="36">
        <v>45</v>
      </c>
      <c r="L1004" s="32">
        <v>59</v>
      </c>
      <c r="M1004" s="37">
        <v>41</v>
      </c>
      <c r="N1004" s="32"/>
      <c r="O1004" s="32"/>
      <c r="P1004" s="32"/>
      <c r="Q1004" s="32"/>
      <c r="R1004" s="38">
        <f>(E1004*E$2+F1004*F$2+G1004*G$2+H1004*H$2+I1004*I$2+K1004*K$2+J1004*J$2+L1004*L$2+M1004*M$2)</f>
        <v>0</v>
      </c>
    </row>
    <row r="1005" spans="1:18" ht="22.5" customHeight="1">
      <c r="A1005" s="34">
        <v>46017</v>
      </c>
      <c r="B1005" s="15" t="s">
        <v>1097</v>
      </c>
      <c r="C1005" s="15" t="s">
        <v>1098</v>
      </c>
      <c r="D1005" s="35">
        <v>483</v>
      </c>
      <c r="E1005" s="36">
        <v>35</v>
      </c>
      <c r="F1005" s="32">
        <v>33</v>
      </c>
      <c r="G1005" s="32">
        <v>24</v>
      </c>
      <c r="H1005" s="32">
        <v>58</v>
      </c>
      <c r="I1005" s="32">
        <v>69</v>
      </c>
      <c r="J1005" s="37"/>
      <c r="K1005" s="36">
        <v>53</v>
      </c>
      <c r="L1005" s="32">
        <v>72</v>
      </c>
      <c r="M1005" s="37">
        <v>24</v>
      </c>
      <c r="N1005" s="32"/>
      <c r="O1005" s="32"/>
      <c r="P1005" s="32"/>
      <c r="Q1005" s="32"/>
      <c r="R1005" s="38">
        <f>(E1005*E$2+F1005*F$2+G1005*G$2+H1005*H$2+I1005*I$2+K1005*K$2+J1005*J$2+L1005*L$2+M1005*M$2)</f>
        <v>0</v>
      </c>
    </row>
    <row r="1006" spans="1:18" ht="22.5" customHeight="1">
      <c r="A1006" s="34">
        <v>46017</v>
      </c>
      <c r="B1006" s="15" t="s">
        <v>1099</v>
      </c>
      <c r="C1006" s="15" t="s">
        <v>1100</v>
      </c>
      <c r="D1006" s="35">
        <v>7716</v>
      </c>
      <c r="E1006" s="36">
        <v>24</v>
      </c>
      <c r="F1006" s="32">
        <v>52</v>
      </c>
      <c r="G1006" s="32">
        <v>25</v>
      </c>
      <c r="H1006" s="32">
        <v>44</v>
      </c>
      <c r="I1006" s="32">
        <v>50</v>
      </c>
      <c r="J1006" s="37"/>
      <c r="K1006" s="36">
        <v>61</v>
      </c>
      <c r="L1006" s="32">
        <v>33</v>
      </c>
      <c r="M1006" s="37">
        <v>65</v>
      </c>
      <c r="N1006" s="32"/>
      <c r="O1006" s="32"/>
      <c r="P1006" s="32"/>
      <c r="Q1006" s="32"/>
      <c r="R1006" s="38">
        <f>(E1006*E$2+F1006*F$2+G1006*G$2+H1006*H$2+I1006*I$2+K1006*K$2+J1006*J$2+L1006*L$2+M1006*M$2)</f>
        <v>0</v>
      </c>
    </row>
    <row r="1007" spans="1:18" ht="22.5" customHeight="1">
      <c r="A1007" s="34">
        <v>46017</v>
      </c>
      <c r="B1007" s="15" t="s">
        <v>1101</v>
      </c>
      <c r="C1007" s="15" t="s">
        <v>1102</v>
      </c>
      <c r="D1007" s="35">
        <v>279</v>
      </c>
      <c r="E1007" s="36"/>
      <c r="F1007" s="32">
        <v>73</v>
      </c>
      <c r="G1007" s="32"/>
      <c r="H1007" s="32">
        <v>19</v>
      </c>
      <c r="I1007" s="32"/>
      <c r="J1007" s="37"/>
      <c r="K1007" s="36">
        <v>17</v>
      </c>
      <c r="L1007" s="32">
        <v>59</v>
      </c>
      <c r="M1007" s="37">
        <v>48</v>
      </c>
      <c r="N1007" s="32"/>
      <c r="O1007" s="32"/>
      <c r="P1007" s="32"/>
      <c r="Q1007" s="32"/>
      <c r="R1007" s="38">
        <f>(E1007*E$2+F1007*F$2+G1007*G$2+H1007*H$2+I1007*I$2+K1007*K$2+J1007*J$2+L1007*L$2+M1007*M$2)</f>
        <v>0</v>
      </c>
    </row>
    <row r="1008" spans="1:18" ht="22.5" customHeight="1">
      <c r="A1008" s="34">
        <v>46017</v>
      </c>
      <c r="B1008" s="15" t="s">
        <v>1103</v>
      </c>
      <c r="C1008" s="15" t="s">
        <v>1104</v>
      </c>
      <c r="D1008" s="35">
        <v>367</v>
      </c>
      <c r="E1008" s="36">
        <v>52</v>
      </c>
      <c r="F1008" s="32">
        <v>21</v>
      </c>
      <c r="G1008" s="32">
        <v>65</v>
      </c>
      <c r="H1008" s="32">
        <v>57</v>
      </c>
      <c r="I1008" s="32">
        <v>71</v>
      </c>
      <c r="J1008" s="37"/>
      <c r="K1008" s="36">
        <v>99</v>
      </c>
      <c r="L1008" s="32">
        <v>49</v>
      </c>
      <c r="M1008" s="37">
        <v>59</v>
      </c>
      <c r="N1008" s="32"/>
      <c r="O1008" s="32"/>
      <c r="P1008" s="32"/>
      <c r="Q1008" s="32"/>
      <c r="R1008" s="38">
        <f>(E1008*E$2+F1008*F$2+G1008*G$2+H1008*H$2+I1008*I$2+K1008*K$2+J1008*J$2+L1008*L$2+M1008*M$2)</f>
        <v>0</v>
      </c>
    </row>
    <row r="1009" spans="1:18" ht="22.5" customHeight="1">
      <c r="A1009" s="34">
        <v>46017</v>
      </c>
      <c r="B1009" s="15" t="s">
        <v>1105</v>
      </c>
      <c r="C1009" s="15" t="s">
        <v>1106</v>
      </c>
      <c r="D1009" s="35">
        <v>5059</v>
      </c>
      <c r="E1009" s="36">
        <v>46</v>
      </c>
      <c r="F1009" s="32">
        <v>72</v>
      </c>
      <c r="G1009" s="32">
        <v>19</v>
      </c>
      <c r="H1009" s="32">
        <v>30</v>
      </c>
      <c r="I1009" s="32">
        <v>9</v>
      </c>
      <c r="J1009" s="37"/>
      <c r="K1009" s="36">
        <v>38</v>
      </c>
      <c r="L1009" s="32">
        <v>76</v>
      </c>
      <c r="M1009" s="37">
        <v>26</v>
      </c>
      <c r="N1009" s="32"/>
      <c r="O1009" s="32"/>
      <c r="P1009" s="32"/>
      <c r="Q1009" s="32"/>
      <c r="R1009" s="38">
        <f>(E1009*E$2+F1009*F$2+G1009*G$2+H1009*H$2+I1009*I$2+K1009*K$2+J1009*J$2+L1009*L$2+M1009*M$2)</f>
        <v>0</v>
      </c>
    </row>
    <row r="1010" spans="1:18" ht="22.5" customHeight="1">
      <c r="A1010" s="34">
        <v>46017</v>
      </c>
      <c r="B1010" s="15" t="s">
        <v>5954</v>
      </c>
      <c r="C1010" s="15" t="s">
        <v>5953</v>
      </c>
      <c r="D1010" s="35">
        <v>173</v>
      </c>
      <c r="E1010" s="36">
        <v>45</v>
      </c>
      <c r="F1010" s="32">
        <v>40</v>
      </c>
      <c r="G1010" s="32">
        <v>50</v>
      </c>
      <c r="H1010" s="32">
        <v>33</v>
      </c>
      <c r="I1010" s="32">
        <v>29</v>
      </c>
      <c r="J1010" s="37"/>
      <c r="K1010" s="36">
        <v>99</v>
      </c>
      <c r="L1010" s="32">
        <v>46</v>
      </c>
      <c r="M1010" s="37">
        <v>77</v>
      </c>
      <c r="N1010" s="32"/>
      <c r="O1010" s="32"/>
      <c r="P1010" s="32"/>
      <c r="Q1010" s="32"/>
      <c r="R1010" s="38">
        <f>(E1010*E$2+F1010*F$2+G1010*G$2+H1010*H$2+I1010*I$2+K1010*K$2+J1010*J$2+L1010*L$2+M1010*M$2)</f>
        <v>0</v>
      </c>
    </row>
    <row r="1011" spans="1:18" ht="22.5" customHeight="1">
      <c r="A1011" s="34">
        <v>46017</v>
      </c>
      <c r="B1011" s="15" t="s">
        <v>4723</v>
      </c>
      <c r="C1011" s="15" t="s">
        <v>4722</v>
      </c>
      <c r="D1011" s="35">
        <v>50551</v>
      </c>
      <c r="E1011" s="36">
        <v>52</v>
      </c>
      <c r="F1011" s="32"/>
      <c r="G1011" s="32">
        <v>53</v>
      </c>
      <c r="H1011" s="32">
        <v>61</v>
      </c>
      <c r="I1011" s="32">
        <v>57</v>
      </c>
      <c r="J1011" s="37">
        <v>57</v>
      </c>
      <c r="K1011" s="36"/>
      <c r="L1011" s="32">
        <v>10</v>
      </c>
      <c r="M1011" s="37">
        <v>99</v>
      </c>
      <c r="N1011" s="32"/>
      <c r="O1011" s="32"/>
      <c r="P1011" s="32"/>
      <c r="Q1011" s="32"/>
      <c r="R1011" s="38">
        <f>(E1011*E$2+F1011*F$2+G1011*G$2+H1011*H$2+I1011*I$2+K1011*K$2+J1011*J$2+L1011*L$2+M1011*M$2)</f>
        <v>0</v>
      </c>
    </row>
    <row r="1012" spans="1:18" ht="22.5" customHeight="1">
      <c r="A1012" s="34">
        <v>46017</v>
      </c>
      <c r="B1012" s="15" t="s">
        <v>7118</v>
      </c>
      <c r="C1012" s="15" t="s">
        <v>7119</v>
      </c>
      <c r="D1012" s="35">
        <v>175</v>
      </c>
      <c r="E1012" s="36"/>
      <c r="F1012" s="32"/>
      <c r="G1012" s="32"/>
      <c r="H1012" s="32"/>
      <c r="I1012" s="32"/>
      <c r="J1012" s="37"/>
      <c r="K1012" s="36"/>
      <c r="L1012" s="32">
        <v>43</v>
      </c>
      <c r="M1012" s="37">
        <v>57</v>
      </c>
      <c r="N1012" s="32"/>
      <c r="O1012" s="32"/>
      <c r="P1012" s="32"/>
      <c r="Q1012" s="32"/>
      <c r="R1012" s="38">
        <f>(E1012*E$2+F1012*F$2+G1012*G$2+H1012*H$2+I1012*I$2+K1012*K$2+J1012*J$2+L1012*L$2+M1012*M$2)</f>
        <v>0</v>
      </c>
    </row>
    <row r="1013" spans="1:18" ht="22.5" customHeight="1">
      <c r="A1013" s="34">
        <v>46017</v>
      </c>
      <c r="B1013" s="15" t="s">
        <v>5975</v>
      </c>
      <c r="C1013" s="15" t="s">
        <v>1107</v>
      </c>
      <c r="D1013" s="35">
        <v>1734</v>
      </c>
      <c r="E1013" s="36">
        <v>42</v>
      </c>
      <c r="F1013" s="32">
        <v>4</v>
      </c>
      <c r="G1013" s="32">
        <v>64</v>
      </c>
      <c r="H1013" s="32">
        <v>91</v>
      </c>
      <c r="I1013" s="32">
        <v>53</v>
      </c>
      <c r="J1013" s="37">
        <v>21</v>
      </c>
      <c r="K1013" s="36">
        <v>70</v>
      </c>
      <c r="L1013" s="32">
        <v>33</v>
      </c>
      <c r="M1013" s="37">
        <v>63</v>
      </c>
      <c r="N1013" s="32"/>
      <c r="O1013" s="32"/>
      <c r="P1013" s="32"/>
      <c r="Q1013" s="32"/>
      <c r="R1013" s="38">
        <f>(E1013*E$2+F1013*F$2+G1013*G$2+H1013*H$2+I1013*I$2+K1013*K$2+J1013*J$2+L1013*L$2+M1013*M$2)</f>
        <v>0</v>
      </c>
    </row>
    <row r="1014" spans="1:18" ht="22.5" customHeight="1">
      <c r="A1014" s="34">
        <v>46017</v>
      </c>
      <c r="B1014" s="15" t="s">
        <v>1108</v>
      </c>
      <c r="C1014" s="15" t="s">
        <v>1109</v>
      </c>
      <c r="D1014" s="35">
        <v>904</v>
      </c>
      <c r="E1014" s="36">
        <v>59</v>
      </c>
      <c r="F1014" s="32">
        <v>43</v>
      </c>
      <c r="G1014" s="32">
        <v>45</v>
      </c>
      <c r="H1014" s="32">
        <v>99</v>
      </c>
      <c r="I1014" s="32">
        <v>40</v>
      </c>
      <c r="J1014" s="37"/>
      <c r="K1014" s="36">
        <v>55</v>
      </c>
      <c r="L1014" s="32">
        <v>69</v>
      </c>
      <c r="M1014" s="37">
        <v>30</v>
      </c>
      <c r="N1014" s="32"/>
      <c r="O1014" s="32"/>
      <c r="P1014" s="32"/>
      <c r="Q1014" s="32"/>
      <c r="R1014" s="38">
        <f>(E1014*E$2+F1014*F$2+G1014*G$2+H1014*H$2+I1014*I$2+K1014*K$2+J1014*J$2+L1014*L$2+M1014*M$2)</f>
        <v>0</v>
      </c>
    </row>
    <row r="1015" spans="1:18" ht="22.5" customHeight="1">
      <c r="A1015" s="34">
        <v>46017</v>
      </c>
      <c r="B1015" s="15" t="s">
        <v>1110</v>
      </c>
      <c r="C1015" s="15" t="s">
        <v>1111</v>
      </c>
      <c r="D1015" s="35">
        <v>46262</v>
      </c>
      <c r="E1015" s="36">
        <v>76</v>
      </c>
      <c r="F1015" s="32">
        <v>71</v>
      </c>
      <c r="G1015" s="32">
        <v>65</v>
      </c>
      <c r="H1015" s="32">
        <v>90</v>
      </c>
      <c r="I1015" s="32">
        <v>69</v>
      </c>
      <c r="J1015" s="37"/>
      <c r="K1015" s="36">
        <v>85</v>
      </c>
      <c r="L1015" s="32">
        <v>70</v>
      </c>
      <c r="M1015" s="37">
        <v>24</v>
      </c>
      <c r="N1015" s="32"/>
      <c r="O1015" s="32"/>
      <c r="P1015" s="32"/>
      <c r="Q1015" s="32"/>
      <c r="R1015" s="38">
        <f>(E1015*E$2+F1015*F$2+G1015*G$2+H1015*H$2+I1015*I$2+K1015*K$2+J1015*J$2+L1015*L$2+M1015*M$2)</f>
        <v>0</v>
      </c>
    </row>
    <row r="1016" spans="1:18" ht="22.5" customHeight="1">
      <c r="A1016" s="34">
        <v>46017</v>
      </c>
      <c r="B1016" s="15" t="s">
        <v>1112</v>
      </c>
      <c r="C1016" s="15" t="s">
        <v>1113</v>
      </c>
      <c r="D1016" s="35">
        <v>2791</v>
      </c>
      <c r="E1016" s="36">
        <v>38</v>
      </c>
      <c r="F1016" s="32">
        <v>24</v>
      </c>
      <c r="G1016" s="32">
        <v>41</v>
      </c>
      <c r="H1016" s="32">
        <v>54</v>
      </c>
      <c r="I1016" s="32">
        <v>50</v>
      </c>
      <c r="J1016" s="37">
        <v>24</v>
      </c>
      <c r="K1016" s="36">
        <v>93</v>
      </c>
      <c r="L1016" s="32">
        <v>84</v>
      </c>
      <c r="M1016" s="37">
        <v>25</v>
      </c>
      <c r="N1016" s="32"/>
      <c r="O1016" s="32"/>
      <c r="P1016" s="32"/>
      <c r="Q1016" s="32"/>
      <c r="R1016" s="38">
        <f>(E1016*E$2+F1016*F$2+G1016*G$2+H1016*H$2+I1016*I$2+K1016*K$2+J1016*J$2+L1016*L$2+M1016*M$2)</f>
        <v>0</v>
      </c>
    </row>
    <row r="1017" spans="1:18" ht="22.5" customHeight="1">
      <c r="A1017" s="34">
        <v>46017</v>
      </c>
      <c r="B1017" s="15" t="s">
        <v>1114</v>
      </c>
      <c r="C1017" s="15" t="s">
        <v>1115</v>
      </c>
      <c r="D1017" s="35">
        <v>1114</v>
      </c>
      <c r="E1017" s="36">
        <v>21</v>
      </c>
      <c r="F1017" s="32">
        <v>34</v>
      </c>
      <c r="G1017" s="32">
        <v>44</v>
      </c>
      <c r="H1017" s="32">
        <v>4</v>
      </c>
      <c r="I1017" s="32">
        <v>32</v>
      </c>
      <c r="J1017" s="37"/>
      <c r="K1017" s="36">
        <v>81</v>
      </c>
      <c r="L1017" s="32">
        <v>7</v>
      </c>
      <c r="M1017" s="37">
        <v>63</v>
      </c>
      <c r="N1017" s="32"/>
      <c r="O1017" s="32"/>
      <c r="P1017" s="32"/>
      <c r="Q1017" s="32"/>
      <c r="R1017" s="38">
        <f>(E1017*E$2+F1017*F$2+G1017*G$2+H1017*H$2+I1017*I$2+K1017*K$2+J1017*J$2+L1017*L$2+M1017*M$2)</f>
        <v>0</v>
      </c>
    </row>
    <row r="1018" spans="1:18" ht="22.5" customHeight="1">
      <c r="A1018" s="34">
        <v>46017</v>
      </c>
      <c r="B1018" s="15" t="s">
        <v>1116</v>
      </c>
      <c r="C1018" s="15" t="s">
        <v>1117</v>
      </c>
      <c r="D1018" s="35">
        <v>5689</v>
      </c>
      <c r="E1018" s="36">
        <v>55</v>
      </c>
      <c r="F1018" s="32">
        <v>59</v>
      </c>
      <c r="G1018" s="32">
        <v>25</v>
      </c>
      <c r="H1018" s="32">
        <v>70</v>
      </c>
      <c r="I1018" s="32">
        <v>61</v>
      </c>
      <c r="J1018" s="37"/>
      <c r="K1018" s="36">
        <v>29</v>
      </c>
      <c r="L1018" s="32">
        <v>50</v>
      </c>
      <c r="M1018" s="37">
        <v>43</v>
      </c>
      <c r="N1018" s="32"/>
      <c r="O1018" s="32"/>
      <c r="P1018" s="32"/>
      <c r="Q1018" s="32"/>
      <c r="R1018" s="38">
        <f>(E1018*E$2+F1018*F$2+G1018*G$2+H1018*H$2+I1018*I$2+K1018*K$2+J1018*J$2+L1018*L$2+M1018*M$2)</f>
        <v>0</v>
      </c>
    </row>
    <row r="1019" spans="1:18" ht="22.5" customHeight="1">
      <c r="A1019" s="34">
        <v>46017</v>
      </c>
      <c r="B1019" s="15" t="s">
        <v>1118</v>
      </c>
      <c r="C1019" s="15" t="s">
        <v>1119</v>
      </c>
      <c r="D1019" s="35">
        <v>100849</v>
      </c>
      <c r="E1019" s="36">
        <v>84</v>
      </c>
      <c r="F1019" s="32">
        <v>99</v>
      </c>
      <c r="G1019" s="32">
        <v>60</v>
      </c>
      <c r="H1019" s="32">
        <v>44</v>
      </c>
      <c r="I1019" s="32">
        <v>96</v>
      </c>
      <c r="J1019" s="37"/>
      <c r="K1019" s="36">
        <v>88</v>
      </c>
      <c r="L1019" s="32">
        <v>72</v>
      </c>
      <c r="M1019" s="37">
        <v>34</v>
      </c>
      <c r="N1019" s="32"/>
      <c r="O1019" s="32"/>
      <c r="P1019" s="32"/>
      <c r="Q1019" s="32"/>
      <c r="R1019" s="38">
        <f>(E1019*E$2+F1019*F$2+G1019*G$2+H1019*H$2+I1019*I$2+K1019*K$2+J1019*J$2+L1019*L$2+M1019*M$2)</f>
        <v>0</v>
      </c>
    </row>
    <row r="1020" spans="1:18" ht="22.5" customHeight="1">
      <c r="A1020" s="34">
        <v>46017</v>
      </c>
      <c r="B1020" s="15" t="s">
        <v>5976</v>
      </c>
      <c r="C1020" s="15" t="s">
        <v>1120</v>
      </c>
      <c r="D1020" s="35">
        <v>372</v>
      </c>
      <c r="E1020" s="36">
        <v>28</v>
      </c>
      <c r="F1020" s="32">
        <v>22</v>
      </c>
      <c r="G1020" s="32">
        <v>36</v>
      </c>
      <c r="H1020" s="32">
        <v>64</v>
      </c>
      <c r="I1020" s="32"/>
      <c r="J1020" s="37"/>
      <c r="K1020" s="36">
        <v>44</v>
      </c>
      <c r="L1020" s="32">
        <v>34</v>
      </c>
      <c r="M1020" s="37">
        <v>34</v>
      </c>
      <c r="N1020" s="32"/>
      <c r="O1020" s="32"/>
      <c r="P1020" s="32"/>
      <c r="Q1020" s="32"/>
      <c r="R1020" s="38">
        <f>(E1020*E$2+F1020*F$2+G1020*G$2+H1020*H$2+I1020*I$2+K1020*K$2+J1020*J$2+L1020*L$2+M1020*M$2)</f>
        <v>0</v>
      </c>
    </row>
    <row r="1021" spans="1:18" ht="22.5" customHeight="1">
      <c r="A1021" s="34">
        <v>46017</v>
      </c>
      <c r="B1021" s="15" t="s">
        <v>5977</v>
      </c>
      <c r="C1021" s="15" t="s">
        <v>5978</v>
      </c>
      <c r="D1021" s="35">
        <v>3095</v>
      </c>
      <c r="E1021" s="36">
        <v>76</v>
      </c>
      <c r="F1021" s="32"/>
      <c r="G1021" s="32">
        <v>74</v>
      </c>
      <c r="H1021" s="32">
        <v>93</v>
      </c>
      <c r="I1021" s="32">
        <v>98</v>
      </c>
      <c r="J1021" s="37"/>
      <c r="K1021" s="36">
        <v>79</v>
      </c>
      <c r="L1021" s="32">
        <v>98</v>
      </c>
      <c r="M1021" s="37">
        <v>6</v>
      </c>
      <c r="N1021" s="32"/>
      <c r="O1021" s="32"/>
      <c r="P1021" s="32"/>
      <c r="Q1021" s="32"/>
      <c r="R1021" s="38">
        <f>(E1021*E$2+F1021*F$2+G1021*G$2+H1021*H$2+I1021*I$2+K1021*K$2+J1021*J$2+L1021*L$2+M1021*M$2)</f>
        <v>0</v>
      </c>
    </row>
    <row r="1022" spans="1:18" ht="22.5" customHeight="1">
      <c r="A1022" s="34">
        <v>46017</v>
      </c>
      <c r="B1022" s="15" t="s">
        <v>4725</v>
      </c>
      <c r="C1022" s="15" t="s">
        <v>4724</v>
      </c>
      <c r="D1022" s="35">
        <v>970</v>
      </c>
      <c r="E1022" s="36">
        <v>38</v>
      </c>
      <c r="F1022" s="32">
        <v>29</v>
      </c>
      <c r="G1022" s="32">
        <v>25</v>
      </c>
      <c r="H1022" s="32">
        <v>73</v>
      </c>
      <c r="I1022" s="32">
        <v>25</v>
      </c>
      <c r="J1022" s="37"/>
      <c r="K1022" s="36">
        <v>44</v>
      </c>
      <c r="L1022" s="32">
        <v>41</v>
      </c>
      <c r="M1022" s="37">
        <v>48</v>
      </c>
      <c r="N1022" s="32"/>
      <c r="O1022" s="32"/>
      <c r="P1022" s="32"/>
      <c r="Q1022" s="32"/>
      <c r="R1022" s="38">
        <f>(E1022*E$2+F1022*F$2+G1022*G$2+H1022*H$2+I1022*I$2+K1022*K$2+J1022*J$2+L1022*L$2+M1022*M$2)</f>
        <v>0</v>
      </c>
    </row>
    <row r="1023" spans="1:18" ht="22.5" customHeight="1">
      <c r="A1023" s="34">
        <v>46017</v>
      </c>
      <c r="B1023" s="15" t="s">
        <v>6038</v>
      </c>
      <c r="C1023" s="15" t="s">
        <v>6039</v>
      </c>
      <c r="D1023" s="35">
        <v>11068</v>
      </c>
      <c r="E1023" s="36">
        <v>55</v>
      </c>
      <c r="F1023" s="32">
        <v>47</v>
      </c>
      <c r="G1023" s="32">
        <v>69</v>
      </c>
      <c r="H1023" s="32">
        <v>11</v>
      </c>
      <c r="I1023" s="32">
        <v>35</v>
      </c>
      <c r="J1023" s="37"/>
      <c r="K1023" s="36">
        <v>69</v>
      </c>
      <c r="L1023" s="32">
        <v>68</v>
      </c>
      <c r="M1023" s="37">
        <v>52</v>
      </c>
      <c r="N1023" s="32"/>
      <c r="O1023" s="32"/>
      <c r="P1023" s="32"/>
      <c r="Q1023" s="32"/>
      <c r="R1023" s="38">
        <f>(E1023*E$2+F1023*F$2+G1023*G$2+H1023*H$2+I1023*I$2+K1023*K$2+J1023*J$2+L1023*L$2+M1023*M$2)</f>
        <v>0</v>
      </c>
    </row>
    <row r="1024" spans="1:18" ht="22.5" customHeight="1">
      <c r="A1024" s="34">
        <v>46017</v>
      </c>
      <c r="B1024" s="15" t="s">
        <v>1121</v>
      </c>
      <c r="C1024" s="15" t="s">
        <v>1122</v>
      </c>
      <c r="D1024" s="35">
        <v>77143</v>
      </c>
      <c r="E1024" s="36">
        <v>28</v>
      </c>
      <c r="F1024" s="32">
        <v>46</v>
      </c>
      <c r="G1024" s="32">
        <v>49</v>
      </c>
      <c r="H1024" s="32">
        <v>2</v>
      </c>
      <c r="I1024" s="32">
        <v>22</v>
      </c>
      <c r="J1024" s="37"/>
      <c r="K1024" s="36">
        <v>46</v>
      </c>
      <c r="L1024" s="32">
        <v>56</v>
      </c>
      <c r="M1024" s="37">
        <v>44</v>
      </c>
      <c r="N1024" s="32"/>
      <c r="O1024" s="32"/>
      <c r="P1024" s="32"/>
      <c r="Q1024" s="32"/>
      <c r="R1024" s="38">
        <f>(E1024*E$2+F1024*F$2+G1024*G$2+H1024*H$2+I1024*I$2+K1024*K$2+J1024*J$2+L1024*L$2+M1024*M$2)</f>
        <v>0</v>
      </c>
    </row>
    <row r="1025" spans="1:18" ht="22.5" customHeight="1">
      <c r="A1025" s="34">
        <v>46017</v>
      </c>
      <c r="B1025" s="15" t="s">
        <v>5780</v>
      </c>
      <c r="C1025" s="15" t="s">
        <v>5779</v>
      </c>
      <c r="D1025" s="35">
        <v>2485</v>
      </c>
      <c r="E1025" s="36">
        <v>60</v>
      </c>
      <c r="F1025" s="32">
        <v>42</v>
      </c>
      <c r="G1025" s="32">
        <v>54</v>
      </c>
      <c r="H1025" s="32">
        <v>90</v>
      </c>
      <c r="I1025" s="32">
        <v>75</v>
      </c>
      <c r="J1025" s="37"/>
      <c r="K1025" s="36">
        <v>68</v>
      </c>
      <c r="L1025" s="32">
        <v>55</v>
      </c>
      <c r="M1025" s="37">
        <v>32</v>
      </c>
      <c r="N1025" s="32"/>
      <c r="O1025" s="32"/>
      <c r="P1025" s="32"/>
      <c r="Q1025" s="32"/>
      <c r="R1025" s="38">
        <f>(E1025*E$2+F1025*F$2+G1025*G$2+H1025*H$2+I1025*I$2+K1025*K$2+J1025*J$2+L1025*L$2+M1025*M$2)</f>
        <v>0</v>
      </c>
    </row>
    <row r="1026" spans="1:18" ht="22.5" customHeight="1">
      <c r="A1026" s="34">
        <v>46017</v>
      </c>
      <c r="B1026" s="15" t="s">
        <v>1123</v>
      </c>
      <c r="C1026" s="15" t="s">
        <v>1124</v>
      </c>
      <c r="D1026" s="35">
        <v>386</v>
      </c>
      <c r="E1026" s="36">
        <v>62</v>
      </c>
      <c r="F1026" s="32">
        <v>69</v>
      </c>
      <c r="G1026" s="32">
        <v>26</v>
      </c>
      <c r="H1026" s="32">
        <v>74</v>
      </c>
      <c r="I1026" s="32">
        <v>68</v>
      </c>
      <c r="J1026" s="37"/>
      <c r="K1026" s="36">
        <v>74</v>
      </c>
      <c r="L1026" s="32">
        <v>83</v>
      </c>
      <c r="M1026" s="37">
        <v>41</v>
      </c>
      <c r="N1026" s="32"/>
      <c r="O1026" s="32"/>
      <c r="P1026" s="32"/>
      <c r="Q1026" s="32"/>
      <c r="R1026" s="38">
        <f>(E1026*E$2+F1026*F$2+G1026*G$2+H1026*H$2+I1026*I$2+K1026*K$2+J1026*J$2+L1026*L$2+M1026*M$2)</f>
        <v>0</v>
      </c>
    </row>
    <row r="1027" spans="1:18" ht="22.5" customHeight="1">
      <c r="A1027" s="34">
        <v>46017</v>
      </c>
      <c r="B1027" s="15" t="s">
        <v>4727</v>
      </c>
      <c r="C1027" s="15" t="s">
        <v>4726</v>
      </c>
      <c r="D1027" s="35">
        <v>2542</v>
      </c>
      <c r="E1027" s="36">
        <v>29</v>
      </c>
      <c r="F1027" s="32"/>
      <c r="G1027" s="32">
        <v>39</v>
      </c>
      <c r="H1027" s="32">
        <v>9</v>
      </c>
      <c r="I1027" s="32">
        <v>52</v>
      </c>
      <c r="J1027" s="37"/>
      <c r="K1027" s="36">
        <v>75</v>
      </c>
      <c r="L1027" s="32">
        <v>70</v>
      </c>
      <c r="M1027" s="37">
        <v>15</v>
      </c>
      <c r="N1027" s="32"/>
      <c r="O1027" s="32"/>
      <c r="P1027" s="32"/>
      <c r="Q1027" s="32"/>
      <c r="R1027" s="38">
        <f>(E1027*E$2+F1027*F$2+G1027*G$2+H1027*H$2+I1027*I$2+K1027*K$2+J1027*J$2+L1027*L$2+M1027*M$2)</f>
        <v>0</v>
      </c>
    </row>
    <row r="1028" spans="1:18" ht="22.5" customHeight="1">
      <c r="A1028" s="34">
        <v>46017</v>
      </c>
      <c r="B1028" s="15" t="s">
        <v>6905</v>
      </c>
      <c r="C1028" s="15" t="s">
        <v>6906</v>
      </c>
      <c r="D1028" s="35">
        <v>756</v>
      </c>
      <c r="E1028" s="36">
        <v>16</v>
      </c>
      <c r="F1028" s="32">
        <v>6</v>
      </c>
      <c r="G1028" s="32">
        <v>19</v>
      </c>
      <c r="H1028" s="32">
        <v>44</v>
      </c>
      <c r="I1028" s="32">
        <v>38</v>
      </c>
      <c r="J1028" s="37"/>
      <c r="K1028" s="36">
        <v>71</v>
      </c>
      <c r="L1028" s="32">
        <v>31</v>
      </c>
      <c r="M1028" s="37">
        <v>46</v>
      </c>
      <c r="N1028" s="32"/>
      <c r="O1028" s="32"/>
      <c r="P1028" s="32"/>
      <c r="Q1028" s="32"/>
      <c r="R1028" s="38">
        <f>(E1028*E$2+F1028*F$2+G1028*G$2+H1028*H$2+I1028*I$2+K1028*K$2+J1028*J$2+L1028*L$2+M1028*M$2)</f>
        <v>0</v>
      </c>
    </row>
    <row r="1029" spans="1:18" ht="22.5" customHeight="1">
      <c r="A1029" s="34">
        <v>46017</v>
      </c>
      <c r="B1029" s="15" t="s">
        <v>1125</v>
      </c>
      <c r="C1029" s="15" t="s">
        <v>1126</v>
      </c>
      <c r="D1029" s="35">
        <v>7014</v>
      </c>
      <c r="E1029" s="36">
        <v>78</v>
      </c>
      <c r="F1029" s="32">
        <v>85</v>
      </c>
      <c r="G1029" s="32">
        <v>77</v>
      </c>
      <c r="H1029" s="32">
        <v>48</v>
      </c>
      <c r="I1029" s="32">
        <v>77</v>
      </c>
      <c r="J1029" s="37"/>
      <c r="K1029" s="36">
        <v>82</v>
      </c>
      <c r="L1029" s="32">
        <v>37</v>
      </c>
      <c r="M1029" s="37">
        <v>48</v>
      </c>
      <c r="N1029" s="32"/>
      <c r="O1029" s="32"/>
      <c r="P1029" s="32"/>
      <c r="Q1029" s="32"/>
      <c r="R1029" s="38">
        <f>(E1029*E$2+F1029*F$2+G1029*G$2+H1029*H$2+I1029*I$2+K1029*K$2+J1029*J$2+L1029*L$2+M1029*M$2)</f>
        <v>0</v>
      </c>
    </row>
    <row r="1030" spans="1:18" ht="22.5" customHeight="1">
      <c r="A1030" s="34">
        <v>46017</v>
      </c>
      <c r="B1030" s="15" t="s">
        <v>4729</v>
      </c>
      <c r="C1030" s="15" t="s">
        <v>4728</v>
      </c>
      <c r="D1030" s="35">
        <v>705</v>
      </c>
      <c r="E1030" s="36"/>
      <c r="F1030" s="32"/>
      <c r="G1030" s="32"/>
      <c r="H1030" s="32">
        <v>6</v>
      </c>
      <c r="I1030" s="32"/>
      <c r="J1030" s="37"/>
      <c r="K1030" s="36">
        <v>69</v>
      </c>
      <c r="L1030" s="32">
        <v>48</v>
      </c>
      <c r="M1030" s="37">
        <v>42</v>
      </c>
      <c r="N1030" s="32"/>
      <c r="O1030" s="32"/>
      <c r="P1030" s="32"/>
      <c r="Q1030" s="32"/>
      <c r="R1030" s="38">
        <f>(E1030*E$2+F1030*F$2+G1030*G$2+H1030*H$2+I1030*I$2+K1030*K$2+J1030*J$2+L1030*L$2+M1030*M$2)</f>
        <v>0</v>
      </c>
    </row>
    <row r="1031" spans="1:18" ht="22.5" customHeight="1">
      <c r="A1031" s="34">
        <v>46017</v>
      </c>
      <c r="B1031" s="15" t="s">
        <v>5749</v>
      </c>
      <c r="C1031" s="15" t="s">
        <v>5748</v>
      </c>
      <c r="D1031" s="35">
        <v>632</v>
      </c>
      <c r="E1031" s="36">
        <v>82</v>
      </c>
      <c r="F1031" s="32">
        <v>60</v>
      </c>
      <c r="G1031" s="32">
        <v>88</v>
      </c>
      <c r="H1031" s="32">
        <v>55</v>
      </c>
      <c r="I1031" s="32">
        <v>96</v>
      </c>
      <c r="J1031" s="37"/>
      <c r="K1031" s="36">
        <v>69</v>
      </c>
      <c r="L1031" s="32">
        <v>48</v>
      </c>
      <c r="M1031" s="37">
        <v>27</v>
      </c>
      <c r="N1031" s="32"/>
      <c r="O1031" s="32"/>
      <c r="P1031" s="32"/>
      <c r="Q1031" s="32"/>
      <c r="R1031" s="38">
        <f>(E1031*E$2+F1031*F$2+G1031*G$2+H1031*H$2+I1031*I$2+K1031*K$2+J1031*J$2+L1031*L$2+M1031*M$2)</f>
        <v>0</v>
      </c>
    </row>
    <row r="1032" spans="1:18" ht="22.5" customHeight="1">
      <c r="A1032" s="34">
        <v>46017</v>
      </c>
      <c r="B1032" s="15" t="s">
        <v>1127</v>
      </c>
      <c r="C1032" s="15" t="s">
        <v>1128</v>
      </c>
      <c r="D1032" s="35">
        <v>10529</v>
      </c>
      <c r="E1032" s="36">
        <v>61</v>
      </c>
      <c r="F1032" s="32">
        <v>36</v>
      </c>
      <c r="G1032" s="32">
        <v>85</v>
      </c>
      <c r="H1032" s="32">
        <v>62</v>
      </c>
      <c r="I1032" s="32">
        <v>78</v>
      </c>
      <c r="J1032" s="37">
        <v>30</v>
      </c>
      <c r="K1032" s="36">
        <v>91</v>
      </c>
      <c r="L1032" s="32">
        <v>52</v>
      </c>
      <c r="M1032" s="37">
        <v>58</v>
      </c>
      <c r="N1032" s="32"/>
      <c r="O1032" s="32"/>
      <c r="P1032" s="32"/>
      <c r="Q1032" s="32"/>
      <c r="R1032" s="38">
        <f>(E1032*E$2+F1032*F$2+G1032*G$2+H1032*H$2+I1032*I$2+K1032*K$2+J1032*J$2+L1032*L$2+M1032*M$2)</f>
        <v>0</v>
      </c>
    </row>
    <row r="1033" spans="1:18" ht="22.5" customHeight="1">
      <c r="A1033" s="34">
        <v>46017</v>
      </c>
      <c r="B1033" s="15" t="s">
        <v>1129</v>
      </c>
      <c r="C1033" s="15" t="s">
        <v>1130</v>
      </c>
      <c r="D1033" s="35">
        <v>1441</v>
      </c>
      <c r="E1033" s="36">
        <v>64</v>
      </c>
      <c r="F1033" s="32">
        <v>58</v>
      </c>
      <c r="G1033" s="32">
        <v>54</v>
      </c>
      <c r="H1033" s="32">
        <v>82</v>
      </c>
      <c r="I1033" s="32">
        <v>48</v>
      </c>
      <c r="J1033" s="37"/>
      <c r="K1033" s="36">
        <v>55</v>
      </c>
      <c r="L1033" s="32">
        <v>67</v>
      </c>
      <c r="M1033" s="37">
        <v>37</v>
      </c>
      <c r="N1033" s="32"/>
      <c r="O1033" s="32"/>
      <c r="P1033" s="32"/>
      <c r="Q1033" s="32"/>
      <c r="R1033" s="38">
        <f>(E1033*E$2+F1033*F$2+G1033*G$2+H1033*H$2+I1033*I$2+K1033*K$2+J1033*J$2+L1033*L$2+M1033*M$2)</f>
        <v>0</v>
      </c>
    </row>
    <row r="1034" spans="1:18" ht="22.5" customHeight="1">
      <c r="A1034" s="34">
        <v>46017</v>
      </c>
      <c r="B1034" s="15" t="s">
        <v>1131</v>
      </c>
      <c r="C1034" s="15" t="s">
        <v>1132</v>
      </c>
      <c r="D1034" s="35">
        <v>1369</v>
      </c>
      <c r="E1034" s="36">
        <v>42</v>
      </c>
      <c r="F1034" s="32">
        <v>30</v>
      </c>
      <c r="G1034" s="32">
        <v>37</v>
      </c>
      <c r="H1034" s="32">
        <v>49</v>
      </c>
      <c r="I1034" s="32">
        <v>3</v>
      </c>
      <c r="J1034" s="37">
        <v>36</v>
      </c>
      <c r="K1034" s="36">
        <v>27</v>
      </c>
      <c r="L1034" s="32">
        <v>63</v>
      </c>
      <c r="M1034" s="37">
        <v>45</v>
      </c>
      <c r="N1034" s="32"/>
      <c r="O1034" s="32"/>
      <c r="P1034" s="32"/>
      <c r="Q1034" s="32"/>
      <c r="R1034" s="38">
        <f>(E1034*E$2+F1034*F$2+G1034*G$2+H1034*H$2+I1034*I$2+K1034*K$2+J1034*J$2+L1034*L$2+M1034*M$2)</f>
        <v>0</v>
      </c>
    </row>
    <row r="1035" spans="1:18" ht="22.5" customHeight="1">
      <c r="A1035" s="34">
        <v>46017</v>
      </c>
      <c r="B1035" s="15" t="s">
        <v>6124</v>
      </c>
      <c r="C1035" s="15" t="s">
        <v>6125</v>
      </c>
      <c r="D1035" s="35">
        <v>363</v>
      </c>
      <c r="E1035" s="36">
        <v>78</v>
      </c>
      <c r="F1035" s="32">
        <v>61</v>
      </c>
      <c r="G1035" s="32">
        <v>44</v>
      </c>
      <c r="H1035" s="32">
        <v>80</v>
      </c>
      <c r="I1035" s="32">
        <v>96</v>
      </c>
      <c r="J1035" s="37"/>
      <c r="K1035" s="36">
        <v>13</v>
      </c>
      <c r="L1035" s="32">
        <v>52</v>
      </c>
      <c r="M1035" s="37">
        <v>31</v>
      </c>
      <c r="N1035" s="32"/>
      <c r="O1035" s="32"/>
      <c r="P1035" s="32"/>
      <c r="Q1035" s="32"/>
      <c r="R1035" s="38">
        <f>(E1035*E$2+F1035*F$2+G1035*G$2+H1035*H$2+I1035*I$2+K1035*K$2+J1035*J$2+L1035*L$2+M1035*M$2)</f>
        <v>0</v>
      </c>
    </row>
    <row r="1036" spans="1:18" ht="22.5" customHeight="1">
      <c r="A1036" s="34">
        <v>46017</v>
      </c>
      <c r="B1036" s="15" t="s">
        <v>1133</v>
      </c>
      <c r="C1036" s="15" t="s">
        <v>1134</v>
      </c>
      <c r="D1036" s="35">
        <v>17286</v>
      </c>
      <c r="E1036" s="36">
        <v>51</v>
      </c>
      <c r="F1036" s="32">
        <v>63</v>
      </c>
      <c r="G1036" s="32">
        <v>54</v>
      </c>
      <c r="H1036" s="32">
        <v>85</v>
      </c>
      <c r="I1036" s="32">
        <v>95</v>
      </c>
      <c r="J1036" s="37">
        <v>62</v>
      </c>
      <c r="K1036" s="36">
        <v>47</v>
      </c>
      <c r="L1036" s="32">
        <v>57</v>
      </c>
      <c r="M1036" s="37">
        <v>44</v>
      </c>
      <c r="N1036" s="32"/>
      <c r="O1036" s="32"/>
      <c r="P1036" s="32"/>
      <c r="Q1036" s="32"/>
      <c r="R1036" s="38">
        <f>(E1036*E$2+F1036*F$2+G1036*G$2+H1036*H$2+I1036*I$2+K1036*K$2+J1036*J$2+L1036*L$2+M1036*M$2)</f>
        <v>0</v>
      </c>
    </row>
    <row r="1037" spans="1:18" ht="22.5" customHeight="1">
      <c r="A1037" s="34">
        <v>46017</v>
      </c>
      <c r="B1037" s="15" t="s">
        <v>7393</v>
      </c>
      <c r="C1037" s="15" t="s">
        <v>7394</v>
      </c>
      <c r="D1037" s="35">
        <v>234</v>
      </c>
      <c r="E1037" s="36">
        <v>25</v>
      </c>
      <c r="F1037" s="32">
        <v>33</v>
      </c>
      <c r="G1037" s="32">
        <v>16</v>
      </c>
      <c r="H1037" s="32">
        <v>41</v>
      </c>
      <c r="I1037" s="32">
        <v>24</v>
      </c>
      <c r="J1037" s="37"/>
      <c r="K1037" s="36">
        <v>13</v>
      </c>
      <c r="L1037" s="32">
        <v>82</v>
      </c>
      <c r="M1037" s="37">
        <v>13</v>
      </c>
      <c r="N1037" s="32"/>
      <c r="O1037" s="32"/>
      <c r="P1037" s="32"/>
      <c r="Q1037" s="32"/>
      <c r="R1037" s="38">
        <f>(E1037*E$2+F1037*F$2+G1037*G$2+H1037*H$2+I1037*I$2+K1037*K$2+J1037*J$2+L1037*L$2+M1037*M$2)</f>
        <v>0</v>
      </c>
    </row>
    <row r="1038" spans="1:18" ht="22.5" customHeight="1">
      <c r="A1038" s="34">
        <v>46017</v>
      </c>
      <c r="B1038" s="15" t="s">
        <v>1135</v>
      </c>
      <c r="C1038" s="15" t="s">
        <v>1136</v>
      </c>
      <c r="D1038" s="35">
        <v>425</v>
      </c>
      <c r="E1038" s="36">
        <v>63</v>
      </c>
      <c r="F1038" s="32">
        <v>53</v>
      </c>
      <c r="G1038" s="32">
        <v>67</v>
      </c>
      <c r="H1038" s="32">
        <v>76</v>
      </c>
      <c r="I1038" s="32">
        <v>73</v>
      </c>
      <c r="J1038" s="37"/>
      <c r="K1038" s="36">
        <v>27</v>
      </c>
      <c r="L1038" s="32">
        <v>11</v>
      </c>
      <c r="M1038" s="37">
        <v>48</v>
      </c>
      <c r="N1038" s="32"/>
      <c r="O1038" s="32"/>
      <c r="P1038" s="32"/>
      <c r="Q1038" s="32"/>
      <c r="R1038" s="38">
        <f>(E1038*E$2+F1038*F$2+G1038*G$2+H1038*H$2+I1038*I$2+K1038*K$2+J1038*J$2+L1038*L$2+M1038*M$2)</f>
        <v>0</v>
      </c>
    </row>
    <row r="1039" spans="1:18" ht="22.5" customHeight="1">
      <c r="A1039" s="34">
        <v>46017</v>
      </c>
      <c r="B1039" s="15" t="s">
        <v>7878</v>
      </c>
      <c r="C1039" s="15" t="s">
        <v>7879</v>
      </c>
      <c r="D1039" s="35">
        <v>624</v>
      </c>
      <c r="E1039" s="36">
        <v>35</v>
      </c>
      <c r="F1039" s="32">
        <v>16</v>
      </c>
      <c r="G1039" s="32">
        <v>55</v>
      </c>
      <c r="H1039" s="32">
        <v>58</v>
      </c>
      <c r="I1039" s="32">
        <v>1</v>
      </c>
      <c r="J1039" s="37"/>
      <c r="K1039" s="36">
        <v>1</v>
      </c>
      <c r="L1039" s="32">
        <v>60</v>
      </c>
      <c r="M1039" s="37">
        <v>60</v>
      </c>
      <c r="N1039" s="32"/>
      <c r="O1039" s="32"/>
      <c r="P1039" s="32"/>
      <c r="Q1039" s="32"/>
      <c r="R1039" s="38">
        <f>(E1039*E$2+F1039*F$2+G1039*G$2+H1039*H$2+I1039*I$2+K1039*K$2+J1039*J$2+L1039*L$2+M1039*M$2)</f>
        <v>0</v>
      </c>
    </row>
    <row r="1040" spans="1:18" ht="22.5" customHeight="1">
      <c r="A1040" s="34">
        <v>46017</v>
      </c>
      <c r="B1040" s="15" t="s">
        <v>1137</v>
      </c>
      <c r="C1040" s="15" t="s">
        <v>1138</v>
      </c>
      <c r="D1040" s="35">
        <v>48531</v>
      </c>
      <c r="E1040" s="36">
        <v>92</v>
      </c>
      <c r="F1040" s="32">
        <v>79</v>
      </c>
      <c r="G1040" s="32">
        <v>78</v>
      </c>
      <c r="H1040" s="32">
        <v>77</v>
      </c>
      <c r="I1040" s="32">
        <v>65</v>
      </c>
      <c r="J1040" s="37"/>
      <c r="K1040" s="36">
        <v>50</v>
      </c>
      <c r="L1040" s="32">
        <v>79</v>
      </c>
      <c r="M1040" s="37">
        <v>28</v>
      </c>
      <c r="N1040" s="32"/>
      <c r="O1040" s="32"/>
      <c r="P1040" s="32"/>
      <c r="Q1040" s="32"/>
      <c r="R1040" s="38">
        <f>(E1040*E$2+F1040*F$2+G1040*G$2+H1040*H$2+I1040*I$2+K1040*K$2+J1040*J$2+L1040*L$2+M1040*M$2)</f>
        <v>0</v>
      </c>
    </row>
    <row r="1041" spans="1:18" ht="22.5" customHeight="1">
      <c r="A1041" s="34">
        <v>46017</v>
      </c>
      <c r="B1041" s="15" t="s">
        <v>1139</v>
      </c>
      <c r="C1041" s="15" t="s">
        <v>1140</v>
      </c>
      <c r="D1041" s="35">
        <v>9837</v>
      </c>
      <c r="E1041" s="36"/>
      <c r="F1041" s="32">
        <v>75</v>
      </c>
      <c r="G1041" s="32"/>
      <c r="H1041" s="32">
        <v>65</v>
      </c>
      <c r="I1041" s="32"/>
      <c r="J1041" s="37"/>
      <c r="K1041" s="36">
        <v>73</v>
      </c>
      <c r="L1041" s="32">
        <v>49</v>
      </c>
      <c r="M1041" s="37">
        <v>54</v>
      </c>
      <c r="N1041" s="32"/>
      <c r="O1041" s="32"/>
      <c r="P1041" s="32"/>
      <c r="Q1041" s="32"/>
      <c r="R1041" s="38">
        <f>(E1041*E$2+F1041*F$2+G1041*G$2+H1041*H$2+I1041*I$2+K1041*K$2+J1041*J$2+L1041*L$2+M1041*M$2)</f>
        <v>0</v>
      </c>
    </row>
    <row r="1042" spans="1:18" ht="22.5" customHeight="1">
      <c r="A1042" s="34">
        <v>46017</v>
      </c>
      <c r="B1042" s="15" t="s">
        <v>1141</v>
      </c>
      <c r="C1042" s="15" t="s">
        <v>1142</v>
      </c>
      <c r="D1042" s="35">
        <v>126776</v>
      </c>
      <c r="E1042" s="36">
        <v>31</v>
      </c>
      <c r="F1042" s="32">
        <v>39</v>
      </c>
      <c r="G1042" s="32">
        <v>64</v>
      </c>
      <c r="H1042" s="32">
        <v>8</v>
      </c>
      <c r="I1042" s="32">
        <v>30</v>
      </c>
      <c r="J1042" s="37">
        <v>32</v>
      </c>
      <c r="K1042" s="36">
        <v>96</v>
      </c>
      <c r="L1042" s="32">
        <v>40</v>
      </c>
      <c r="M1042" s="37">
        <v>75</v>
      </c>
      <c r="N1042" s="32"/>
      <c r="O1042" s="32"/>
      <c r="P1042" s="32"/>
      <c r="Q1042" s="32"/>
      <c r="R1042" s="38">
        <f>(E1042*E$2+F1042*F$2+G1042*G$2+H1042*H$2+I1042*I$2+K1042*K$2+J1042*J$2+L1042*L$2+M1042*M$2)</f>
        <v>0</v>
      </c>
    </row>
    <row r="1043" spans="1:18" ht="22.5" customHeight="1">
      <c r="A1043" s="34">
        <v>46017</v>
      </c>
      <c r="B1043" s="15" t="s">
        <v>4731</v>
      </c>
      <c r="C1043" s="15" t="s">
        <v>4730</v>
      </c>
      <c r="D1043" s="35">
        <v>982</v>
      </c>
      <c r="E1043" s="36">
        <v>47</v>
      </c>
      <c r="F1043" s="32"/>
      <c r="G1043" s="32">
        <v>61</v>
      </c>
      <c r="H1043" s="32"/>
      <c r="I1043" s="32">
        <v>95</v>
      </c>
      <c r="J1043" s="37">
        <v>39</v>
      </c>
      <c r="K1043" s="36">
        <v>39</v>
      </c>
      <c r="L1043" s="32">
        <v>29</v>
      </c>
      <c r="M1043" s="37">
        <v>67</v>
      </c>
      <c r="N1043" s="32"/>
      <c r="O1043" s="32"/>
      <c r="P1043" s="32"/>
      <c r="Q1043" s="32"/>
      <c r="R1043" s="38">
        <f>(E1043*E$2+F1043*F$2+G1043*G$2+H1043*H$2+I1043*I$2+K1043*K$2+J1043*J$2+L1043*L$2+M1043*M$2)</f>
        <v>0</v>
      </c>
    </row>
    <row r="1044" spans="1:18" ht="22.5" customHeight="1">
      <c r="A1044" s="34">
        <v>46017</v>
      </c>
      <c r="B1044" s="15" t="s">
        <v>7937</v>
      </c>
      <c r="C1044" s="15" t="s">
        <v>5955</v>
      </c>
      <c r="D1044" s="35">
        <v>1165</v>
      </c>
      <c r="E1044" s="36">
        <v>53</v>
      </c>
      <c r="F1044" s="32">
        <v>88</v>
      </c>
      <c r="G1044" s="32">
        <v>36</v>
      </c>
      <c r="H1044" s="32">
        <v>45</v>
      </c>
      <c r="I1044" s="32">
        <v>17</v>
      </c>
      <c r="J1044" s="37"/>
      <c r="K1044" s="36">
        <v>45</v>
      </c>
      <c r="L1044" s="32">
        <v>36</v>
      </c>
      <c r="M1044" s="37">
        <v>57</v>
      </c>
      <c r="N1044" s="32"/>
      <c r="O1044" s="32"/>
      <c r="P1044" s="32"/>
      <c r="Q1044" s="32"/>
      <c r="R1044" s="38">
        <f>(E1044*E$2+F1044*F$2+G1044*G$2+H1044*H$2+I1044*I$2+K1044*K$2+J1044*J$2+L1044*L$2+M1044*M$2)</f>
        <v>0</v>
      </c>
    </row>
    <row r="1045" spans="1:18" ht="22.5" customHeight="1">
      <c r="A1045" s="34">
        <v>46017</v>
      </c>
      <c r="B1045" s="15" t="s">
        <v>1143</v>
      </c>
      <c r="C1045" s="15" t="s">
        <v>1144</v>
      </c>
      <c r="D1045" s="35">
        <v>15024</v>
      </c>
      <c r="E1045" s="36">
        <v>85</v>
      </c>
      <c r="F1045" s="32">
        <v>69</v>
      </c>
      <c r="G1045" s="32">
        <v>100</v>
      </c>
      <c r="H1045" s="32">
        <v>61</v>
      </c>
      <c r="I1045" s="32">
        <v>32</v>
      </c>
      <c r="J1045" s="37"/>
      <c r="K1045" s="36">
        <v>38</v>
      </c>
      <c r="L1045" s="32">
        <v>45</v>
      </c>
      <c r="M1045" s="37">
        <v>25</v>
      </c>
      <c r="N1045" s="32"/>
      <c r="O1045" s="32"/>
      <c r="P1045" s="32"/>
      <c r="Q1045" s="32"/>
      <c r="R1045" s="38">
        <f>(E1045*E$2+F1045*F$2+G1045*G$2+H1045*H$2+I1045*I$2+K1045*K$2+J1045*J$2+L1045*L$2+M1045*M$2)</f>
        <v>0</v>
      </c>
    </row>
    <row r="1046" spans="1:18" ht="22.5" customHeight="1">
      <c r="A1046" s="34">
        <v>46017</v>
      </c>
      <c r="B1046" s="15" t="s">
        <v>4733</v>
      </c>
      <c r="C1046" s="15" t="s">
        <v>4732</v>
      </c>
      <c r="D1046" s="35">
        <v>1875</v>
      </c>
      <c r="E1046" s="36">
        <v>34</v>
      </c>
      <c r="F1046" s="32"/>
      <c r="G1046" s="32">
        <v>58</v>
      </c>
      <c r="H1046" s="32"/>
      <c r="I1046" s="32">
        <v>33</v>
      </c>
      <c r="J1046" s="37">
        <v>40</v>
      </c>
      <c r="K1046" s="36">
        <v>5</v>
      </c>
      <c r="L1046" s="32">
        <v>43</v>
      </c>
      <c r="M1046" s="37">
        <v>41</v>
      </c>
      <c r="N1046" s="32"/>
      <c r="O1046" s="32"/>
      <c r="P1046" s="32"/>
      <c r="Q1046" s="32"/>
      <c r="R1046" s="38">
        <f>(E1046*E$2+F1046*F$2+G1046*G$2+H1046*H$2+I1046*I$2+K1046*K$2+J1046*J$2+L1046*L$2+M1046*M$2)</f>
        <v>0</v>
      </c>
    </row>
    <row r="1047" spans="1:18" ht="22.5" customHeight="1">
      <c r="A1047" s="34">
        <v>46017</v>
      </c>
      <c r="B1047" s="15" t="s">
        <v>1145</v>
      </c>
      <c r="C1047" s="15" t="s">
        <v>1146</v>
      </c>
      <c r="D1047" s="35">
        <v>85675</v>
      </c>
      <c r="E1047" s="36">
        <v>58</v>
      </c>
      <c r="F1047" s="32">
        <v>35</v>
      </c>
      <c r="G1047" s="32">
        <v>60</v>
      </c>
      <c r="H1047" s="32">
        <v>68</v>
      </c>
      <c r="I1047" s="32">
        <v>80</v>
      </c>
      <c r="J1047" s="37">
        <v>36</v>
      </c>
      <c r="K1047" s="36">
        <v>58</v>
      </c>
      <c r="L1047" s="32">
        <v>71</v>
      </c>
      <c r="M1047" s="37">
        <v>4</v>
      </c>
      <c r="N1047" s="32"/>
      <c r="O1047" s="32"/>
      <c r="P1047" s="32"/>
      <c r="Q1047" s="32"/>
      <c r="R1047" s="38">
        <f>(E1047*E$2+F1047*F$2+G1047*G$2+H1047*H$2+I1047*I$2+K1047*K$2+J1047*J$2+L1047*L$2+M1047*M$2)</f>
        <v>0</v>
      </c>
    </row>
    <row r="1048" spans="1:18" ht="22.5" customHeight="1">
      <c r="A1048" s="34">
        <v>46017</v>
      </c>
      <c r="B1048" s="15" t="s">
        <v>1147</v>
      </c>
      <c r="C1048" s="15" t="s">
        <v>1148</v>
      </c>
      <c r="D1048" s="35">
        <v>319</v>
      </c>
      <c r="E1048" s="36">
        <v>31</v>
      </c>
      <c r="F1048" s="32">
        <v>55</v>
      </c>
      <c r="G1048" s="32">
        <v>24</v>
      </c>
      <c r="H1048" s="32">
        <v>32</v>
      </c>
      <c r="I1048" s="32">
        <v>28</v>
      </c>
      <c r="J1048" s="37"/>
      <c r="K1048" s="36">
        <v>70</v>
      </c>
      <c r="L1048" s="32">
        <v>52</v>
      </c>
      <c r="M1048" s="37">
        <v>44</v>
      </c>
      <c r="N1048" s="32"/>
      <c r="O1048" s="32"/>
      <c r="P1048" s="32"/>
      <c r="Q1048" s="32"/>
      <c r="R1048" s="38">
        <f>(E1048*E$2+F1048*F$2+G1048*G$2+H1048*H$2+I1048*I$2+K1048*K$2+J1048*J$2+L1048*L$2+M1048*M$2)</f>
        <v>0</v>
      </c>
    </row>
    <row r="1049" spans="1:18" ht="22.5" customHeight="1">
      <c r="A1049" s="34">
        <v>46017</v>
      </c>
      <c r="B1049" s="15" t="s">
        <v>1149</v>
      </c>
      <c r="C1049" s="15" t="s">
        <v>1150</v>
      </c>
      <c r="D1049" s="35">
        <v>47757</v>
      </c>
      <c r="E1049" s="36">
        <v>26</v>
      </c>
      <c r="F1049" s="32">
        <v>47</v>
      </c>
      <c r="G1049" s="32">
        <v>44</v>
      </c>
      <c r="H1049" s="32">
        <v>2</v>
      </c>
      <c r="I1049" s="32">
        <v>7</v>
      </c>
      <c r="J1049" s="37">
        <v>8</v>
      </c>
      <c r="K1049" s="36">
        <v>64</v>
      </c>
      <c r="L1049" s="32">
        <v>27</v>
      </c>
      <c r="M1049" s="37">
        <v>74</v>
      </c>
      <c r="N1049" s="32"/>
      <c r="O1049" s="32"/>
      <c r="P1049" s="32"/>
      <c r="Q1049" s="32"/>
      <c r="R1049" s="38">
        <f>(E1049*E$2+F1049*F$2+G1049*G$2+H1049*H$2+I1049*I$2+K1049*K$2+J1049*J$2+L1049*L$2+M1049*M$2)</f>
        <v>0</v>
      </c>
    </row>
    <row r="1050" spans="1:18" ht="22.5" customHeight="1">
      <c r="A1050" s="34">
        <v>46017</v>
      </c>
      <c r="B1050" s="15" t="s">
        <v>6879</v>
      </c>
      <c r="C1050" s="15" t="s">
        <v>6880</v>
      </c>
      <c r="D1050" s="35">
        <v>214</v>
      </c>
      <c r="E1050" s="36"/>
      <c r="F1050" s="32">
        <v>12</v>
      </c>
      <c r="G1050" s="32"/>
      <c r="H1050" s="32">
        <v>48</v>
      </c>
      <c r="I1050" s="32"/>
      <c r="J1050" s="37"/>
      <c r="K1050" s="36">
        <v>40</v>
      </c>
      <c r="L1050" s="32">
        <v>51</v>
      </c>
      <c r="M1050" s="37">
        <v>67</v>
      </c>
      <c r="N1050" s="32"/>
      <c r="O1050" s="32"/>
      <c r="P1050" s="32"/>
      <c r="Q1050" s="32"/>
      <c r="R1050" s="38">
        <f>(E1050*E$2+F1050*F$2+G1050*G$2+H1050*H$2+I1050*I$2+K1050*K$2+J1050*J$2+L1050*L$2+M1050*M$2)</f>
        <v>0</v>
      </c>
    </row>
    <row r="1051" spans="1:18" ht="22.5" customHeight="1">
      <c r="A1051" s="34">
        <v>46017</v>
      </c>
      <c r="B1051" s="15" t="s">
        <v>6971</v>
      </c>
      <c r="C1051" s="15" t="s">
        <v>6945</v>
      </c>
      <c r="D1051" s="35">
        <v>183</v>
      </c>
      <c r="E1051" s="36"/>
      <c r="F1051" s="32"/>
      <c r="G1051" s="32"/>
      <c r="H1051" s="32">
        <v>99</v>
      </c>
      <c r="I1051" s="32"/>
      <c r="J1051" s="37"/>
      <c r="K1051" s="36">
        <v>34</v>
      </c>
      <c r="L1051" s="32">
        <v>66</v>
      </c>
      <c r="M1051" s="37">
        <v>29</v>
      </c>
      <c r="N1051" s="32"/>
      <c r="O1051" s="32"/>
      <c r="P1051" s="32"/>
      <c r="Q1051" s="32"/>
      <c r="R1051" s="38">
        <f>(E1051*E$2+F1051*F$2+G1051*G$2+H1051*H$2+I1051*I$2+K1051*K$2+J1051*J$2+L1051*L$2+M1051*M$2)</f>
        <v>0</v>
      </c>
    </row>
    <row r="1052" spans="1:18" ht="22.5" customHeight="1">
      <c r="A1052" s="34">
        <v>46017</v>
      </c>
      <c r="B1052" s="15" t="s">
        <v>1151</v>
      </c>
      <c r="C1052" s="15" t="s">
        <v>1152</v>
      </c>
      <c r="D1052" s="35">
        <v>1656</v>
      </c>
      <c r="E1052" s="36">
        <v>39</v>
      </c>
      <c r="F1052" s="32">
        <v>43</v>
      </c>
      <c r="G1052" s="32">
        <v>40</v>
      </c>
      <c r="H1052" s="32">
        <v>71</v>
      </c>
      <c r="I1052" s="32">
        <v>35</v>
      </c>
      <c r="J1052" s="37"/>
      <c r="K1052" s="36">
        <v>4</v>
      </c>
      <c r="L1052" s="32">
        <v>52</v>
      </c>
      <c r="M1052" s="37">
        <v>41</v>
      </c>
      <c r="N1052" s="32"/>
      <c r="O1052" s="32"/>
      <c r="P1052" s="32"/>
      <c r="Q1052" s="32"/>
      <c r="R1052" s="38">
        <f>(E1052*E$2+F1052*F$2+G1052*G$2+H1052*H$2+I1052*I$2+K1052*K$2+J1052*J$2+L1052*L$2+M1052*M$2)</f>
        <v>0</v>
      </c>
    </row>
    <row r="1053" spans="1:18" ht="22.5" customHeight="1">
      <c r="A1053" s="34">
        <v>46017</v>
      </c>
      <c r="B1053" s="15" t="s">
        <v>4735</v>
      </c>
      <c r="C1053" s="15" t="s">
        <v>4734</v>
      </c>
      <c r="D1053" s="35">
        <v>1233</v>
      </c>
      <c r="E1053" s="36">
        <v>47</v>
      </c>
      <c r="F1053" s="32"/>
      <c r="G1053" s="32">
        <v>44</v>
      </c>
      <c r="H1053" s="32">
        <v>55</v>
      </c>
      <c r="I1053" s="32">
        <v>54</v>
      </c>
      <c r="J1053" s="37"/>
      <c r="K1053" s="36">
        <v>42</v>
      </c>
      <c r="L1053" s="32">
        <v>50</v>
      </c>
      <c r="M1053" s="37">
        <v>44</v>
      </c>
      <c r="N1053" s="32"/>
      <c r="O1053" s="32"/>
      <c r="P1053" s="32"/>
      <c r="Q1053" s="32"/>
      <c r="R1053" s="38">
        <f>(E1053*E$2+F1053*F$2+G1053*G$2+H1053*H$2+I1053*I$2+K1053*K$2+J1053*J$2+L1053*L$2+M1053*M$2)</f>
        <v>0</v>
      </c>
    </row>
    <row r="1054" spans="1:18" ht="22.5" customHeight="1">
      <c r="A1054" s="34">
        <v>46017</v>
      </c>
      <c r="B1054" s="15" t="s">
        <v>1153</v>
      </c>
      <c r="C1054" s="15" t="s">
        <v>1154</v>
      </c>
      <c r="D1054" s="35">
        <v>30341</v>
      </c>
      <c r="E1054" s="36">
        <v>57</v>
      </c>
      <c r="F1054" s="32">
        <v>56</v>
      </c>
      <c r="G1054" s="32">
        <v>60</v>
      </c>
      <c r="H1054" s="32">
        <v>70</v>
      </c>
      <c r="I1054" s="32">
        <v>47</v>
      </c>
      <c r="J1054" s="37">
        <v>42</v>
      </c>
      <c r="K1054" s="36">
        <v>16</v>
      </c>
      <c r="L1054" s="32">
        <v>4</v>
      </c>
      <c r="M1054" s="37">
        <v>97</v>
      </c>
      <c r="N1054" s="32"/>
      <c r="O1054" s="32"/>
      <c r="P1054" s="32"/>
      <c r="Q1054" s="32"/>
      <c r="R1054" s="38">
        <f>(E1054*E$2+F1054*F$2+G1054*G$2+H1054*H$2+I1054*I$2+K1054*K$2+J1054*J$2+L1054*L$2+M1054*M$2)</f>
        <v>0</v>
      </c>
    </row>
    <row r="1055" spans="1:18" ht="22.5" customHeight="1">
      <c r="A1055" s="34">
        <v>46017</v>
      </c>
      <c r="B1055" s="15" t="s">
        <v>1155</v>
      </c>
      <c r="C1055" s="15" t="s">
        <v>1156</v>
      </c>
      <c r="D1055" s="35">
        <v>714</v>
      </c>
      <c r="E1055" s="36">
        <v>59</v>
      </c>
      <c r="F1055" s="32">
        <v>61</v>
      </c>
      <c r="G1055" s="32">
        <v>63</v>
      </c>
      <c r="H1055" s="32">
        <v>76</v>
      </c>
      <c r="I1055" s="32">
        <v>61</v>
      </c>
      <c r="J1055" s="37">
        <v>74</v>
      </c>
      <c r="K1055" s="36">
        <v>96</v>
      </c>
      <c r="L1055" s="32">
        <v>22</v>
      </c>
      <c r="M1055" s="37">
        <v>88</v>
      </c>
      <c r="N1055" s="32"/>
      <c r="O1055" s="32"/>
      <c r="P1055" s="32"/>
      <c r="Q1055" s="32"/>
      <c r="R1055" s="38">
        <f>(E1055*E$2+F1055*F$2+G1055*G$2+H1055*H$2+I1055*I$2+K1055*K$2+J1055*J$2+L1055*L$2+M1055*M$2)</f>
        <v>0</v>
      </c>
    </row>
    <row r="1056" spans="1:18" ht="22.5" customHeight="1">
      <c r="A1056" s="34">
        <v>46017</v>
      </c>
      <c r="B1056" s="15" t="s">
        <v>1157</v>
      </c>
      <c r="C1056" s="15" t="s">
        <v>1158</v>
      </c>
      <c r="D1056" s="35">
        <v>1672</v>
      </c>
      <c r="E1056" s="36">
        <v>79</v>
      </c>
      <c r="F1056" s="32">
        <v>71</v>
      </c>
      <c r="G1056" s="32">
        <v>77</v>
      </c>
      <c r="H1056" s="32">
        <v>68</v>
      </c>
      <c r="I1056" s="32">
        <v>76</v>
      </c>
      <c r="J1056" s="37"/>
      <c r="K1056" s="36">
        <v>67</v>
      </c>
      <c r="L1056" s="32">
        <v>76</v>
      </c>
      <c r="M1056" s="37">
        <v>30</v>
      </c>
      <c r="N1056" s="32"/>
      <c r="O1056" s="32"/>
      <c r="P1056" s="32"/>
      <c r="Q1056" s="32"/>
      <c r="R1056" s="38">
        <f>(E1056*E$2+F1056*F$2+G1056*G$2+H1056*H$2+I1056*I$2+K1056*K$2+J1056*J$2+L1056*L$2+M1056*M$2)</f>
        <v>0</v>
      </c>
    </row>
    <row r="1057" spans="1:18" ht="22.5" customHeight="1">
      <c r="A1057" s="34">
        <v>46017</v>
      </c>
      <c r="B1057" s="15" t="s">
        <v>6812</v>
      </c>
      <c r="C1057" s="15" t="s">
        <v>6768</v>
      </c>
      <c r="D1057" s="35">
        <v>1342</v>
      </c>
      <c r="E1057" s="36"/>
      <c r="F1057" s="32">
        <v>15</v>
      </c>
      <c r="G1057" s="32"/>
      <c r="H1057" s="32">
        <v>36</v>
      </c>
      <c r="I1057" s="32"/>
      <c r="J1057" s="37"/>
      <c r="K1057" s="36">
        <v>29</v>
      </c>
      <c r="L1057" s="32">
        <v>37</v>
      </c>
      <c r="M1057" s="37">
        <v>50</v>
      </c>
      <c r="N1057" s="32"/>
      <c r="O1057" s="32"/>
      <c r="P1057" s="32"/>
      <c r="Q1057" s="32"/>
      <c r="R1057" s="38">
        <f>(E1057*E$2+F1057*F$2+G1057*G$2+H1057*H$2+I1057*I$2+K1057*K$2+J1057*J$2+L1057*L$2+M1057*M$2)</f>
        <v>0</v>
      </c>
    </row>
    <row r="1058" spans="1:18" ht="22.5" customHeight="1">
      <c r="A1058" s="34">
        <v>46017</v>
      </c>
      <c r="B1058" s="15" t="s">
        <v>1159</v>
      </c>
      <c r="C1058" s="15" t="s">
        <v>1160</v>
      </c>
      <c r="D1058" s="35">
        <v>19571</v>
      </c>
      <c r="E1058" s="36">
        <v>48</v>
      </c>
      <c r="F1058" s="32">
        <v>24</v>
      </c>
      <c r="G1058" s="32">
        <v>69</v>
      </c>
      <c r="H1058" s="32">
        <v>61</v>
      </c>
      <c r="I1058" s="32">
        <v>63</v>
      </c>
      <c r="J1058" s="37">
        <v>32</v>
      </c>
      <c r="K1058" s="36">
        <v>63</v>
      </c>
      <c r="L1058" s="32">
        <v>20</v>
      </c>
      <c r="M1058" s="37">
        <v>95</v>
      </c>
      <c r="N1058" s="32"/>
      <c r="O1058" s="32"/>
      <c r="P1058" s="32"/>
      <c r="Q1058" s="32"/>
      <c r="R1058" s="38">
        <f>(E1058*E$2+F1058*F$2+G1058*G$2+H1058*H$2+I1058*I$2+K1058*K$2+J1058*J$2+L1058*L$2+M1058*M$2)</f>
        <v>0</v>
      </c>
    </row>
    <row r="1059" spans="1:18" ht="22.5" customHeight="1">
      <c r="A1059" s="34">
        <v>46017</v>
      </c>
      <c r="B1059" s="15" t="s">
        <v>7291</v>
      </c>
      <c r="C1059" s="15" t="s">
        <v>7292</v>
      </c>
      <c r="D1059" s="35">
        <v>175</v>
      </c>
      <c r="E1059" s="36"/>
      <c r="F1059" s="32">
        <v>13</v>
      </c>
      <c r="G1059" s="32"/>
      <c r="H1059" s="32">
        <v>58</v>
      </c>
      <c r="I1059" s="32"/>
      <c r="J1059" s="37"/>
      <c r="K1059" s="36">
        <v>3</v>
      </c>
      <c r="L1059" s="32">
        <v>57</v>
      </c>
      <c r="M1059" s="37">
        <v>42</v>
      </c>
      <c r="N1059" s="32"/>
      <c r="O1059" s="32"/>
      <c r="P1059" s="32"/>
      <c r="Q1059" s="32"/>
      <c r="R1059" s="38">
        <f>(E1059*E$2+F1059*F$2+G1059*G$2+H1059*H$2+I1059*I$2+K1059*K$2+J1059*J$2+L1059*L$2+M1059*M$2)</f>
        <v>0</v>
      </c>
    </row>
    <row r="1060" spans="1:18" ht="22.5" customHeight="1">
      <c r="A1060" s="34">
        <v>46017</v>
      </c>
      <c r="B1060" s="15" t="s">
        <v>1161</v>
      </c>
      <c r="C1060" s="15" t="s">
        <v>1162</v>
      </c>
      <c r="D1060" s="35">
        <v>271</v>
      </c>
      <c r="E1060" s="36">
        <v>49</v>
      </c>
      <c r="F1060" s="32">
        <v>52</v>
      </c>
      <c r="G1060" s="32">
        <v>47</v>
      </c>
      <c r="H1060" s="32">
        <v>64</v>
      </c>
      <c r="I1060" s="32">
        <v>9</v>
      </c>
      <c r="J1060" s="37"/>
      <c r="K1060" s="36">
        <v>89</v>
      </c>
      <c r="L1060" s="32">
        <v>28</v>
      </c>
      <c r="M1060" s="37">
        <v>37</v>
      </c>
      <c r="N1060" s="32"/>
      <c r="O1060" s="32"/>
      <c r="P1060" s="32"/>
      <c r="Q1060" s="32"/>
      <c r="R1060" s="38">
        <f>(E1060*E$2+F1060*F$2+G1060*G$2+H1060*H$2+I1060*I$2+K1060*K$2+J1060*J$2+L1060*L$2+M1060*M$2)</f>
        <v>0</v>
      </c>
    </row>
    <row r="1061" spans="1:18" ht="22.5" customHeight="1">
      <c r="A1061" s="34">
        <v>46017</v>
      </c>
      <c r="B1061" s="15" t="s">
        <v>5686</v>
      </c>
      <c r="C1061" s="15" t="s">
        <v>5685</v>
      </c>
      <c r="D1061" s="35">
        <v>1162</v>
      </c>
      <c r="E1061" s="36">
        <v>39</v>
      </c>
      <c r="F1061" s="32"/>
      <c r="G1061" s="32">
        <v>26</v>
      </c>
      <c r="H1061" s="32"/>
      <c r="I1061" s="32">
        <v>40</v>
      </c>
      <c r="J1061" s="37"/>
      <c r="K1061" s="36">
        <v>75</v>
      </c>
      <c r="L1061" s="32">
        <v>51</v>
      </c>
      <c r="M1061" s="37">
        <v>67</v>
      </c>
      <c r="N1061" s="32"/>
      <c r="O1061" s="32"/>
      <c r="P1061" s="32"/>
      <c r="Q1061" s="32"/>
      <c r="R1061" s="38">
        <f>(E1061*E$2+F1061*F$2+G1061*G$2+H1061*H$2+I1061*I$2+K1061*K$2+J1061*J$2+L1061*L$2+M1061*M$2)</f>
        <v>0</v>
      </c>
    </row>
    <row r="1062" spans="1:18" ht="22.5" customHeight="1">
      <c r="A1062" s="34">
        <v>46017</v>
      </c>
      <c r="B1062" s="15" t="s">
        <v>1163</v>
      </c>
      <c r="C1062" s="15" t="s">
        <v>1164</v>
      </c>
      <c r="D1062" s="35">
        <v>42734</v>
      </c>
      <c r="E1062" s="36">
        <v>63</v>
      </c>
      <c r="F1062" s="32">
        <v>63</v>
      </c>
      <c r="G1062" s="32">
        <v>65</v>
      </c>
      <c r="H1062" s="32">
        <v>91</v>
      </c>
      <c r="I1062" s="32">
        <v>71</v>
      </c>
      <c r="J1062" s="37">
        <v>73</v>
      </c>
      <c r="K1062" s="36">
        <v>92</v>
      </c>
      <c r="L1062" s="32">
        <v>33</v>
      </c>
      <c r="M1062" s="37">
        <v>74</v>
      </c>
      <c r="N1062" s="32"/>
      <c r="O1062" s="32"/>
      <c r="P1062" s="32"/>
      <c r="Q1062" s="32"/>
      <c r="R1062" s="38">
        <f>(E1062*E$2+F1062*F$2+G1062*G$2+H1062*H$2+I1062*I$2+K1062*K$2+J1062*J$2+L1062*L$2+M1062*M$2)</f>
        <v>0</v>
      </c>
    </row>
    <row r="1063" spans="1:18" ht="22.5" customHeight="1">
      <c r="A1063" s="34">
        <v>46017</v>
      </c>
      <c r="B1063" s="15" t="s">
        <v>4737</v>
      </c>
      <c r="C1063" s="15" t="s">
        <v>4736</v>
      </c>
      <c r="D1063" s="35">
        <v>411</v>
      </c>
      <c r="E1063" s="36"/>
      <c r="F1063" s="32"/>
      <c r="G1063" s="32"/>
      <c r="H1063" s="32">
        <v>87</v>
      </c>
      <c r="I1063" s="32"/>
      <c r="J1063" s="37"/>
      <c r="K1063" s="36">
        <v>23</v>
      </c>
      <c r="L1063" s="32">
        <v>35</v>
      </c>
      <c r="M1063" s="37">
        <v>62</v>
      </c>
      <c r="N1063" s="32"/>
      <c r="O1063" s="32"/>
      <c r="P1063" s="32"/>
      <c r="Q1063" s="32"/>
      <c r="R1063" s="38">
        <f>(E1063*E$2+F1063*F$2+G1063*G$2+H1063*H$2+I1063*I$2+K1063*K$2+J1063*J$2+L1063*L$2+M1063*M$2)</f>
        <v>0</v>
      </c>
    </row>
    <row r="1064" spans="1:18" ht="22.5" customHeight="1">
      <c r="A1064" s="34">
        <v>46017</v>
      </c>
      <c r="B1064" s="15" t="s">
        <v>1165</v>
      </c>
      <c r="C1064" s="15" t="s">
        <v>1166</v>
      </c>
      <c r="D1064" s="35">
        <v>162686</v>
      </c>
      <c r="E1064" s="36">
        <v>57</v>
      </c>
      <c r="F1064" s="32">
        <v>48</v>
      </c>
      <c r="G1064" s="32">
        <v>72</v>
      </c>
      <c r="H1064" s="32">
        <v>55</v>
      </c>
      <c r="I1064" s="32">
        <v>50</v>
      </c>
      <c r="J1064" s="37"/>
      <c r="K1064" s="36">
        <v>90</v>
      </c>
      <c r="L1064" s="32">
        <v>45</v>
      </c>
      <c r="M1064" s="37">
        <v>71</v>
      </c>
      <c r="N1064" s="32"/>
      <c r="O1064" s="32"/>
      <c r="P1064" s="32"/>
      <c r="Q1064" s="32"/>
      <c r="R1064" s="38">
        <f>(E1064*E$2+F1064*F$2+G1064*G$2+H1064*H$2+I1064*I$2+K1064*K$2+J1064*J$2+L1064*L$2+M1064*M$2)</f>
        <v>0</v>
      </c>
    </row>
    <row r="1065" spans="1:18" ht="22.5" customHeight="1">
      <c r="A1065" s="34">
        <v>46017</v>
      </c>
      <c r="B1065" s="15" t="s">
        <v>1167</v>
      </c>
      <c r="C1065" s="15" t="s">
        <v>1168</v>
      </c>
      <c r="D1065" s="35">
        <v>1962</v>
      </c>
      <c r="E1065" s="36">
        <v>64</v>
      </c>
      <c r="F1065" s="32"/>
      <c r="G1065" s="32">
        <v>45</v>
      </c>
      <c r="H1065" s="32">
        <v>38</v>
      </c>
      <c r="I1065" s="32">
        <v>90</v>
      </c>
      <c r="J1065" s="37"/>
      <c r="K1065" s="36">
        <v>75</v>
      </c>
      <c r="L1065" s="32">
        <v>23</v>
      </c>
      <c r="M1065" s="37">
        <v>73</v>
      </c>
      <c r="N1065" s="32"/>
      <c r="O1065" s="32"/>
      <c r="P1065" s="32"/>
      <c r="Q1065" s="32"/>
      <c r="R1065" s="38">
        <f>(E1065*E$2+F1065*F$2+G1065*G$2+H1065*H$2+I1065*I$2+K1065*K$2+J1065*J$2+L1065*L$2+M1065*M$2)</f>
        <v>0</v>
      </c>
    </row>
    <row r="1066" spans="1:18" ht="22.5" customHeight="1">
      <c r="A1066" s="34">
        <v>46017</v>
      </c>
      <c r="B1066" s="15" t="s">
        <v>7701</v>
      </c>
      <c r="C1066" s="15" t="s">
        <v>7702</v>
      </c>
      <c r="D1066" s="35">
        <v>216</v>
      </c>
      <c r="E1066" s="36"/>
      <c r="F1066" s="32">
        <v>25</v>
      </c>
      <c r="G1066" s="32"/>
      <c r="H1066" s="32">
        <v>8</v>
      </c>
      <c r="I1066" s="32"/>
      <c r="J1066" s="37"/>
      <c r="K1066" s="36">
        <v>54</v>
      </c>
      <c r="L1066" s="32">
        <v>55</v>
      </c>
      <c r="M1066" s="37">
        <v>47</v>
      </c>
      <c r="N1066" s="32"/>
      <c r="O1066" s="32"/>
      <c r="P1066" s="32"/>
      <c r="Q1066" s="32"/>
      <c r="R1066" s="38">
        <f>(E1066*E$2+F1066*F$2+G1066*G$2+H1066*H$2+I1066*I$2+K1066*K$2+J1066*J$2+L1066*L$2+M1066*M$2)</f>
        <v>0</v>
      </c>
    </row>
    <row r="1067" spans="1:18" ht="22.5" customHeight="1">
      <c r="A1067" s="34">
        <v>46017</v>
      </c>
      <c r="B1067" s="15" t="s">
        <v>1169</v>
      </c>
      <c r="C1067" s="15" t="s">
        <v>1170</v>
      </c>
      <c r="D1067" s="35">
        <v>491</v>
      </c>
      <c r="E1067" s="36">
        <v>76</v>
      </c>
      <c r="F1067" s="32">
        <v>97</v>
      </c>
      <c r="G1067" s="32">
        <v>40</v>
      </c>
      <c r="H1067" s="32">
        <v>84</v>
      </c>
      <c r="I1067" s="32">
        <v>69</v>
      </c>
      <c r="J1067" s="37">
        <v>90</v>
      </c>
      <c r="K1067" s="36">
        <v>50</v>
      </c>
      <c r="L1067" s="32">
        <v>67</v>
      </c>
      <c r="M1067" s="37">
        <v>54</v>
      </c>
      <c r="N1067" s="32"/>
      <c r="O1067" s="32"/>
      <c r="P1067" s="32"/>
      <c r="Q1067" s="32"/>
      <c r="R1067" s="38">
        <f>(E1067*E$2+F1067*F$2+G1067*G$2+H1067*H$2+I1067*I$2+K1067*K$2+J1067*J$2+L1067*L$2+M1067*M$2)</f>
        <v>0</v>
      </c>
    </row>
    <row r="1068" spans="1:18" ht="22.5" customHeight="1">
      <c r="A1068" s="34">
        <v>46017</v>
      </c>
      <c r="B1068" s="15" t="s">
        <v>1171</v>
      </c>
      <c r="C1068" s="15" t="s">
        <v>1172</v>
      </c>
      <c r="D1068" s="35">
        <v>8439</v>
      </c>
      <c r="E1068" s="36">
        <v>85</v>
      </c>
      <c r="F1068" s="32">
        <v>76</v>
      </c>
      <c r="G1068" s="32">
        <v>50</v>
      </c>
      <c r="H1068" s="32">
        <v>95</v>
      </c>
      <c r="I1068" s="32">
        <v>37</v>
      </c>
      <c r="J1068" s="37">
        <v>74</v>
      </c>
      <c r="K1068" s="36">
        <v>70</v>
      </c>
      <c r="L1068" s="32">
        <v>51</v>
      </c>
      <c r="M1068" s="37">
        <v>53</v>
      </c>
      <c r="N1068" s="32"/>
      <c r="O1068" s="32"/>
      <c r="P1068" s="32"/>
      <c r="Q1068" s="32"/>
      <c r="R1068" s="38">
        <f>(E1068*E$2+F1068*F$2+G1068*G$2+H1068*H$2+I1068*I$2+K1068*K$2+J1068*J$2+L1068*L$2+M1068*M$2)</f>
        <v>0</v>
      </c>
    </row>
    <row r="1069" spans="1:18" ht="22.5" customHeight="1">
      <c r="A1069" s="34">
        <v>46017</v>
      </c>
      <c r="B1069" s="15" t="s">
        <v>1173</v>
      </c>
      <c r="C1069" s="15" t="s">
        <v>1174</v>
      </c>
      <c r="D1069" s="35">
        <v>2337</v>
      </c>
      <c r="E1069" s="36">
        <v>73</v>
      </c>
      <c r="F1069" s="32">
        <v>83</v>
      </c>
      <c r="G1069" s="32">
        <v>43</v>
      </c>
      <c r="H1069" s="32">
        <v>84</v>
      </c>
      <c r="I1069" s="32">
        <v>34</v>
      </c>
      <c r="J1069" s="37"/>
      <c r="K1069" s="36">
        <v>76</v>
      </c>
      <c r="L1069" s="32">
        <v>77</v>
      </c>
      <c r="M1069" s="37">
        <v>12</v>
      </c>
      <c r="N1069" s="32"/>
      <c r="O1069" s="32"/>
      <c r="P1069" s="32"/>
      <c r="Q1069" s="32"/>
      <c r="R1069" s="38">
        <f>(E1069*E$2+F1069*F$2+G1069*G$2+H1069*H$2+I1069*I$2+K1069*K$2+J1069*J$2+L1069*L$2+M1069*M$2)</f>
        <v>0</v>
      </c>
    </row>
    <row r="1070" spans="1:18" ht="22.5" customHeight="1">
      <c r="A1070" s="34">
        <v>46017</v>
      </c>
      <c r="B1070" s="15" t="s">
        <v>1175</v>
      </c>
      <c r="C1070" s="15" t="s">
        <v>1176</v>
      </c>
      <c r="D1070" s="35">
        <v>203385</v>
      </c>
      <c r="E1070" s="36">
        <v>59</v>
      </c>
      <c r="F1070" s="32">
        <v>44</v>
      </c>
      <c r="G1070" s="32">
        <v>70</v>
      </c>
      <c r="H1070" s="32">
        <v>51</v>
      </c>
      <c r="I1070" s="32">
        <v>94</v>
      </c>
      <c r="J1070" s="37"/>
      <c r="K1070" s="36">
        <v>74</v>
      </c>
      <c r="L1070" s="32">
        <v>35</v>
      </c>
      <c r="M1070" s="37">
        <v>54</v>
      </c>
      <c r="N1070" s="32"/>
      <c r="O1070" s="32"/>
      <c r="P1070" s="32"/>
      <c r="Q1070" s="32"/>
      <c r="R1070" s="38">
        <f>(E1070*E$2+F1070*F$2+G1070*G$2+H1070*H$2+I1070*I$2+K1070*K$2+J1070*J$2+L1070*L$2+M1070*M$2)</f>
        <v>0</v>
      </c>
    </row>
    <row r="1071" spans="1:18" ht="22.5" customHeight="1">
      <c r="A1071" s="34">
        <v>46017</v>
      </c>
      <c r="B1071" s="15" t="s">
        <v>1177</v>
      </c>
      <c r="C1071" s="15" t="s">
        <v>1178</v>
      </c>
      <c r="D1071" s="35">
        <v>711</v>
      </c>
      <c r="E1071" s="36"/>
      <c r="F1071" s="32">
        <v>40</v>
      </c>
      <c r="G1071" s="32"/>
      <c r="H1071" s="32">
        <v>10</v>
      </c>
      <c r="I1071" s="32"/>
      <c r="J1071" s="37"/>
      <c r="K1071" s="36">
        <v>61</v>
      </c>
      <c r="L1071" s="32">
        <v>79</v>
      </c>
      <c r="M1071" s="37">
        <v>33</v>
      </c>
      <c r="N1071" s="32"/>
      <c r="O1071" s="32"/>
      <c r="P1071" s="32"/>
      <c r="Q1071" s="32"/>
      <c r="R1071" s="38">
        <f>(E1071*E$2+F1071*F$2+G1071*G$2+H1071*H$2+I1071*I$2+K1071*K$2+J1071*J$2+L1071*L$2+M1071*M$2)</f>
        <v>0</v>
      </c>
    </row>
    <row r="1072" spans="1:18" ht="22.5" customHeight="1">
      <c r="A1072" s="34">
        <v>46017</v>
      </c>
      <c r="B1072" s="15" t="s">
        <v>6205</v>
      </c>
      <c r="C1072" s="15" t="s">
        <v>6126</v>
      </c>
      <c r="D1072" s="35">
        <v>3807</v>
      </c>
      <c r="E1072" s="36"/>
      <c r="F1072" s="32">
        <v>42</v>
      </c>
      <c r="G1072" s="32"/>
      <c r="H1072" s="32">
        <v>36</v>
      </c>
      <c r="I1072" s="32"/>
      <c r="J1072" s="37"/>
      <c r="K1072" s="36">
        <v>32</v>
      </c>
      <c r="L1072" s="32">
        <v>60</v>
      </c>
      <c r="M1072" s="37">
        <v>17</v>
      </c>
      <c r="N1072" s="32"/>
      <c r="O1072" s="32"/>
      <c r="P1072" s="32"/>
      <c r="Q1072" s="32"/>
      <c r="R1072" s="38">
        <f>(E1072*E$2+F1072*F$2+G1072*G$2+H1072*H$2+I1072*I$2+K1072*K$2+J1072*J$2+L1072*L$2+M1072*M$2)</f>
        <v>0</v>
      </c>
    </row>
    <row r="1073" spans="1:18" ht="22.5" customHeight="1">
      <c r="A1073" s="34">
        <v>46017</v>
      </c>
      <c r="B1073" s="15" t="s">
        <v>1179</v>
      </c>
      <c r="C1073" s="15" t="s">
        <v>1180</v>
      </c>
      <c r="D1073" s="35">
        <v>1778</v>
      </c>
      <c r="E1073" s="36">
        <v>10</v>
      </c>
      <c r="F1073" s="32">
        <v>25</v>
      </c>
      <c r="G1073" s="32">
        <v>30</v>
      </c>
      <c r="H1073" s="32">
        <v>19</v>
      </c>
      <c r="I1073" s="32">
        <v>62</v>
      </c>
      <c r="J1073" s="37">
        <v>32</v>
      </c>
      <c r="K1073" s="36">
        <v>39</v>
      </c>
      <c r="L1073" s="32">
        <v>66</v>
      </c>
      <c r="M1073" s="37">
        <v>51</v>
      </c>
      <c r="N1073" s="32"/>
      <c r="O1073" s="32"/>
      <c r="P1073" s="32"/>
      <c r="Q1073" s="32"/>
      <c r="R1073" s="38">
        <f>(E1073*E$2+F1073*F$2+G1073*G$2+H1073*H$2+I1073*I$2+K1073*K$2+J1073*J$2+L1073*L$2+M1073*M$2)</f>
        <v>0</v>
      </c>
    </row>
    <row r="1074" spans="1:18" ht="22.5" customHeight="1">
      <c r="A1074" s="34">
        <v>46017</v>
      </c>
      <c r="B1074" s="15" t="s">
        <v>1181</v>
      </c>
      <c r="C1074" s="15" t="s">
        <v>1182</v>
      </c>
      <c r="D1074" s="35">
        <v>2398</v>
      </c>
      <c r="E1074" s="36"/>
      <c r="F1074" s="32">
        <v>30</v>
      </c>
      <c r="G1074" s="32"/>
      <c r="H1074" s="32">
        <v>48</v>
      </c>
      <c r="I1074" s="32"/>
      <c r="J1074" s="37">
        <v>53</v>
      </c>
      <c r="K1074" s="36">
        <v>80</v>
      </c>
      <c r="L1074" s="32">
        <v>34</v>
      </c>
      <c r="M1074" s="37">
        <v>72</v>
      </c>
      <c r="N1074" s="32"/>
      <c r="O1074" s="32"/>
      <c r="P1074" s="32"/>
      <c r="Q1074" s="32"/>
      <c r="R1074" s="38">
        <f>(E1074*E$2+F1074*F$2+G1074*G$2+H1074*H$2+I1074*I$2+K1074*K$2+J1074*J$2+L1074*L$2+M1074*M$2)</f>
        <v>0</v>
      </c>
    </row>
    <row r="1075" spans="1:18" ht="22.5" customHeight="1">
      <c r="A1075" s="34">
        <v>46017</v>
      </c>
      <c r="B1075" s="15" t="s">
        <v>1183</v>
      </c>
      <c r="C1075" s="15" t="s">
        <v>1184</v>
      </c>
      <c r="D1075" s="35">
        <v>17362</v>
      </c>
      <c r="E1075" s="36">
        <v>71</v>
      </c>
      <c r="F1075" s="32">
        <v>69</v>
      </c>
      <c r="G1075" s="32">
        <v>54</v>
      </c>
      <c r="H1075" s="32">
        <v>30</v>
      </c>
      <c r="I1075" s="32">
        <v>38</v>
      </c>
      <c r="J1075" s="37"/>
      <c r="K1075" s="36">
        <v>33</v>
      </c>
      <c r="L1075" s="32">
        <v>67</v>
      </c>
      <c r="M1075" s="37">
        <v>25</v>
      </c>
      <c r="N1075" s="32"/>
      <c r="O1075" s="32"/>
      <c r="P1075" s="32"/>
      <c r="Q1075" s="32"/>
      <c r="R1075" s="38">
        <f>(E1075*E$2+F1075*F$2+G1075*G$2+H1075*H$2+I1075*I$2+K1075*K$2+J1075*J$2+L1075*L$2+M1075*M$2)</f>
        <v>0</v>
      </c>
    </row>
    <row r="1076" spans="1:18" ht="22.5" customHeight="1">
      <c r="A1076" s="34">
        <v>46017</v>
      </c>
      <c r="B1076" s="15" t="s">
        <v>1185</v>
      </c>
      <c r="C1076" s="15" t="s">
        <v>1186</v>
      </c>
      <c r="D1076" s="35">
        <v>18915</v>
      </c>
      <c r="E1076" s="36">
        <v>30</v>
      </c>
      <c r="F1076" s="32">
        <v>4</v>
      </c>
      <c r="G1076" s="32">
        <v>52</v>
      </c>
      <c r="H1076" s="32">
        <v>71</v>
      </c>
      <c r="I1076" s="32">
        <v>41</v>
      </c>
      <c r="J1076" s="37">
        <v>21</v>
      </c>
      <c r="K1076" s="36">
        <v>74</v>
      </c>
      <c r="L1076" s="32">
        <v>84</v>
      </c>
      <c r="M1076" s="37">
        <v>34</v>
      </c>
      <c r="N1076" s="32"/>
      <c r="O1076" s="32"/>
      <c r="P1076" s="32"/>
      <c r="Q1076" s="32"/>
      <c r="R1076" s="38">
        <f>(E1076*E$2+F1076*F$2+G1076*G$2+H1076*H$2+I1076*I$2+K1076*K$2+J1076*J$2+L1076*L$2+M1076*M$2)</f>
        <v>0</v>
      </c>
    </row>
    <row r="1077" spans="1:18" ht="22.5" customHeight="1">
      <c r="A1077" s="34">
        <v>46017</v>
      </c>
      <c r="B1077" s="15" t="s">
        <v>1187</v>
      </c>
      <c r="C1077" s="15" t="s">
        <v>1188</v>
      </c>
      <c r="D1077" s="35">
        <v>6276</v>
      </c>
      <c r="E1077" s="36">
        <v>70</v>
      </c>
      <c r="F1077" s="32">
        <v>55</v>
      </c>
      <c r="G1077" s="32">
        <v>73</v>
      </c>
      <c r="H1077" s="32">
        <v>86</v>
      </c>
      <c r="I1077" s="32">
        <v>9</v>
      </c>
      <c r="J1077" s="37">
        <v>47</v>
      </c>
      <c r="K1077" s="36">
        <v>77</v>
      </c>
      <c r="L1077" s="32">
        <v>39</v>
      </c>
      <c r="M1077" s="37">
        <v>64</v>
      </c>
      <c r="N1077" s="32"/>
      <c r="O1077" s="32"/>
      <c r="P1077" s="32"/>
      <c r="Q1077" s="32"/>
      <c r="R1077" s="38">
        <f>(E1077*E$2+F1077*F$2+G1077*G$2+H1077*H$2+I1077*I$2+K1077*K$2+J1077*J$2+L1077*L$2+M1077*M$2)</f>
        <v>0</v>
      </c>
    </row>
    <row r="1078" spans="1:18" ht="22.5" customHeight="1">
      <c r="A1078" s="34">
        <v>46017</v>
      </c>
      <c r="B1078" s="15" t="s">
        <v>6164</v>
      </c>
      <c r="C1078" s="15" t="s">
        <v>6165</v>
      </c>
      <c r="D1078" s="35">
        <v>139</v>
      </c>
      <c r="E1078" s="36"/>
      <c r="F1078" s="32">
        <v>4</v>
      </c>
      <c r="G1078" s="32"/>
      <c r="H1078" s="32">
        <v>59</v>
      </c>
      <c r="I1078" s="32"/>
      <c r="J1078" s="37"/>
      <c r="K1078" s="36">
        <v>39</v>
      </c>
      <c r="L1078" s="32">
        <v>20</v>
      </c>
      <c r="M1078" s="37">
        <v>76</v>
      </c>
      <c r="N1078" s="32"/>
      <c r="O1078" s="32"/>
      <c r="P1078" s="32"/>
      <c r="Q1078" s="32"/>
      <c r="R1078" s="38">
        <f>(E1078*E$2+F1078*F$2+G1078*G$2+H1078*H$2+I1078*I$2+K1078*K$2+J1078*J$2+L1078*L$2+M1078*M$2)</f>
        <v>0</v>
      </c>
    </row>
    <row r="1079" spans="1:18" ht="22.5" customHeight="1">
      <c r="A1079" s="34">
        <v>46017</v>
      </c>
      <c r="B1079" s="15" t="s">
        <v>7249</v>
      </c>
      <c r="C1079" s="15" t="s">
        <v>1189</v>
      </c>
      <c r="D1079" s="35">
        <v>4158</v>
      </c>
      <c r="E1079" s="36">
        <v>57</v>
      </c>
      <c r="F1079" s="32"/>
      <c r="G1079" s="32">
        <v>61</v>
      </c>
      <c r="H1079" s="32">
        <v>44</v>
      </c>
      <c r="I1079" s="32">
        <v>93</v>
      </c>
      <c r="J1079" s="37"/>
      <c r="K1079" s="36">
        <v>95</v>
      </c>
      <c r="L1079" s="32">
        <v>73</v>
      </c>
      <c r="M1079" s="37">
        <v>29</v>
      </c>
      <c r="N1079" s="32"/>
      <c r="O1079" s="32"/>
      <c r="P1079" s="32"/>
      <c r="Q1079" s="32"/>
      <c r="R1079" s="38">
        <f>(E1079*E$2+F1079*F$2+G1079*G$2+H1079*H$2+I1079*I$2+K1079*K$2+J1079*J$2+L1079*L$2+M1079*M$2)</f>
        <v>0</v>
      </c>
    </row>
    <row r="1080" spans="1:18" ht="22.5" customHeight="1">
      <c r="A1080" s="34">
        <v>46017</v>
      </c>
      <c r="B1080" s="15" t="s">
        <v>4739</v>
      </c>
      <c r="C1080" s="15" t="s">
        <v>4738</v>
      </c>
      <c r="D1080" s="35">
        <v>53246</v>
      </c>
      <c r="E1080" s="36">
        <v>43</v>
      </c>
      <c r="F1080" s="32"/>
      <c r="G1080" s="32">
        <v>48</v>
      </c>
      <c r="H1080" s="32"/>
      <c r="I1080" s="32">
        <v>22</v>
      </c>
      <c r="J1080" s="37">
        <v>50</v>
      </c>
      <c r="K1080" s="36">
        <v>19</v>
      </c>
      <c r="L1080" s="32">
        <v>31</v>
      </c>
      <c r="M1080" s="37">
        <v>44</v>
      </c>
      <c r="N1080" s="32"/>
      <c r="O1080" s="32"/>
      <c r="P1080" s="32"/>
      <c r="Q1080" s="32"/>
      <c r="R1080" s="38">
        <f>(E1080*E$2+F1080*F$2+G1080*G$2+H1080*H$2+I1080*I$2+K1080*K$2+J1080*J$2+L1080*L$2+M1080*M$2)</f>
        <v>0</v>
      </c>
    </row>
    <row r="1081" spans="1:18" ht="22.5" customHeight="1">
      <c r="A1081" s="34">
        <v>46017</v>
      </c>
      <c r="B1081" s="15" t="s">
        <v>1190</v>
      </c>
      <c r="C1081" s="15" t="s">
        <v>1191</v>
      </c>
      <c r="D1081" s="35">
        <v>24647</v>
      </c>
      <c r="E1081" s="36">
        <v>34</v>
      </c>
      <c r="F1081" s="32">
        <v>6</v>
      </c>
      <c r="G1081" s="32">
        <v>50</v>
      </c>
      <c r="H1081" s="32">
        <v>50</v>
      </c>
      <c r="I1081" s="32">
        <v>86</v>
      </c>
      <c r="J1081" s="37"/>
      <c r="K1081" s="36">
        <v>6</v>
      </c>
      <c r="L1081" s="32">
        <v>19</v>
      </c>
      <c r="M1081" s="37">
        <v>55</v>
      </c>
      <c r="N1081" s="32"/>
      <c r="O1081" s="32"/>
      <c r="P1081" s="32"/>
      <c r="Q1081" s="32"/>
      <c r="R1081" s="38">
        <f>(E1081*E$2+F1081*F$2+G1081*G$2+H1081*H$2+I1081*I$2+K1081*K$2+J1081*J$2+L1081*L$2+M1081*M$2)</f>
        <v>0</v>
      </c>
    </row>
    <row r="1082" spans="1:18" ht="22.5" customHeight="1">
      <c r="A1082" s="34">
        <v>46017</v>
      </c>
      <c r="B1082" s="15" t="s">
        <v>1192</v>
      </c>
      <c r="C1082" s="15" t="s">
        <v>1193</v>
      </c>
      <c r="D1082" s="35">
        <v>1021</v>
      </c>
      <c r="E1082" s="36">
        <v>71</v>
      </c>
      <c r="F1082" s="32">
        <v>89</v>
      </c>
      <c r="G1082" s="32">
        <v>64</v>
      </c>
      <c r="H1082" s="32">
        <v>76</v>
      </c>
      <c r="I1082" s="32">
        <v>16</v>
      </c>
      <c r="J1082" s="37">
        <v>79</v>
      </c>
      <c r="K1082" s="36">
        <v>25</v>
      </c>
      <c r="L1082" s="32">
        <v>51</v>
      </c>
      <c r="M1082" s="37">
        <v>50</v>
      </c>
      <c r="N1082" s="32"/>
      <c r="O1082" s="32"/>
      <c r="P1082" s="32"/>
      <c r="Q1082" s="32"/>
      <c r="R1082" s="38">
        <f>(E1082*E$2+F1082*F$2+G1082*G$2+H1082*H$2+I1082*I$2+K1082*K$2+J1082*J$2+L1082*L$2+M1082*M$2)</f>
        <v>0</v>
      </c>
    </row>
    <row r="1083" spans="1:18" ht="22.5" customHeight="1">
      <c r="A1083" s="34">
        <v>46017</v>
      </c>
      <c r="B1083" s="15" t="s">
        <v>6843</v>
      </c>
      <c r="C1083" s="15" t="s">
        <v>6844</v>
      </c>
      <c r="D1083" s="35">
        <v>347</v>
      </c>
      <c r="E1083" s="36"/>
      <c r="F1083" s="32"/>
      <c r="G1083" s="32"/>
      <c r="H1083" s="32"/>
      <c r="I1083" s="32"/>
      <c r="J1083" s="37"/>
      <c r="K1083" s="36"/>
      <c r="L1083" s="32">
        <v>22</v>
      </c>
      <c r="M1083" s="37">
        <v>73</v>
      </c>
      <c r="N1083" s="32"/>
      <c r="O1083" s="32"/>
      <c r="P1083" s="32"/>
      <c r="Q1083" s="32"/>
      <c r="R1083" s="38">
        <f>(E1083*E$2+F1083*F$2+G1083*G$2+H1083*H$2+I1083*I$2+K1083*K$2+J1083*J$2+L1083*L$2+M1083*M$2)</f>
        <v>0</v>
      </c>
    </row>
    <row r="1084" spans="1:18" ht="22.5" customHeight="1">
      <c r="A1084" s="34">
        <v>46017</v>
      </c>
      <c r="B1084" s="15" t="s">
        <v>6356</v>
      </c>
      <c r="C1084" s="15" t="s">
        <v>6357</v>
      </c>
      <c r="D1084" s="35">
        <v>428</v>
      </c>
      <c r="E1084" s="36">
        <v>21</v>
      </c>
      <c r="F1084" s="32"/>
      <c r="G1084" s="32">
        <v>25</v>
      </c>
      <c r="H1084" s="32">
        <v>40</v>
      </c>
      <c r="I1084" s="32">
        <v>19</v>
      </c>
      <c r="J1084" s="37"/>
      <c r="K1084" s="36">
        <v>77</v>
      </c>
      <c r="L1084" s="32">
        <v>57</v>
      </c>
      <c r="M1084" s="37">
        <v>51</v>
      </c>
      <c r="N1084" s="32"/>
      <c r="O1084" s="32"/>
      <c r="P1084" s="32"/>
      <c r="Q1084" s="32"/>
      <c r="R1084" s="38">
        <f>(E1084*E$2+F1084*F$2+G1084*G$2+H1084*H$2+I1084*I$2+K1084*K$2+J1084*J$2+L1084*L$2+M1084*M$2)</f>
        <v>0</v>
      </c>
    </row>
    <row r="1085" spans="1:18" ht="22.5" customHeight="1">
      <c r="A1085" s="34">
        <v>46017</v>
      </c>
      <c r="B1085" s="15" t="s">
        <v>8018</v>
      </c>
      <c r="C1085" s="15" t="s">
        <v>8019</v>
      </c>
      <c r="D1085" s="35">
        <v>649</v>
      </c>
      <c r="E1085" s="36"/>
      <c r="F1085" s="32"/>
      <c r="G1085" s="32"/>
      <c r="H1085" s="32"/>
      <c r="I1085" s="32"/>
      <c r="J1085" s="37"/>
      <c r="K1085" s="36"/>
      <c r="L1085" s="32">
        <v>49</v>
      </c>
      <c r="M1085" s="37">
        <v>49</v>
      </c>
      <c r="N1085" s="32"/>
      <c r="O1085" s="32"/>
      <c r="P1085" s="32"/>
      <c r="Q1085" s="32"/>
      <c r="R1085" s="38">
        <f>(E1085*E$2+F1085*F$2+G1085*G$2+H1085*H$2+I1085*I$2+K1085*K$2+J1085*J$2+L1085*L$2+M1085*M$2)</f>
        <v>0</v>
      </c>
    </row>
    <row r="1086" spans="1:18" ht="22.5" customHeight="1">
      <c r="A1086" s="34">
        <v>46017</v>
      </c>
      <c r="B1086" s="15" t="s">
        <v>1194</v>
      </c>
      <c r="C1086" s="15" t="s">
        <v>1195</v>
      </c>
      <c r="D1086" s="35">
        <v>1067</v>
      </c>
      <c r="E1086" s="36"/>
      <c r="F1086" s="32">
        <v>10</v>
      </c>
      <c r="G1086" s="32"/>
      <c r="H1086" s="32">
        <v>28</v>
      </c>
      <c r="I1086" s="32"/>
      <c r="J1086" s="37">
        <v>17</v>
      </c>
      <c r="K1086" s="36">
        <v>88</v>
      </c>
      <c r="L1086" s="32">
        <v>15</v>
      </c>
      <c r="M1086" s="37">
        <v>75</v>
      </c>
      <c r="N1086" s="32"/>
      <c r="O1086" s="32"/>
      <c r="P1086" s="32"/>
      <c r="Q1086" s="32"/>
      <c r="R1086" s="38">
        <f>(E1086*E$2+F1086*F$2+G1086*G$2+H1086*H$2+I1086*I$2+K1086*K$2+J1086*J$2+L1086*L$2+M1086*M$2)</f>
        <v>0</v>
      </c>
    </row>
    <row r="1087" spans="1:18" ht="22.5" customHeight="1">
      <c r="A1087" s="34">
        <v>46017</v>
      </c>
      <c r="B1087" s="15" t="s">
        <v>1196</v>
      </c>
      <c r="C1087" s="15" t="s">
        <v>1197</v>
      </c>
      <c r="D1087" s="35">
        <v>148</v>
      </c>
      <c r="E1087" s="36">
        <v>40</v>
      </c>
      <c r="F1087" s="32">
        <v>37</v>
      </c>
      <c r="G1087" s="32">
        <v>31</v>
      </c>
      <c r="H1087" s="32">
        <v>42</v>
      </c>
      <c r="I1087" s="32">
        <v>23</v>
      </c>
      <c r="J1087" s="37"/>
      <c r="K1087" s="36">
        <v>37</v>
      </c>
      <c r="L1087" s="32">
        <v>83</v>
      </c>
      <c r="M1087" s="37">
        <v>6</v>
      </c>
      <c r="N1087" s="32"/>
      <c r="O1087" s="32"/>
      <c r="P1087" s="32"/>
      <c r="Q1087" s="32"/>
      <c r="R1087" s="38">
        <f>(E1087*E$2+F1087*F$2+G1087*G$2+H1087*H$2+I1087*I$2+K1087*K$2+J1087*J$2+L1087*L$2+M1087*M$2)</f>
        <v>0</v>
      </c>
    </row>
    <row r="1088" spans="1:18" ht="22.5" customHeight="1">
      <c r="A1088" s="34">
        <v>46017</v>
      </c>
      <c r="B1088" s="15" t="s">
        <v>6450</v>
      </c>
      <c r="C1088" s="15" t="s">
        <v>6451</v>
      </c>
      <c r="D1088" s="35">
        <v>504</v>
      </c>
      <c r="E1088" s="36"/>
      <c r="F1088" s="32">
        <v>30</v>
      </c>
      <c r="G1088" s="32"/>
      <c r="H1088" s="32">
        <v>37</v>
      </c>
      <c r="I1088" s="32"/>
      <c r="J1088" s="37"/>
      <c r="K1088" s="36">
        <v>3</v>
      </c>
      <c r="L1088" s="32">
        <v>89</v>
      </c>
      <c r="M1088" s="37">
        <v>7</v>
      </c>
      <c r="N1088" s="32"/>
      <c r="O1088" s="32"/>
      <c r="P1088" s="32"/>
      <c r="Q1088" s="32"/>
      <c r="R1088" s="38">
        <f>(E1088*E$2+F1088*F$2+G1088*G$2+H1088*H$2+I1088*I$2+K1088*K$2+J1088*J$2+L1088*L$2+M1088*M$2)</f>
        <v>0</v>
      </c>
    </row>
    <row r="1089" spans="1:18" ht="22.5" customHeight="1">
      <c r="A1089" s="34">
        <v>46017</v>
      </c>
      <c r="B1089" s="15" t="s">
        <v>1198</v>
      </c>
      <c r="C1089" s="15" t="s">
        <v>1199</v>
      </c>
      <c r="D1089" s="35">
        <v>2634</v>
      </c>
      <c r="E1089" s="36">
        <v>25</v>
      </c>
      <c r="F1089" s="32"/>
      <c r="G1089" s="32">
        <v>28</v>
      </c>
      <c r="H1089" s="32">
        <v>33</v>
      </c>
      <c r="I1089" s="32">
        <v>16</v>
      </c>
      <c r="J1089" s="37"/>
      <c r="K1089" s="36">
        <v>63</v>
      </c>
      <c r="L1089" s="32">
        <v>70</v>
      </c>
      <c r="M1089" s="37">
        <v>45</v>
      </c>
      <c r="N1089" s="32"/>
      <c r="O1089" s="32"/>
      <c r="P1089" s="32"/>
      <c r="Q1089" s="32"/>
      <c r="R1089" s="38">
        <f>(E1089*E$2+F1089*F$2+G1089*G$2+H1089*H$2+I1089*I$2+K1089*K$2+J1089*J$2+L1089*L$2+M1089*M$2)</f>
        <v>0</v>
      </c>
    </row>
    <row r="1090" spans="1:18" ht="22.5" customHeight="1">
      <c r="A1090" s="34">
        <v>46017</v>
      </c>
      <c r="B1090" s="15" t="s">
        <v>7831</v>
      </c>
      <c r="C1090" s="15" t="s">
        <v>7832</v>
      </c>
      <c r="D1090" s="35">
        <v>199</v>
      </c>
      <c r="E1090" s="36"/>
      <c r="F1090" s="32"/>
      <c r="G1090" s="32"/>
      <c r="H1090" s="32"/>
      <c r="I1090" s="32"/>
      <c r="J1090" s="37"/>
      <c r="K1090" s="36"/>
      <c r="L1090" s="32">
        <v>48</v>
      </c>
      <c r="M1090" s="37">
        <v>49</v>
      </c>
      <c r="N1090" s="32"/>
      <c r="O1090" s="32"/>
      <c r="P1090" s="32"/>
      <c r="Q1090" s="32"/>
      <c r="R1090" s="38">
        <f>(E1090*E$2+F1090*F$2+G1090*G$2+H1090*H$2+I1090*I$2+K1090*K$2+J1090*J$2+L1090*L$2+M1090*M$2)</f>
        <v>0</v>
      </c>
    </row>
    <row r="1091" spans="1:18" ht="22.5" customHeight="1">
      <c r="A1091" s="34">
        <v>46017</v>
      </c>
      <c r="B1091" s="15" t="s">
        <v>7293</v>
      </c>
      <c r="C1091" s="15" t="s">
        <v>7294</v>
      </c>
      <c r="D1091" s="35">
        <v>2479</v>
      </c>
      <c r="E1091" s="36">
        <v>14</v>
      </c>
      <c r="F1091" s="32">
        <v>13</v>
      </c>
      <c r="G1091" s="32">
        <v>26</v>
      </c>
      <c r="H1091" s="32">
        <v>32</v>
      </c>
      <c r="I1091" s="32">
        <v>19</v>
      </c>
      <c r="J1091" s="37"/>
      <c r="K1091" s="36">
        <v>68</v>
      </c>
      <c r="L1091" s="32">
        <v>64</v>
      </c>
      <c r="M1091" s="37">
        <v>30</v>
      </c>
      <c r="N1091" s="32"/>
      <c r="O1091" s="32"/>
      <c r="P1091" s="32"/>
      <c r="Q1091" s="32"/>
      <c r="R1091" s="38">
        <f>(E1091*E$2+F1091*F$2+G1091*G$2+H1091*H$2+I1091*I$2+K1091*K$2+J1091*J$2+L1091*L$2+M1091*M$2)</f>
        <v>0</v>
      </c>
    </row>
    <row r="1092" spans="1:18" ht="22.5" customHeight="1">
      <c r="A1092" s="34">
        <v>46017</v>
      </c>
      <c r="B1092" s="15" t="s">
        <v>5979</v>
      </c>
      <c r="C1092" s="15" t="s">
        <v>1200</v>
      </c>
      <c r="D1092" s="35">
        <v>2552</v>
      </c>
      <c r="E1092" s="36">
        <v>57</v>
      </c>
      <c r="F1092" s="32">
        <v>66</v>
      </c>
      <c r="G1092" s="32">
        <v>48</v>
      </c>
      <c r="H1092" s="32">
        <v>81</v>
      </c>
      <c r="I1092" s="32">
        <v>17</v>
      </c>
      <c r="J1092" s="37"/>
      <c r="K1092" s="36">
        <v>32</v>
      </c>
      <c r="L1092" s="32">
        <v>46</v>
      </c>
      <c r="M1092" s="37">
        <v>48</v>
      </c>
      <c r="N1092" s="32"/>
      <c r="O1092" s="32"/>
      <c r="P1092" s="32"/>
      <c r="Q1092" s="32"/>
      <c r="R1092" s="38">
        <f>(E1092*E$2+F1092*F$2+G1092*G$2+H1092*H$2+I1092*I$2+K1092*K$2+J1092*J$2+L1092*L$2+M1092*M$2)</f>
        <v>0</v>
      </c>
    </row>
    <row r="1093" spans="1:18" ht="22.5" customHeight="1">
      <c r="A1093" s="34">
        <v>46017</v>
      </c>
      <c r="B1093" s="15" t="s">
        <v>5816</v>
      </c>
      <c r="C1093" s="15" t="s">
        <v>5815</v>
      </c>
      <c r="D1093" s="35">
        <v>1793</v>
      </c>
      <c r="E1093" s="36">
        <v>9</v>
      </c>
      <c r="F1093" s="32">
        <v>15</v>
      </c>
      <c r="G1093" s="32">
        <v>34</v>
      </c>
      <c r="H1093" s="32">
        <v>47</v>
      </c>
      <c r="I1093" s="32">
        <v>16</v>
      </c>
      <c r="J1093" s="37"/>
      <c r="K1093" s="36">
        <v>81</v>
      </c>
      <c r="L1093" s="32">
        <v>67</v>
      </c>
      <c r="M1093" s="37">
        <v>57</v>
      </c>
      <c r="N1093" s="32"/>
      <c r="O1093" s="32"/>
      <c r="P1093" s="32"/>
      <c r="Q1093" s="32"/>
      <c r="R1093" s="38">
        <f>(E1093*E$2+F1093*F$2+G1093*G$2+H1093*H$2+I1093*I$2+K1093*K$2+J1093*J$2+L1093*L$2+M1093*M$2)</f>
        <v>0</v>
      </c>
    </row>
    <row r="1094" spans="1:18" ht="22.5" customHeight="1">
      <c r="A1094" s="34">
        <v>46017</v>
      </c>
      <c r="B1094" s="15" t="s">
        <v>1201</v>
      </c>
      <c r="C1094" s="15" t="s">
        <v>1202</v>
      </c>
      <c r="D1094" s="35">
        <v>733</v>
      </c>
      <c r="E1094" s="36">
        <v>18</v>
      </c>
      <c r="F1094" s="32">
        <v>29</v>
      </c>
      <c r="G1094" s="32">
        <v>7</v>
      </c>
      <c r="H1094" s="32">
        <v>40</v>
      </c>
      <c r="I1094" s="32">
        <v>61</v>
      </c>
      <c r="J1094" s="37">
        <v>2</v>
      </c>
      <c r="K1094" s="36">
        <v>70</v>
      </c>
      <c r="L1094" s="32">
        <v>42</v>
      </c>
      <c r="M1094" s="37">
        <v>61</v>
      </c>
      <c r="N1094" s="32"/>
      <c r="O1094" s="32"/>
      <c r="P1094" s="32"/>
      <c r="Q1094" s="32"/>
      <c r="R1094" s="38">
        <f>(E1094*E$2+F1094*F$2+G1094*G$2+H1094*H$2+I1094*I$2+K1094*K$2+J1094*J$2+L1094*L$2+M1094*M$2)</f>
        <v>0</v>
      </c>
    </row>
    <row r="1095" spans="1:18" ht="22.5" customHeight="1">
      <c r="A1095" s="34">
        <v>46017</v>
      </c>
      <c r="B1095" s="15" t="s">
        <v>5219</v>
      </c>
      <c r="C1095" s="15" t="s">
        <v>4740</v>
      </c>
      <c r="D1095" s="35">
        <v>11195</v>
      </c>
      <c r="E1095" s="36">
        <v>42</v>
      </c>
      <c r="F1095" s="32"/>
      <c r="G1095" s="32">
        <v>46</v>
      </c>
      <c r="H1095" s="32"/>
      <c r="I1095" s="32">
        <v>61</v>
      </c>
      <c r="J1095" s="37">
        <v>50</v>
      </c>
      <c r="K1095" s="36">
        <v>29</v>
      </c>
      <c r="L1095" s="32">
        <v>19</v>
      </c>
      <c r="M1095" s="37">
        <v>68</v>
      </c>
      <c r="N1095" s="32"/>
      <c r="O1095" s="32"/>
      <c r="P1095" s="32"/>
      <c r="Q1095" s="32"/>
      <c r="R1095" s="38">
        <f>(E1095*E$2+F1095*F$2+G1095*G$2+H1095*H$2+I1095*I$2+K1095*K$2+J1095*J$2+L1095*L$2+M1095*M$2)</f>
        <v>0</v>
      </c>
    </row>
    <row r="1096" spans="1:18" ht="22.5" customHeight="1">
      <c r="A1096" s="34">
        <v>46017</v>
      </c>
      <c r="B1096" s="15" t="s">
        <v>1203</v>
      </c>
      <c r="C1096" s="15" t="s">
        <v>1204</v>
      </c>
      <c r="D1096" s="35">
        <v>4530</v>
      </c>
      <c r="E1096" s="36">
        <v>35</v>
      </c>
      <c r="F1096" s="32">
        <v>27</v>
      </c>
      <c r="G1096" s="32">
        <v>61</v>
      </c>
      <c r="H1096" s="32">
        <v>39</v>
      </c>
      <c r="I1096" s="32"/>
      <c r="J1096" s="37"/>
      <c r="K1096" s="36">
        <v>43</v>
      </c>
      <c r="L1096" s="32">
        <v>90</v>
      </c>
      <c r="M1096" s="37">
        <v>13</v>
      </c>
      <c r="N1096" s="32"/>
      <c r="O1096" s="32"/>
      <c r="P1096" s="32"/>
      <c r="Q1096" s="32"/>
      <c r="R1096" s="38">
        <f>(E1096*E$2+F1096*F$2+G1096*G$2+H1096*H$2+I1096*I$2+K1096*K$2+J1096*J$2+L1096*L$2+M1096*M$2)</f>
        <v>0</v>
      </c>
    </row>
    <row r="1097" spans="1:18" ht="22.5" customHeight="1">
      <c r="A1097" s="34">
        <v>46017</v>
      </c>
      <c r="B1097" s="15" t="s">
        <v>1205</v>
      </c>
      <c r="C1097" s="15" t="s">
        <v>1206</v>
      </c>
      <c r="D1097" s="35">
        <v>8225</v>
      </c>
      <c r="E1097" s="36">
        <v>52</v>
      </c>
      <c r="F1097" s="32">
        <v>14</v>
      </c>
      <c r="G1097" s="32">
        <v>88</v>
      </c>
      <c r="H1097" s="32">
        <v>58</v>
      </c>
      <c r="I1097" s="32">
        <v>66</v>
      </c>
      <c r="J1097" s="37"/>
      <c r="K1097" s="36">
        <v>65</v>
      </c>
      <c r="L1097" s="32">
        <v>41</v>
      </c>
      <c r="M1097" s="37">
        <v>27</v>
      </c>
      <c r="N1097" s="32"/>
      <c r="O1097" s="32"/>
      <c r="P1097" s="32"/>
      <c r="Q1097" s="32"/>
      <c r="R1097" s="38">
        <f>(E1097*E$2+F1097*F$2+G1097*G$2+H1097*H$2+I1097*I$2+K1097*K$2+J1097*J$2+L1097*L$2+M1097*M$2)</f>
        <v>0</v>
      </c>
    </row>
    <row r="1098" spans="1:18" ht="22.5" customHeight="1">
      <c r="A1098" s="34">
        <v>46017</v>
      </c>
      <c r="B1098" s="15" t="s">
        <v>1207</v>
      </c>
      <c r="C1098" s="15" t="s">
        <v>1208</v>
      </c>
      <c r="D1098" s="35">
        <v>14013</v>
      </c>
      <c r="E1098" s="36">
        <v>98</v>
      </c>
      <c r="F1098" s="32">
        <v>97</v>
      </c>
      <c r="G1098" s="32">
        <v>83</v>
      </c>
      <c r="H1098" s="32">
        <v>93</v>
      </c>
      <c r="I1098" s="32">
        <v>69</v>
      </c>
      <c r="J1098" s="37"/>
      <c r="K1098" s="36">
        <v>93</v>
      </c>
      <c r="L1098" s="32">
        <v>68</v>
      </c>
      <c r="M1098" s="37">
        <v>43</v>
      </c>
      <c r="N1098" s="32">
        <v>1</v>
      </c>
      <c r="O1098" s="32"/>
      <c r="P1098" s="32"/>
      <c r="Q1098" s="32"/>
      <c r="R1098" s="38">
        <f>(E1098*E$2+F1098*F$2+G1098*G$2+H1098*H$2+I1098*I$2+K1098*K$2+J1098*J$2+L1098*L$2+M1098*M$2)</f>
        <v>0</v>
      </c>
    </row>
    <row r="1099" spans="1:18" ht="22.5" customHeight="1">
      <c r="A1099" s="34">
        <v>46017</v>
      </c>
      <c r="B1099" s="15" t="s">
        <v>1209</v>
      </c>
      <c r="C1099" s="15" t="s">
        <v>1210</v>
      </c>
      <c r="D1099" s="35">
        <v>1430</v>
      </c>
      <c r="E1099" s="36">
        <v>56</v>
      </c>
      <c r="F1099" s="32">
        <v>57</v>
      </c>
      <c r="G1099" s="32">
        <v>40</v>
      </c>
      <c r="H1099" s="32">
        <v>82</v>
      </c>
      <c r="I1099" s="32">
        <v>78</v>
      </c>
      <c r="J1099" s="37">
        <v>42</v>
      </c>
      <c r="K1099" s="36">
        <v>77</v>
      </c>
      <c r="L1099" s="32">
        <v>30</v>
      </c>
      <c r="M1099" s="37">
        <v>87</v>
      </c>
      <c r="N1099" s="32"/>
      <c r="O1099" s="32"/>
      <c r="P1099" s="32"/>
      <c r="Q1099" s="32"/>
      <c r="R1099" s="38">
        <f>(E1099*E$2+F1099*F$2+G1099*G$2+H1099*H$2+I1099*I$2+K1099*K$2+J1099*J$2+L1099*L$2+M1099*M$2)</f>
        <v>0</v>
      </c>
    </row>
    <row r="1100" spans="1:18" ht="22.5" customHeight="1">
      <c r="A1100" s="34">
        <v>46017</v>
      </c>
      <c r="B1100" s="15" t="s">
        <v>1211</v>
      </c>
      <c r="C1100" s="15" t="s">
        <v>1212</v>
      </c>
      <c r="D1100" s="35">
        <v>373</v>
      </c>
      <c r="E1100" s="36">
        <v>28</v>
      </c>
      <c r="F1100" s="32">
        <v>25</v>
      </c>
      <c r="G1100" s="32">
        <v>31</v>
      </c>
      <c r="H1100" s="32">
        <v>39</v>
      </c>
      <c r="I1100" s="32">
        <v>87</v>
      </c>
      <c r="J1100" s="37"/>
      <c r="K1100" s="36">
        <v>10</v>
      </c>
      <c r="L1100" s="32">
        <v>63</v>
      </c>
      <c r="M1100" s="37">
        <v>27</v>
      </c>
      <c r="N1100" s="32"/>
      <c r="O1100" s="32"/>
      <c r="P1100" s="32"/>
      <c r="Q1100" s="32"/>
      <c r="R1100" s="38">
        <f>(E1100*E$2+F1100*F$2+G1100*G$2+H1100*H$2+I1100*I$2+K1100*K$2+J1100*J$2+L1100*L$2+M1100*M$2)</f>
        <v>0</v>
      </c>
    </row>
    <row r="1101" spans="1:18" ht="22.5" customHeight="1">
      <c r="A1101" s="34">
        <v>46017</v>
      </c>
      <c r="B1101" s="15" t="s">
        <v>1213</v>
      </c>
      <c r="C1101" s="15" t="s">
        <v>7938</v>
      </c>
      <c r="D1101" s="35">
        <v>5309</v>
      </c>
      <c r="E1101" s="36">
        <v>70</v>
      </c>
      <c r="F1101" s="32">
        <v>49</v>
      </c>
      <c r="G1101" s="32">
        <v>71</v>
      </c>
      <c r="H1101" s="32">
        <v>70</v>
      </c>
      <c r="I1101" s="32">
        <v>79</v>
      </c>
      <c r="J1101" s="37"/>
      <c r="K1101" s="36">
        <v>86</v>
      </c>
      <c r="L1101" s="32">
        <v>50</v>
      </c>
      <c r="M1101" s="37">
        <v>56</v>
      </c>
      <c r="N1101" s="32"/>
      <c r="O1101" s="32"/>
      <c r="P1101" s="32"/>
      <c r="Q1101" s="32"/>
      <c r="R1101" s="38">
        <f>(E1101*E$2+F1101*F$2+G1101*G$2+H1101*H$2+I1101*I$2+K1101*K$2+J1101*J$2+L1101*L$2+M1101*M$2)</f>
        <v>0</v>
      </c>
    </row>
    <row r="1102" spans="1:18" ht="22.5" customHeight="1">
      <c r="A1102" s="34">
        <v>46017</v>
      </c>
      <c r="B1102" s="15" t="s">
        <v>1214</v>
      </c>
      <c r="C1102" s="15" t="s">
        <v>1215</v>
      </c>
      <c r="D1102" s="35">
        <v>3869</v>
      </c>
      <c r="E1102" s="36">
        <v>62</v>
      </c>
      <c r="F1102" s="32">
        <v>54</v>
      </c>
      <c r="G1102" s="32">
        <v>55</v>
      </c>
      <c r="H1102" s="32">
        <v>92</v>
      </c>
      <c r="I1102" s="32">
        <v>54</v>
      </c>
      <c r="J1102" s="37"/>
      <c r="K1102" s="36">
        <v>15</v>
      </c>
      <c r="L1102" s="32">
        <v>40</v>
      </c>
      <c r="M1102" s="37">
        <v>58</v>
      </c>
      <c r="N1102" s="32"/>
      <c r="O1102" s="32"/>
      <c r="P1102" s="32"/>
      <c r="Q1102" s="32"/>
      <c r="R1102" s="38">
        <f>(E1102*E$2+F1102*F$2+G1102*G$2+H1102*H$2+I1102*I$2+K1102*K$2+J1102*J$2+L1102*L$2+M1102*M$2)</f>
        <v>0</v>
      </c>
    </row>
    <row r="1103" spans="1:18" ht="22.5" customHeight="1">
      <c r="A1103" s="34">
        <v>46017</v>
      </c>
      <c r="B1103" s="15" t="s">
        <v>6990</v>
      </c>
      <c r="C1103" s="15" t="s">
        <v>6991</v>
      </c>
      <c r="D1103" s="35">
        <v>211</v>
      </c>
      <c r="E1103" s="36"/>
      <c r="F1103" s="32"/>
      <c r="G1103" s="32"/>
      <c r="H1103" s="32"/>
      <c r="I1103" s="32"/>
      <c r="J1103" s="37"/>
      <c r="K1103" s="36">
        <v>15</v>
      </c>
      <c r="L1103" s="32">
        <v>32</v>
      </c>
      <c r="M1103" s="37">
        <v>31</v>
      </c>
      <c r="N1103" s="32"/>
      <c r="O1103" s="32"/>
      <c r="P1103" s="32"/>
      <c r="Q1103" s="32"/>
      <c r="R1103" s="38">
        <f>(E1103*E$2+F1103*F$2+G1103*G$2+H1103*H$2+I1103*I$2+K1103*K$2+J1103*J$2+L1103*L$2+M1103*M$2)</f>
        <v>0</v>
      </c>
    </row>
    <row r="1104" spans="1:18" ht="22.5" customHeight="1">
      <c r="A1104" s="34">
        <v>46017</v>
      </c>
      <c r="B1104" s="15" t="s">
        <v>1216</v>
      </c>
      <c r="C1104" s="15" t="s">
        <v>1217</v>
      </c>
      <c r="D1104" s="35">
        <v>27451</v>
      </c>
      <c r="E1104" s="36">
        <v>71</v>
      </c>
      <c r="F1104" s="32">
        <v>68</v>
      </c>
      <c r="G1104" s="32">
        <v>67</v>
      </c>
      <c r="H1104" s="32">
        <v>71</v>
      </c>
      <c r="I1104" s="32">
        <v>83</v>
      </c>
      <c r="J1104" s="37">
        <v>67</v>
      </c>
      <c r="K1104" s="36">
        <v>82</v>
      </c>
      <c r="L1104" s="32">
        <v>54</v>
      </c>
      <c r="M1104" s="37">
        <v>45</v>
      </c>
      <c r="N1104" s="32"/>
      <c r="O1104" s="32"/>
      <c r="P1104" s="32"/>
      <c r="Q1104" s="32"/>
      <c r="R1104" s="38">
        <f>(E1104*E$2+F1104*F$2+G1104*G$2+H1104*H$2+I1104*I$2+K1104*K$2+J1104*J$2+L1104*L$2+M1104*M$2)</f>
        <v>0</v>
      </c>
    </row>
    <row r="1105" spans="1:18" ht="22.5" customHeight="1">
      <c r="A1105" s="34">
        <v>46017</v>
      </c>
      <c r="B1105" s="15" t="s">
        <v>1218</v>
      </c>
      <c r="C1105" s="15" t="s">
        <v>1219</v>
      </c>
      <c r="D1105" s="35">
        <v>16553</v>
      </c>
      <c r="E1105" s="36">
        <v>22</v>
      </c>
      <c r="F1105" s="32">
        <v>43</v>
      </c>
      <c r="G1105" s="32">
        <v>24</v>
      </c>
      <c r="H1105" s="32">
        <v>60</v>
      </c>
      <c r="I1105" s="32">
        <v>42</v>
      </c>
      <c r="J1105" s="37">
        <v>41</v>
      </c>
      <c r="K1105" s="36">
        <v>96</v>
      </c>
      <c r="L1105" s="32">
        <v>54</v>
      </c>
      <c r="M1105" s="37">
        <v>47</v>
      </c>
      <c r="N1105" s="32"/>
      <c r="O1105" s="32"/>
      <c r="P1105" s="32"/>
      <c r="Q1105" s="32"/>
      <c r="R1105" s="38">
        <f>(E1105*E$2+F1105*F$2+G1105*G$2+H1105*H$2+I1105*I$2+K1105*K$2+J1105*J$2+L1105*L$2+M1105*M$2)</f>
        <v>0</v>
      </c>
    </row>
    <row r="1106" spans="1:18" ht="22.5" customHeight="1">
      <c r="A1106" s="34">
        <v>46017</v>
      </c>
      <c r="B1106" s="15" t="s">
        <v>1220</v>
      </c>
      <c r="C1106" s="15" t="s">
        <v>1221</v>
      </c>
      <c r="D1106" s="35">
        <v>8822</v>
      </c>
      <c r="E1106" s="36">
        <v>82</v>
      </c>
      <c r="F1106" s="32">
        <v>92</v>
      </c>
      <c r="G1106" s="32">
        <v>63</v>
      </c>
      <c r="H1106" s="32">
        <v>71</v>
      </c>
      <c r="I1106" s="32"/>
      <c r="J1106" s="37">
        <v>92</v>
      </c>
      <c r="K1106" s="36">
        <v>84</v>
      </c>
      <c r="L1106" s="32">
        <v>34</v>
      </c>
      <c r="M1106" s="37">
        <v>69</v>
      </c>
      <c r="N1106" s="32"/>
      <c r="O1106" s="32"/>
      <c r="P1106" s="32">
        <v>1</v>
      </c>
      <c r="Q1106" s="32"/>
      <c r="R1106" s="38">
        <f>(E1106*E$2+F1106*F$2+G1106*G$2+H1106*H$2+I1106*I$2+K1106*K$2+J1106*J$2+L1106*L$2+M1106*M$2)</f>
        <v>0</v>
      </c>
    </row>
    <row r="1107" spans="1:18" ht="22.5" customHeight="1">
      <c r="A1107" s="34">
        <v>46017</v>
      </c>
      <c r="B1107" s="15" t="s">
        <v>6127</v>
      </c>
      <c r="C1107" s="15" t="s">
        <v>6128</v>
      </c>
      <c r="D1107" s="35">
        <v>209</v>
      </c>
      <c r="E1107" s="36">
        <v>38</v>
      </c>
      <c r="F1107" s="32">
        <v>34</v>
      </c>
      <c r="G1107" s="32">
        <v>48</v>
      </c>
      <c r="H1107" s="32">
        <v>51</v>
      </c>
      <c r="I1107" s="32">
        <v>25</v>
      </c>
      <c r="J1107" s="37"/>
      <c r="K1107" s="36">
        <v>27</v>
      </c>
      <c r="L1107" s="32">
        <v>55</v>
      </c>
      <c r="M1107" s="37">
        <v>47</v>
      </c>
      <c r="N1107" s="32"/>
      <c r="O1107" s="32"/>
      <c r="P1107" s="32"/>
      <c r="Q1107" s="32"/>
      <c r="R1107" s="38">
        <f>(E1107*E$2+F1107*F$2+G1107*G$2+H1107*H$2+I1107*I$2+K1107*K$2+J1107*J$2+L1107*L$2+M1107*M$2)</f>
        <v>0</v>
      </c>
    </row>
    <row r="1108" spans="1:18" ht="22.5" customHeight="1">
      <c r="A1108" s="34">
        <v>46017</v>
      </c>
      <c r="B1108" s="15" t="s">
        <v>7939</v>
      </c>
      <c r="C1108" s="15" t="s">
        <v>7940</v>
      </c>
      <c r="D1108" s="35">
        <v>171</v>
      </c>
      <c r="E1108" s="36"/>
      <c r="F1108" s="32">
        <v>4</v>
      </c>
      <c r="G1108" s="32"/>
      <c r="H1108" s="32">
        <v>7</v>
      </c>
      <c r="I1108" s="32"/>
      <c r="J1108" s="37"/>
      <c r="K1108" s="36">
        <v>3</v>
      </c>
      <c r="L1108" s="32">
        <v>49</v>
      </c>
      <c r="M1108" s="37">
        <v>42</v>
      </c>
      <c r="N1108" s="32"/>
      <c r="O1108" s="32"/>
      <c r="P1108" s="32"/>
      <c r="Q1108" s="32"/>
      <c r="R1108" s="38">
        <f>(E1108*E$2+F1108*F$2+G1108*G$2+H1108*H$2+I1108*I$2+K1108*K$2+J1108*J$2+L1108*L$2+M1108*M$2)</f>
        <v>0</v>
      </c>
    </row>
    <row r="1109" spans="1:18" ht="22.5" customHeight="1">
      <c r="A1109" s="34">
        <v>46017</v>
      </c>
      <c r="B1109" s="15" t="s">
        <v>1222</v>
      </c>
      <c r="C1109" s="15" t="s">
        <v>1223</v>
      </c>
      <c r="D1109" s="35">
        <v>14377</v>
      </c>
      <c r="E1109" s="36">
        <v>64</v>
      </c>
      <c r="F1109" s="32">
        <v>27</v>
      </c>
      <c r="G1109" s="32">
        <v>92</v>
      </c>
      <c r="H1109" s="32">
        <v>62</v>
      </c>
      <c r="I1109" s="32">
        <v>84</v>
      </c>
      <c r="J1109" s="37">
        <v>34</v>
      </c>
      <c r="K1109" s="36">
        <v>54</v>
      </c>
      <c r="L1109" s="32">
        <v>22</v>
      </c>
      <c r="M1109" s="37">
        <v>68</v>
      </c>
      <c r="N1109" s="32"/>
      <c r="O1109" s="32"/>
      <c r="P1109" s="32"/>
      <c r="Q1109" s="32"/>
      <c r="R1109" s="38">
        <f>(E1109*E$2+F1109*F$2+G1109*G$2+H1109*H$2+I1109*I$2+K1109*K$2+J1109*J$2+L1109*L$2+M1109*M$2)</f>
        <v>0</v>
      </c>
    </row>
    <row r="1110" spans="1:18" ht="22.5" customHeight="1">
      <c r="A1110" s="34">
        <v>46017</v>
      </c>
      <c r="B1110" s="15" t="s">
        <v>1224</v>
      </c>
      <c r="C1110" s="15" t="s">
        <v>1225</v>
      </c>
      <c r="D1110" s="35">
        <v>2133</v>
      </c>
      <c r="E1110" s="36">
        <v>18</v>
      </c>
      <c r="F1110" s="32">
        <v>46</v>
      </c>
      <c r="G1110" s="32">
        <v>16</v>
      </c>
      <c r="H1110" s="32">
        <v>24</v>
      </c>
      <c r="I1110" s="32">
        <v>27</v>
      </c>
      <c r="J1110" s="37"/>
      <c r="K1110" s="36">
        <v>71</v>
      </c>
      <c r="L1110" s="32">
        <v>60</v>
      </c>
      <c r="M1110" s="37">
        <v>31</v>
      </c>
      <c r="N1110" s="32"/>
      <c r="O1110" s="32"/>
      <c r="P1110" s="32"/>
      <c r="Q1110" s="32"/>
      <c r="R1110" s="38">
        <f>(E1110*E$2+F1110*F$2+G1110*G$2+H1110*H$2+I1110*I$2+K1110*K$2+J1110*J$2+L1110*L$2+M1110*M$2)</f>
        <v>0</v>
      </c>
    </row>
    <row r="1111" spans="1:18" ht="22.5" customHeight="1">
      <c r="A1111" s="34">
        <v>46017</v>
      </c>
      <c r="B1111" s="15" t="s">
        <v>1226</v>
      </c>
      <c r="C1111" s="15" t="s">
        <v>1227</v>
      </c>
      <c r="D1111" s="35">
        <v>3039</v>
      </c>
      <c r="E1111" s="36"/>
      <c r="F1111" s="32">
        <v>37</v>
      </c>
      <c r="G1111" s="32"/>
      <c r="H1111" s="32">
        <v>81</v>
      </c>
      <c r="I1111" s="32"/>
      <c r="J1111" s="37">
        <v>3</v>
      </c>
      <c r="K1111" s="36">
        <v>37</v>
      </c>
      <c r="L1111" s="32">
        <v>19</v>
      </c>
      <c r="M1111" s="37">
        <v>60</v>
      </c>
      <c r="N1111" s="32"/>
      <c r="O1111" s="32"/>
      <c r="P1111" s="32"/>
      <c r="Q1111" s="32"/>
      <c r="R1111" s="38">
        <f>(E1111*E$2+F1111*F$2+G1111*G$2+H1111*H$2+I1111*I$2+K1111*K$2+J1111*J$2+L1111*L$2+M1111*M$2)</f>
        <v>0</v>
      </c>
    </row>
    <row r="1112" spans="1:18" ht="22.5" customHeight="1">
      <c r="A1112" s="34">
        <v>46017</v>
      </c>
      <c r="B1112" s="15" t="s">
        <v>6793</v>
      </c>
      <c r="C1112" s="15" t="s">
        <v>6794</v>
      </c>
      <c r="D1112" s="35">
        <v>239</v>
      </c>
      <c r="E1112" s="36"/>
      <c r="F1112" s="32"/>
      <c r="G1112" s="32"/>
      <c r="H1112" s="32"/>
      <c r="I1112" s="32"/>
      <c r="J1112" s="37"/>
      <c r="K1112" s="36"/>
      <c r="L1112" s="32">
        <v>21</v>
      </c>
      <c r="M1112" s="37">
        <v>76</v>
      </c>
      <c r="N1112" s="32"/>
      <c r="O1112" s="32"/>
      <c r="P1112" s="32"/>
      <c r="Q1112" s="32"/>
      <c r="R1112" s="38">
        <f>(E1112*E$2+F1112*F$2+G1112*G$2+H1112*H$2+I1112*I$2+K1112*K$2+J1112*J$2+L1112*L$2+M1112*M$2)</f>
        <v>0</v>
      </c>
    </row>
    <row r="1113" spans="1:18" ht="22.5" customHeight="1">
      <c r="A1113" s="34">
        <v>46017</v>
      </c>
      <c r="B1113" s="15" t="s">
        <v>4742</v>
      </c>
      <c r="C1113" s="15" t="s">
        <v>4741</v>
      </c>
      <c r="D1113" s="35">
        <v>1867</v>
      </c>
      <c r="E1113" s="36">
        <v>45</v>
      </c>
      <c r="F1113" s="32"/>
      <c r="G1113" s="32">
        <v>53</v>
      </c>
      <c r="H1113" s="32"/>
      <c r="I1113" s="32">
        <v>93</v>
      </c>
      <c r="J1113" s="37">
        <v>43</v>
      </c>
      <c r="K1113" s="36">
        <v>91</v>
      </c>
      <c r="L1113" s="32">
        <v>59</v>
      </c>
      <c r="M1113" s="37">
        <v>55</v>
      </c>
      <c r="N1113" s="32"/>
      <c r="O1113" s="32"/>
      <c r="P1113" s="32"/>
      <c r="Q1113" s="32"/>
      <c r="R1113" s="38">
        <f>(E1113*E$2+F1113*F$2+G1113*G$2+H1113*H$2+I1113*I$2+K1113*K$2+J1113*J$2+L1113*L$2+M1113*M$2)</f>
        <v>0</v>
      </c>
    </row>
    <row r="1114" spans="1:18" ht="22.5" customHeight="1">
      <c r="A1114" s="34">
        <v>46017</v>
      </c>
      <c r="B1114" s="15" t="s">
        <v>1228</v>
      </c>
      <c r="C1114" s="15" t="s">
        <v>1229</v>
      </c>
      <c r="D1114" s="35">
        <v>21910</v>
      </c>
      <c r="E1114" s="36">
        <v>58</v>
      </c>
      <c r="F1114" s="32">
        <v>28</v>
      </c>
      <c r="G1114" s="32">
        <v>67</v>
      </c>
      <c r="H1114" s="32">
        <v>77</v>
      </c>
      <c r="I1114" s="32">
        <v>72</v>
      </c>
      <c r="J1114" s="37">
        <v>38</v>
      </c>
      <c r="K1114" s="36">
        <v>85</v>
      </c>
      <c r="L1114" s="32">
        <v>52</v>
      </c>
      <c r="M1114" s="37">
        <v>70</v>
      </c>
      <c r="N1114" s="32"/>
      <c r="O1114" s="32"/>
      <c r="P1114" s="32"/>
      <c r="Q1114" s="32"/>
      <c r="R1114" s="38">
        <f>(E1114*E$2+F1114*F$2+G1114*G$2+H1114*H$2+I1114*I$2+K1114*K$2+J1114*J$2+L1114*L$2+M1114*M$2)</f>
        <v>0</v>
      </c>
    </row>
    <row r="1115" spans="1:18" ht="22.5" customHeight="1">
      <c r="A1115" s="34">
        <v>46017</v>
      </c>
      <c r="B1115" s="15" t="s">
        <v>4744</v>
      </c>
      <c r="C1115" s="15" t="s">
        <v>4743</v>
      </c>
      <c r="D1115" s="35">
        <v>9119</v>
      </c>
      <c r="E1115" s="36">
        <v>68</v>
      </c>
      <c r="F1115" s="32">
        <v>48</v>
      </c>
      <c r="G1115" s="32">
        <v>71</v>
      </c>
      <c r="H1115" s="32">
        <v>91</v>
      </c>
      <c r="I1115" s="32">
        <v>14</v>
      </c>
      <c r="J1115" s="37"/>
      <c r="K1115" s="36">
        <v>62</v>
      </c>
      <c r="L1115" s="32">
        <v>51</v>
      </c>
      <c r="M1115" s="37">
        <v>35</v>
      </c>
      <c r="N1115" s="32"/>
      <c r="O1115" s="32"/>
      <c r="P1115" s="32"/>
      <c r="Q1115" s="32"/>
      <c r="R1115" s="38">
        <f>(E1115*E$2+F1115*F$2+G1115*G$2+H1115*H$2+I1115*I$2+K1115*K$2+J1115*J$2+L1115*L$2+M1115*M$2)</f>
        <v>0</v>
      </c>
    </row>
    <row r="1116" spans="1:18" ht="22.5" customHeight="1">
      <c r="A1116" s="34">
        <v>46017</v>
      </c>
      <c r="B1116" s="15" t="s">
        <v>4746</v>
      </c>
      <c r="C1116" s="15" t="s">
        <v>4745</v>
      </c>
      <c r="D1116" s="35">
        <v>434</v>
      </c>
      <c r="E1116" s="36">
        <v>24</v>
      </c>
      <c r="F1116" s="32"/>
      <c r="G1116" s="32">
        <v>34</v>
      </c>
      <c r="H1116" s="32">
        <v>2</v>
      </c>
      <c r="I1116" s="32">
        <v>2</v>
      </c>
      <c r="J1116" s="37"/>
      <c r="K1116" s="36">
        <v>80</v>
      </c>
      <c r="L1116" s="32">
        <v>35</v>
      </c>
      <c r="M1116" s="37">
        <v>54</v>
      </c>
      <c r="N1116" s="32"/>
      <c r="O1116" s="32"/>
      <c r="P1116" s="32"/>
      <c r="Q1116" s="32"/>
      <c r="R1116" s="38">
        <f>(E1116*E$2+F1116*F$2+G1116*G$2+H1116*H$2+I1116*I$2+K1116*K$2+J1116*J$2+L1116*L$2+M1116*M$2)</f>
        <v>0</v>
      </c>
    </row>
    <row r="1117" spans="1:18" ht="22.5" customHeight="1">
      <c r="A1117" s="34">
        <v>46017</v>
      </c>
      <c r="B1117" s="15" t="s">
        <v>6559</v>
      </c>
      <c r="C1117" s="15" t="s">
        <v>6560</v>
      </c>
      <c r="D1117" s="35">
        <v>639</v>
      </c>
      <c r="E1117" s="36">
        <v>12</v>
      </c>
      <c r="F1117" s="32"/>
      <c r="G1117" s="32">
        <v>38</v>
      </c>
      <c r="H1117" s="32">
        <v>22</v>
      </c>
      <c r="I1117" s="32">
        <v>8</v>
      </c>
      <c r="J1117" s="37"/>
      <c r="K1117" s="36">
        <v>36</v>
      </c>
      <c r="L1117" s="32">
        <v>53</v>
      </c>
      <c r="M1117" s="37">
        <v>44</v>
      </c>
      <c r="N1117" s="32"/>
      <c r="O1117" s="32"/>
      <c r="P1117" s="32"/>
      <c r="Q1117" s="32"/>
      <c r="R1117" s="38">
        <f>(E1117*E$2+F1117*F$2+G1117*G$2+H1117*H$2+I1117*I$2+K1117*K$2+J1117*J$2+L1117*L$2+M1117*M$2)</f>
        <v>0</v>
      </c>
    </row>
    <row r="1118" spans="1:18" ht="22.5" customHeight="1">
      <c r="A1118" s="34">
        <v>46017</v>
      </c>
      <c r="B1118" s="15" t="s">
        <v>1230</v>
      </c>
      <c r="C1118" s="15" t="s">
        <v>1231</v>
      </c>
      <c r="D1118" s="35">
        <v>2437</v>
      </c>
      <c r="E1118" s="36">
        <v>60</v>
      </c>
      <c r="F1118" s="32">
        <v>82</v>
      </c>
      <c r="G1118" s="32">
        <v>66</v>
      </c>
      <c r="H1118" s="32">
        <v>13</v>
      </c>
      <c r="I1118" s="32">
        <v>38</v>
      </c>
      <c r="J1118" s="37"/>
      <c r="K1118" s="36">
        <v>16</v>
      </c>
      <c r="L1118" s="32">
        <v>68</v>
      </c>
      <c r="M1118" s="37">
        <v>69</v>
      </c>
      <c r="N1118" s="32"/>
      <c r="O1118" s="32"/>
      <c r="P1118" s="32"/>
      <c r="Q1118" s="32"/>
      <c r="R1118" s="38">
        <f>(E1118*E$2+F1118*F$2+G1118*G$2+H1118*H$2+I1118*I$2+K1118*K$2+J1118*J$2+L1118*L$2+M1118*M$2)</f>
        <v>0</v>
      </c>
    </row>
    <row r="1119" spans="1:18" ht="22.5" customHeight="1">
      <c r="A1119" s="34">
        <v>46017</v>
      </c>
      <c r="B1119" s="15" t="s">
        <v>4748</v>
      </c>
      <c r="C1119" s="15" t="s">
        <v>4747</v>
      </c>
      <c r="D1119" s="35">
        <v>548</v>
      </c>
      <c r="E1119" s="36">
        <v>24</v>
      </c>
      <c r="F1119" s="32"/>
      <c r="G1119" s="32">
        <v>33</v>
      </c>
      <c r="H1119" s="32">
        <v>36</v>
      </c>
      <c r="I1119" s="32">
        <v>20</v>
      </c>
      <c r="J1119" s="37"/>
      <c r="K1119" s="36">
        <v>86</v>
      </c>
      <c r="L1119" s="32">
        <v>63</v>
      </c>
      <c r="M1119" s="37">
        <v>60</v>
      </c>
      <c r="N1119" s="32"/>
      <c r="O1119" s="32"/>
      <c r="P1119" s="32"/>
      <c r="Q1119" s="32"/>
      <c r="R1119" s="38">
        <f>(E1119*E$2+F1119*F$2+G1119*G$2+H1119*H$2+I1119*I$2+K1119*K$2+J1119*J$2+L1119*L$2+M1119*M$2)</f>
        <v>0</v>
      </c>
    </row>
    <row r="1120" spans="1:18" ht="22.5" customHeight="1">
      <c r="A1120" s="34">
        <v>46017</v>
      </c>
      <c r="B1120" s="15" t="s">
        <v>1232</v>
      </c>
      <c r="C1120" s="15" t="s">
        <v>1233</v>
      </c>
      <c r="D1120" s="35">
        <v>1327</v>
      </c>
      <c r="E1120" s="36">
        <v>55</v>
      </c>
      <c r="F1120" s="32">
        <v>71</v>
      </c>
      <c r="G1120" s="32">
        <v>55</v>
      </c>
      <c r="H1120" s="32">
        <v>34</v>
      </c>
      <c r="I1120" s="32">
        <v>59</v>
      </c>
      <c r="J1120" s="37"/>
      <c r="K1120" s="36">
        <v>72</v>
      </c>
      <c r="L1120" s="32">
        <v>68</v>
      </c>
      <c r="M1120" s="37">
        <v>47</v>
      </c>
      <c r="N1120" s="32"/>
      <c r="O1120" s="32"/>
      <c r="P1120" s="32"/>
      <c r="Q1120" s="32"/>
      <c r="R1120" s="38">
        <f>(E1120*E$2+F1120*F$2+G1120*G$2+H1120*H$2+I1120*I$2+K1120*K$2+J1120*J$2+L1120*L$2+M1120*M$2)</f>
        <v>0</v>
      </c>
    </row>
    <row r="1121" spans="1:18" ht="22.5" customHeight="1">
      <c r="A1121" s="34">
        <v>46017</v>
      </c>
      <c r="B1121" s="15" t="s">
        <v>1234</v>
      </c>
      <c r="C1121" s="15" t="s">
        <v>1235</v>
      </c>
      <c r="D1121" s="35">
        <v>7665</v>
      </c>
      <c r="E1121" s="36">
        <v>76</v>
      </c>
      <c r="F1121" s="32">
        <v>93</v>
      </c>
      <c r="G1121" s="32">
        <v>45</v>
      </c>
      <c r="H1121" s="32">
        <v>61</v>
      </c>
      <c r="I1121" s="32">
        <v>49</v>
      </c>
      <c r="J1121" s="37"/>
      <c r="K1121" s="36">
        <v>82</v>
      </c>
      <c r="L1121" s="32">
        <v>44</v>
      </c>
      <c r="M1121" s="37">
        <v>41</v>
      </c>
      <c r="N1121" s="32"/>
      <c r="O1121" s="32"/>
      <c r="P1121" s="32"/>
      <c r="Q1121" s="32"/>
      <c r="R1121" s="38">
        <f>(E1121*E$2+F1121*F$2+G1121*G$2+H1121*H$2+I1121*I$2+K1121*K$2+J1121*J$2+L1121*L$2+M1121*M$2)</f>
        <v>0</v>
      </c>
    </row>
    <row r="1122" spans="1:18" ht="22.5" customHeight="1">
      <c r="A1122" s="34">
        <v>46017</v>
      </c>
      <c r="B1122" s="15" t="s">
        <v>5980</v>
      </c>
      <c r="C1122" s="15" t="s">
        <v>5981</v>
      </c>
      <c r="D1122" s="35">
        <v>199</v>
      </c>
      <c r="E1122" s="36">
        <v>48</v>
      </c>
      <c r="F1122" s="32">
        <v>26</v>
      </c>
      <c r="G1122" s="32">
        <v>36</v>
      </c>
      <c r="H1122" s="32">
        <v>64</v>
      </c>
      <c r="I1122" s="32">
        <v>62</v>
      </c>
      <c r="J1122" s="37"/>
      <c r="K1122" s="36">
        <v>51</v>
      </c>
      <c r="L1122" s="32">
        <v>59</v>
      </c>
      <c r="M1122" s="37">
        <v>21</v>
      </c>
      <c r="N1122" s="32"/>
      <c r="O1122" s="32"/>
      <c r="P1122" s="32"/>
      <c r="Q1122" s="32"/>
      <c r="R1122" s="38">
        <f>(E1122*E$2+F1122*F$2+G1122*G$2+H1122*H$2+I1122*I$2+K1122*K$2+J1122*J$2+L1122*L$2+M1122*M$2)</f>
        <v>0</v>
      </c>
    </row>
    <row r="1123" spans="1:18" ht="22.5" customHeight="1">
      <c r="A1123" s="34">
        <v>46017</v>
      </c>
      <c r="B1123" s="15" t="s">
        <v>1236</v>
      </c>
      <c r="C1123" s="15" t="s">
        <v>1237</v>
      </c>
      <c r="D1123" s="35">
        <v>13364</v>
      </c>
      <c r="E1123" s="36">
        <v>99</v>
      </c>
      <c r="F1123" s="32">
        <v>96</v>
      </c>
      <c r="G1123" s="32">
        <v>92</v>
      </c>
      <c r="H1123" s="32">
        <v>86</v>
      </c>
      <c r="I1123" s="32">
        <v>63</v>
      </c>
      <c r="J1123" s="37"/>
      <c r="K1123" s="36">
        <v>87</v>
      </c>
      <c r="L1123" s="32">
        <v>31</v>
      </c>
      <c r="M1123" s="37">
        <v>42</v>
      </c>
      <c r="N1123" s="32">
        <v>1</v>
      </c>
      <c r="O1123" s="32"/>
      <c r="P1123" s="32"/>
      <c r="Q1123" s="32"/>
      <c r="R1123" s="38">
        <f>(E1123*E$2+F1123*F$2+G1123*G$2+H1123*H$2+I1123*I$2+K1123*K$2+J1123*J$2+L1123*L$2+M1123*M$2)</f>
        <v>0</v>
      </c>
    </row>
    <row r="1124" spans="1:18" ht="22.5" customHeight="1">
      <c r="A1124" s="34">
        <v>46017</v>
      </c>
      <c r="B1124" s="15" t="s">
        <v>4750</v>
      </c>
      <c r="C1124" s="15" t="s">
        <v>4749</v>
      </c>
      <c r="D1124" s="35">
        <v>26801</v>
      </c>
      <c r="E1124" s="36">
        <v>50</v>
      </c>
      <c r="F1124" s="32"/>
      <c r="G1124" s="32">
        <v>64</v>
      </c>
      <c r="H1124" s="32">
        <v>43</v>
      </c>
      <c r="I1124" s="32">
        <v>87</v>
      </c>
      <c r="J1124" s="37">
        <v>52</v>
      </c>
      <c r="K1124" s="36"/>
      <c r="L1124" s="32">
        <v>13</v>
      </c>
      <c r="M1124" s="37">
        <v>90</v>
      </c>
      <c r="N1124" s="32"/>
      <c r="O1124" s="32"/>
      <c r="P1124" s="32"/>
      <c r="Q1124" s="32"/>
      <c r="R1124" s="38">
        <f>(E1124*E$2+F1124*F$2+G1124*G$2+H1124*H$2+I1124*I$2+K1124*K$2+J1124*J$2+L1124*L$2+M1124*M$2)</f>
        <v>0</v>
      </c>
    </row>
    <row r="1125" spans="1:18" ht="22.5" customHeight="1">
      <c r="A1125" s="34">
        <v>46017</v>
      </c>
      <c r="B1125" s="15" t="s">
        <v>7880</v>
      </c>
      <c r="C1125" s="15" t="s">
        <v>7881</v>
      </c>
      <c r="D1125" s="35">
        <v>101</v>
      </c>
      <c r="E1125" s="36">
        <v>9</v>
      </c>
      <c r="F1125" s="32">
        <v>2</v>
      </c>
      <c r="G1125" s="32">
        <v>14</v>
      </c>
      <c r="H1125" s="32">
        <v>26</v>
      </c>
      <c r="I1125" s="32">
        <v>53</v>
      </c>
      <c r="J1125" s="37"/>
      <c r="K1125" s="36">
        <v>68</v>
      </c>
      <c r="L1125" s="32">
        <v>49</v>
      </c>
      <c r="M1125" s="37">
        <v>50</v>
      </c>
      <c r="N1125" s="32"/>
      <c r="O1125" s="32"/>
      <c r="P1125" s="32"/>
      <c r="Q1125" s="32"/>
      <c r="R1125" s="38">
        <f>(E1125*E$2+F1125*F$2+G1125*G$2+H1125*H$2+I1125*I$2+K1125*K$2+J1125*J$2+L1125*L$2+M1125*M$2)</f>
        <v>0</v>
      </c>
    </row>
    <row r="1126" spans="1:18" ht="22.5" customHeight="1">
      <c r="A1126" s="34">
        <v>46017</v>
      </c>
      <c r="B1126" s="15" t="s">
        <v>1238</v>
      </c>
      <c r="C1126" s="15" t="s">
        <v>1239</v>
      </c>
      <c r="D1126" s="35">
        <v>12249</v>
      </c>
      <c r="E1126" s="36">
        <v>33</v>
      </c>
      <c r="F1126" s="32">
        <v>12</v>
      </c>
      <c r="G1126" s="32">
        <v>54</v>
      </c>
      <c r="H1126" s="32">
        <v>42</v>
      </c>
      <c r="I1126" s="32">
        <v>91</v>
      </c>
      <c r="J1126" s="37">
        <v>8</v>
      </c>
      <c r="K1126" s="36">
        <v>57</v>
      </c>
      <c r="L1126" s="32">
        <v>41</v>
      </c>
      <c r="M1126" s="37">
        <v>60</v>
      </c>
      <c r="N1126" s="32"/>
      <c r="O1126" s="32"/>
      <c r="P1126" s="32"/>
      <c r="Q1126" s="32"/>
      <c r="R1126" s="38">
        <f>(E1126*E$2+F1126*F$2+G1126*G$2+H1126*H$2+I1126*I$2+K1126*K$2+J1126*J$2+L1126*L$2+M1126*M$2)</f>
        <v>0</v>
      </c>
    </row>
    <row r="1127" spans="1:18" ht="22.5" customHeight="1">
      <c r="A1127" s="34">
        <v>46017</v>
      </c>
      <c r="B1127" s="15" t="s">
        <v>4752</v>
      </c>
      <c r="C1127" s="15" t="s">
        <v>4751</v>
      </c>
      <c r="D1127" s="35">
        <v>91126</v>
      </c>
      <c r="E1127" s="36">
        <v>53</v>
      </c>
      <c r="F1127" s="32"/>
      <c r="G1127" s="32">
        <v>69</v>
      </c>
      <c r="H1127" s="32"/>
      <c r="I1127" s="32">
        <v>87</v>
      </c>
      <c r="J1127" s="37">
        <v>57</v>
      </c>
      <c r="K1127" s="36">
        <v>5</v>
      </c>
      <c r="L1127" s="32">
        <v>2</v>
      </c>
      <c r="M1127" s="37">
        <v>99</v>
      </c>
      <c r="N1127" s="32"/>
      <c r="O1127" s="32"/>
      <c r="P1127" s="32"/>
      <c r="Q1127" s="32"/>
      <c r="R1127" s="38">
        <f>(E1127*E$2+F1127*F$2+G1127*G$2+H1127*H$2+I1127*I$2+K1127*K$2+J1127*J$2+L1127*L$2+M1127*M$2)</f>
        <v>0</v>
      </c>
    </row>
    <row r="1128" spans="1:18" ht="22.5" customHeight="1">
      <c r="A1128" s="34">
        <v>46017</v>
      </c>
      <c r="B1128" s="15" t="s">
        <v>1240</v>
      </c>
      <c r="C1128" s="15" t="s">
        <v>1241</v>
      </c>
      <c r="D1128" s="35">
        <v>8380</v>
      </c>
      <c r="E1128" s="36">
        <v>57</v>
      </c>
      <c r="F1128" s="32">
        <v>57</v>
      </c>
      <c r="G1128" s="32">
        <v>88</v>
      </c>
      <c r="H1128" s="32">
        <v>37</v>
      </c>
      <c r="I1128" s="32">
        <v>67</v>
      </c>
      <c r="J1128" s="37"/>
      <c r="K1128" s="36">
        <v>30</v>
      </c>
      <c r="L1128" s="32">
        <v>75</v>
      </c>
      <c r="M1128" s="37">
        <v>14</v>
      </c>
      <c r="N1128" s="32"/>
      <c r="O1128" s="32"/>
      <c r="P1128" s="32"/>
      <c r="Q1128" s="32"/>
      <c r="R1128" s="38">
        <f>(E1128*E$2+F1128*F$2+G1128*G$2+H1128*H$2+I1128*I$2+K1128*K$2+J1128*J$2+L1128*L$2+M1128*M$2)</f>
        <v>0</v>
      </c>
    </row>
    <row r="1129" spans="1:18" ht="22.5" customHeight="1">
      <c r="A1129" s="34">
        <v>46017</v>
      </c>
      <c r="B1129" s="15" t="s">
        <v>7395</v>
      </c>
      <c r="C1129" s="15" t="s">
        <v>7396</v>
      </c>
      <c r="D1129" s="35">
        <v>197</v>
      </c>
      <c r="E1129" s="36">
        <v>58</v>
      </c>
      <c r="F1129" s="32">
        <v>84</v>
      </c>
      <c r="G1129" s="32">
        <v>26</v>
      </c>
      <c r="H1129" s="32">
        <v>42</v>
      </c>
      <c r="I1129" s="32">
        <v>74</v>
      </c>
      <c r="J1129" s="37"/>
      <c r="K1129" s="36">
        <v>21</v>
      </c>
      <c r="L1129" s="32">
        <v>61</v>
      </c>
      <c r="M1129" s="37">
        <v>40</v>
      </c>
      <c r="N1129" s="32"/>
      <c r="O1129" s="32"/>
      <c r="P1129" s="32"/>
      <c r="Q1129" s="32"/>
      <c r="R1129" s="38">
        <f>(E1129*E$2+F1129*F$2+G1129*G$2+H1129*H$2+I1129*I$2+K1129*K$2+J1129*J$2+L1129*L$2+M1129*M$2)</f>
        <v>0</v>
      </c>
    </row>
    <row r="1130" spans="1:18" ht="22.5" customHeight="1">
      <c r="A1130" s="34">
        <v>46017</v>
      </c>
      <c r="B1130" s="15" t="s">
        <v>1242</v>
      </c>
      <c r="C1130" s="15" t="s">
        <v>1243</v>
      </c>
      <c r="D1130" s="35">
        <v>1852</v>
      </c>
      <c r="E1130" s="36">
        <v>69</v>
      </c>
      <c r="F1130" s="32">
        <v>76</v>
      </c>
      <c r="G1130" s="32">
        <v>33</v>
      </c>
      <c r="H1130" s="32">
        <v>82</v>
      </c>
      <c r="I1130" s="32">
        <v>85</v>
      </c>
      <c r="J1130" s="37"/>
      <c r="K1130" s="36">
        <v>32</v>
      </c>
      <c r="L1130" s="32">
        <v>41</v>
      </c>
      <c r="M1130" s="37">
        <v>49</v>
      </c>
      <c r="N1130" s="32"/>
      <c r="O1130" s="32"/>
      <c r="P1130" s="32"/>
      <c r="Q1130" s="32"/>
      <c r="R1130" s="38">
        <f>(E1130*E$2+F1130*F$2+G1130*G$2+H1130*H$2+I1130*I$2+K1130*K$2+J1130*J$2+L1130*L$2+M1130*M$2)</f>
        <v>0</v>
      </c>
    </row>
    <row r="1131" spans="1:18" ht="22.5" customHeight="1">
      <c r="A1131" s="34">
        <v>46017</v>
      </c>
      <c r="B1131" s="15" t="s">
        <v>1244</v>
      </c>
      <c r="C1131" s="15" t="s">
        <v>1245</v>
      </c>
      <c r="D1131" s="35">
        <v>8046</v>
      </c>
      <c r="E1131" s="36">
        <v>59</v>
      </c>
      <c r="F1131" s="32">
        <v>35</v>
      </c>
      <c r="G1131" s="32">
        <v>54</v>
      </c>
      <c r="H1131" s="32">
        <v>81</v>
      </c>
      <c r="I1131" s="32">
        <v>54</v>
      </c>
      <c r="J1131" s="37"/>
      <c r="K1131" s="36">
        <v>36</v>
      </c>
      <c r="L1131" s="32">
        <v>23</v>
      </c>
      <c r="M1131" s="37">
        <v>87</v>
      </c>
      <c r="N1131" s="32"/>
      <c r="O1131" s="32"/>
      <c r="P1131" s="32"/>
      <c r="Q1131" s="32"/>
      <c r="R1131" s="38">
        <f>(E1131*E$2+F1131*F$2+G1131*G$2+H1131*H$2+I1131*I$2+K1131*K$2+J1131*J$2+L1131*L$2+M1131*M$2)</f>
        <v>0</v>
      </c>
    </row>
    <row r="1132" spans="1:18" ht="22.5" customHeight="1">
      <c r="A1132" s="34">
        <v>46017</v>
      </c>
      <c r="B1132" s="15" t="s">
        <v>1246</v>
      </c>
      <c r="C1132" s="15" t="s">
        <v>1247</v>
      </c>
      <c r="D1132" s="35">
        <v>1805</v>
      </c>
      <c r="E1132" s="36">
        <v>71</v>
      </c>
      <c r="F1132" s="32">
        <v>83</v>
      </c>
      <c r="G1132" s="32">
        <v>63</v>
      </c>
      <c r="H1132" s="32">
        <v>93</v>
      </c>
      <c r="I1132" s="32">
        <v>61</v>
      </c>
      <c r="J1132" s="37"/>
      <c r="K1132" s="36">
        <v>57</v>
      </c>
      <c r="L1132" s="32">
        <v>33</v>
      </c>
      <c r="M1132" s="37">
        <v>67</v>
      </c>
      <c r="N1132" s="32"/>
      <c r="O1132" s="32"/>
      <c r="P1132" s="32"/>
      <c r="Q1132" s="32"/>
      <c r="R1132" s="38">
        <f>(E1132*E$2+F1132*F$2+G1132*G$2+H1132*H$2+I1132*I$2+K1132*K$2+J1132*J$2+L1132*L$2+M1132*M$2)</f>
        <v>0</v>
      </c>
    </row>
    <row r="1133" spans="1:18" ht="22.5" customHeight="1">
      <c r="A1133" s="34">
        <v>46017</v>
      </c>
      <c r="B1133" s="15" t="s">
        <v>1248</v>
      </c>
      <c r="C1133" s="15" t="s">
        <v>1249</v>
      </c>
      <c r="D1133" s="35">
        <v>22375</v>
      </c>
      <c r="E1133" s="36">
        <v>73</v>
      </c>
      <c r="F1133" s="32">
        <v>90</v>
      </c>
      <c r="G1133" s="32">
        <v>60</v>
      </c>
      <c r="H1133" s="32">
        <v>94</v>
      </c>
      <c r="I1133" s="32">
        <v>69</v>
      </c>
      <c r="J1133" s="37">
        <v>84</v>
      </c>
      <c r="K1133" s="36">
        <v>87</v>
      </c>
      <c r="L1133" s="32">
        <v>65</v>
      </c>
      <c r="M1133" s="37">
        <v>50</v>
      </c>
      <c r="N1133" s="32"/>
      <c r="O1133" s="32"/>
      <c r="P1133" s="32"/>
      <c r="Q1133" s="32"/>
      <c r="R1133" s="38">
        <f>(E1133*E$2+F1133*F$2+G1133*G$2+H1133*H$2+I1133*I$2+K1133*K$2+J1133*J$2+L1133*L$2+M1133*M$2)</f>
        <v>0</v>
      </c>
    </row>
    <row r="1134" spans="1:18" ht="22.5" customHeight="1">
      <c r="A1134" s="34">
        <v>46017</v>
      </c>
      <c r="B1134" s="15" t="s">
        <v>6946</v>
      </c>
      <c r="C1134" s="15" t="s">
        <v>6947</v>
      </c>
      <c r="D1134" s="35">
        <v>454</v>
      </c>
      <c r="E1134" s="36"/>
      <c r="F1134" s="32"/>
      <c r="G1134" s="32"/>
      <c r="H1134" s="32">
        <v>5</v>
      </c>
      <c r="I1134" s="32"/>
      <c r="J1134" s="37"/>
      <c r="K1134" s="36">
        <v>73</v>
      </c>
      <c r="L1134" s="32">
        <v>59</v>
      </c>
      <c r="M1134" s="37">
        <v>47</v>
      </c>
      <c r="N1134" s="32"/>
      <c r="O1134" s="32"/>
      <c r="P1134" s="32"/>
      <c r="Q1134" s="32"/>
      <c r="R1134" s="38">
        <f>(E1134*E$2+F1134*F$2+G1134*G$2+H1134*H$2+I1134*I$2+K1134*K$2+J1134*J$2+L1134*L$2+M1134*M$2)</f>
        <v>0</v>
      </c>
    </row>
    <row r="1135" spans="1:18" ht="22.5" customHeight="1">
      <c r="A1135" s="34">
        <v>46017</v>
      </c>
      <c r="B1135" s="15" t="s">
        <v>7882</v>
      </c>
      <c r="C1135" s="15" t="s">
        <v>7883</v>
      </c>
      <c r="D1135" s="35">
        <v>120</v>
      </c>
      <c r="E1135" s="36"/>
      <c r="F1135" s="32"/>
      <c r="G1135" s="32"/>
      <c r="H1135" s="32">
        <v>2</v>
      </c>
      <c r="I1135" s="32"/>
      <c r="J1135" s="37"/>
      <c r="K1135" s="36">
        <v>1</v>
      </c>
      <c r="L1135" s="32">
        <v>49</v>
      </c>
      <c r="M1135" s="37">
        <v>53</v>
      </c>
      <c r="N1135" s="32"/>
      <c r="O1135" s="32"/>
      <c r="P1135" s="32"/>
      <c r="Q1135" s="32"/>
      <c r="R1135" s="38">
        <f>(E1135*E$2+F1135*F$2+G1135*G$2+H1135*H$2+I1135*I$2+K1135*K$2+J1135*J$2+L1135*L$2+M1135*M$2)</f>
        <v>0</v>
      </c>
    </row>
    <row r="1136" spans="1:18" ht="22.5" customHeight="1">
      <c r="A1136" s="34">
        <v>46017</v>
      </c>
      <c r="B1136" s="15" t="s">
        <v>4754</v>
      </c>
      <c r="C1136" s="15" t="s">
        <v>4753</v>
      </c>
      <c r="D1136" s="35">
        <v>2037</v>
      </c>
      <c r="E1136" s="36">
        <v>58</v>
      </c>
      <c r="F1136" s="32"/>
      <c r="G1136" s="32">
        <v>44</v>
      </c>
      <c r="H1136" s="32">
        <v>57</v>
      </c>
      <c r="I1136" s="32">
        <v>59</v>
      </c>
      <c r="J1136" s="37">
        <v>67</v>
      </c>
      <c r="K1136" s="36">
        <v>80</v>
      </c>
      <c r="L1136" s="32">
        <v>28</v>
      </c>
      <c r="M1136" s="37">
        <v>74</v>
      </c>
      <c r="N1136" s="32"/>
      <c r="O1136" s="32"/>
      <c r="P1136" s="32"/>
      <c r="Q1136" s="32"/>
      <c r="R1136" s="38">
        <f>(E1136*E$2+F1136*F$2+G1136*G$2+H1136*H$2+I1136*I$2+K1136*K$2+J1136*J$2+L1136*L$2+M1136*M$2)</f>
        <v>0</v>
      </c>
    </row>
    <row r="1137" spans="1:18" ht="22.5" customHeight="1">
      <c r="A1137" s="34">
        <v>46017</v>
      </c>
      <c r="B1137" s="15" t="s">
        <v>1250</v>
      </c>
      <c r="C1137" s="15" t="s">
        <v>1251</v>
      </c>
      <c r="D1137" s="35">
        <v>2629</v>
      </c>
      <c r="E1137" s="36">
        <v>58</v>
      </c>
      <c r="F1137" s="32">
        <v>60</v>
      </c>
      <c r="G1137" s="32">
        <v>52</v>
      </c>
      <c r="H1137" s="32">
        <v>93</v>
      </c>
      <c r="I1137" s="32"/>
      <c r="J1137" s="37"/>
      <c r="K1137" s="36">
        <v>69</v>
      </c>
      <c r="L1137" s="32">
        <v>62</v>
      </c>
      <c r="M1137" s="37">
        <v>41</v>
      </c>
      <c r="N1137" s="32"/>
      <c r="O1137" s="32"/>
      <c r="P1137" s="32"/>
      <c r="Q1137" s="32"/>
      <c r="R1137" s="38">
        <f>(E1137*E$2+F1137*F$2+G1137*G$2+H1137*H$2+I1137*I$2+K1137*K$2+J1137*J$2+L1137*L$2+M1137*M$2)</f>
        <v>0</v>
      </c>
    </row>
    <row r="1138" spans="1:18" ht="22.5" customHeight="1">
      <c r="A1138" s="34">
        <v>46017</v>
      </c>
      <c r="B1138" s="15" t="s">
        <v>1252</v>
      </c>
      <c r="C1138" s="15" t="s">
        <v>1253</v>
      </c>
      <c r="D1138" s="35">
        <v>26353</v>
      </c>
      <c r="E1138" s="36">
        <v>93</v>
      </c>
      <c r="F1138" s="32">
        <v>68</v>
      </c>
      <c r="G1138" s="32">
        <v>78</v>
      </c>
      <c r="H1138" s="32">
        <v>84</v>
      </c>
      <c r="I1138" s="32">
        <v>84</v>
      </c>
      <c r="J1138" s="37"/>
      <c r="K1138" s="36">
        <v>63</v>
      </c>
      <c r="L1138" s="32">
        <v>39</v>
      </c>
      <c r="M1138" s="37">
        <v>60</v>
      </c>
      <c r="N1138" s="32"/>
      <c r="O1138" s="32"/>
      <c r="P1138" s="32"/>
      <c r="Q1138" s="32"/>
      <c r="R1138" s="38">
        <f>(E1138*E$2+F1138*F$2+G1138*G$2+H1138*H$2+I1138*I$2+K1138*K$2+J1138*J$2+L1138*L$2+M1138*M$2)</f>
        <v>0</v>
      </c>
    </row>
    <row r="1139" spans="1:18" ht="22.5" customHeight="1">
      <c r="A1139" s="34">
        <v>46017</v>
      </c>
      <c r="B1139" s="15" t="s">
        <v>1254</v>
      </c>
      <c r="C1139" s="15" t="s">
        <v>1255</v>
      </c>
      <c r="D1139" s="35">
        <v>1815</v>
      </c>
      <c r="E1139" s="36"/>
      <c r="F1139" s="32">
        <v>58</v>
      </c>
      <c r="G1139" s="32"/>
      <c r="H1139" s="32">
        <v>65</v>
      </c>
      <c r="I1139" s="32"/>
      <c r="J1139" s="37"/>
      <c r="K1139" s="36">
        <v>37</v>
      </c>
      <c r="L1139" s="32">
        <v>69</v>
      </c>
      <c r="M1139" s="37">
        <v>29</v>
      </c>
      <c r="N1139" s="32"/>
      <c r="O1139" s="32"/>
      <c r="P1139" s="32"/>
      <c r="Q1139" s="32"/>
      <c r="R1139" s="38">
        <f>(E1139*E$2+F1139*F$2+G1139*G$2+H1139*H$2+I1139*I$2+K1139*K$2+J1139*J$2+L1139*L$2+M1139*M$2)</f>
        <v>0</v>
      </c>
    </row>
    <row r="1140" spans="1:18" ht="22.5" customHeight="1">
      <c r="A1140" s="34">
        <v>46017</v>
      </c>
      <c r="B1140" s="15" t="s">
        <v>1256</v>
      </c>
      <c r="C1140" s="15" t="s">
        <v>1257</v>
      </c>
      <c r="D1140" s="35">
        <v>10065</v>
      </c>
      <c r="E1140" s="36">
        <v>93</v>
      </c>
      <c r="F1140" s="32">
        <v>73</v>
      </c>
      <c r="G1140" s="32">
        <v>100</v>
      </c>
      <c r="H1140" s="32">
        <v>59</v>
      </c>
      <c r="I1140" s="32">
        <v>55</v>
      </c>
      <c r="J1140" s="37"/>
      <c r="K1140" s="36">
        <v>55</v>
      </c>
      <c r="L1140" s="32">
        <v>75</v>
      </c>
      <c r="M1140" s="37">
        <v>38</v>
      </c>
      <c r="N1140" s="32"/>
      <c r="O1140" s="32"/>
      <c r="P1140" s="32"/>
      <c r="Q1140" s="32"/>
      <c r="R1140" s="38">
        <f>(E1140*E$2+F1140*F$2+G1140*G$2+H1140*H$2+I1140*I$2+K1140*K$2+J1140*J$2+L1140*L$2+M1140*M$2)</f>
        <v>0</v>
      </c>
    </row>
    <row r="1141" spans="1:18" ht="22.5" customHeight="1">
      <c r="A1141" s="34">
        <v>46017</v>
      </c>
      <c r="B1141" s="15" t="s">
        <v>4756</v>
      </c>
      <c r="C1141" s="15" t="s">
        <v>4755</v>
      </c>
      <c r="D1141" s="35">
        <v>3242</v>
      </c>
      <c r="E1141" s="36">
        <v>14</v>
      </c>
      <c r="F1141" s="32"/>
      <c r="G1141" s="32">
        <v>0</v>
      </c>
      <c r="H1141" s="32">
        <v>32</v>
      </c>
      <c r="I1141" s="32">
        <v>9</v>
      </c>
      <c r="J1141" s="37"/>
      <c r="K1141" s="36">
        <v>61</v>
      </c>
      <c r="L1141" s="32">
        <v>80</v>
      </c>
      <c r="M1141" s="37">
        <v>22</v>
      </c>
      <c r="N1141" s="32"/>
      <c r="O1141" s="32"/>
      <c r="P1141" s="32"/>
      <c r="Q1141" s="32"/>
      <c r="R1141" s="38">
        <f>(E1141*E$2+F1141*F$2+G1141*G$2+H1141*H$2+I1141*I$2+K1141*K$2+J1141*J$2+L1141*L$2+M1141*M$2)</f>
        <v>0</v>
      </c>
    </row>
    <row r="1142" spans="1:18" ht="22.5" customHeight="1">
      <c r="A1142" s="34">
        <v>46017</v>
      </c>
      <c r="B1142" s="15" t="s">
        <v>7833</v>
      </c>
      <c r="C1142" s="15" t="s">
        <v>7834</v>
      </c>
      <c r="D1142" s="35">
        <v>171</v>
      </c>
      <c r="E1142" s="36"/>
      <c r="F1142" s="32"/>
      <c r="G1142" s="32"/>
      <c r="H1142" s="32"/>
      <c r="I1142" s="32"/>
      <c r="J1142" s="37"/>
      <c r="K1142" s="36"/>
      <c r="L1142" s="32">
        <v>48</v>
      </c>
      <c r="M1142" s="37">
        <v>49</v>
      </c>
      <c r="N1142" s="32"/>
      <c r="O1142" s="32"/>
      <c r="P1142" s="32"/>
      <c r="Q1142" s="32"/>
      <c r="R1142" s="38">
        <f>(E1142*E$2+F1142*F$2+G1142*G$2+H1142*H$2+I1142*I$2+K1142*K$2+J1142*J$2+L1142*L$2+M1142*M$2)</f>
        <v>0</v>
      </c>
    </row>
    <row r="1143" spans="1:18" ht="22.5" customHeight="1">
      <c r="A1143" s="34">
        <v>46017</v>
      </c>
      <c r="B1143" s="15" t="s">
        <v>1258</v>
      </c>
      <c r="C1143" s="15" t="s">
        <v>1259</v>
      </c>
      <c r="D1143" s="35">
        <v>59150</v>
      </c>
      <c r="E1143" s="36">
        <v>32</v>
      </c>
      <c r="F1143" s="32">
        <v>46</v>
      </c>
      <c r="G1143" s="32">
        <v>52</v>
      </c>
      <c r="H1143" s="32">
        <v>11</v>
      </c>
      <c r="I1143" s="32">
        <v>3</v>
      </c>
      <c r="J1143" s="37"/>
      <c r="K1143" s="36">
        <v>93</v>
      </c>
      <c r="L1143" s="32">
        <v>23</v>
      </c>
      <c r="M1143" s="37">
        <v>72</v>
      </c>
      <c r="N1143" s="32"/>
      <c r="O1143" s="32"/>
      <c r="P1143" s="32"/>
      <c r="Q1143" s="32"/>
      <c r="R1143" s="38">
        <f>(E1143*E$2+F1143*F$2+G1143*G$2+H1143*H$2+I1143*I$2+K1143*K$2+J1143*J$2+L1143*L$2+M1143*M$2)</f>
        <v>0</v>
      </c>
    </row>
    <row r="1144" spans="1:18" ht="22.5" customHeight="1">
      <c r="A1144" s="34">
        <v>46017</v>
      </c>
      <c r="B1144" s="15" t="s">
        <v>1260</v>
      </c>
      <c r="C1144" s="15" t="s">
        <v>1261</v>
      </c>
      <c r="D1144" s="35">
        <v>51219</v>
      </c>
      <c r="E1144" s="36">
        <v>47</v>
      </c>
      <c r="F1144" s="32">
        <v>46</v>
      </c>
      <c r="G1144" s="32">
        <v>45</v>
      </c>
      <c r="H1144" s="32">
        <v>27</v>
      </c>
      <c r="I1144" s="32">
        <v>32</v>
      </c>
      <c r="J1144" s="37"/>
      <c r="K1144" s="36">
        <v>90</v>
      </c>
      <c r="L1144" s="32">
        <v>18</v>
      </c>
      <c r="M1144" s="37">
        <v>82</v>
      </c>
      <c r="N1144" s="32"/>
      <c r="O1144" s="32"/>
      <c r="P1144" s="32"/>
      <c r="Q1144" s="32"/>
      <c r="R1144" s="38">
        <f>(E1144*E$2+F1144*F$2+G1144*G$2+H1144*H$2+I1144*I$2+K1144*K$2+J1144*J$2+L1144*L$2+M1144*M$2)</f>
        <v>0</v>
      </c>
    </row>
    <row r="1145" spans="1:18" ht="22.5" customHeight="1">
      <c r="A1145" s="34">
        <v>46017</v>
      </c>
      <c r="B1145" s="15" t="s">
        <v>7467</v>
      </c>
      <c r="C1145" s="15" t="s">
        <v>7468</v>
      </c>
      <c r="D1145" s="35">
        <v>419</v>
      </c>
      <c r="E1145" s="36">
        <v>40</v>
      </c>
      <c r="F1145" s="32">
        <v>95</v>
      </c>
      <c r="G1145" s="32">
        <v>0</v>
      </c>
      <c r="H1145" s="32">
        <v>39</v>
      </c>
      <c r="I1145" s="32">
        <v>59</v>
      </c>
      <c r="J1145" s="37"/>
      <c r="K1145" s="36">
        <v>54</v>
      </c>
      <c r="L1145" s="32">
        <v>93</v>
      </c>
      <c r="M1145" s="37">
        <v>18</v>
      </c>
      <c r="N1145" s="32"/>
      <c r="O1145" s="32"/>
      <c r="P1145" s="32"/>
      <c r="Q1145" s="32"/>
      <c r="R1145" s="38">
        <f>(E1145*E$2+F1145*F$2+G1145*G$2+H1145*H$2+I1145*I$2+K1145*K$2+J1145*J$2+L1145*L$2+M1145*M$2)</f>
        <v>0</v>
      </c>
    </row>
    <row r="1146" spans="1:18" ht="22.5" customHeight="1">
      <c r="A1146" s="34">
        <v>46017</v>
      </c>
      <c r="B1146" s="15" t="s">
        <v>6166</v>
      </c>
      <c r="C1146" s="15" t="s">
        <v>6110</v>
      </c>
      <c r="D1146" s="35">
        <v>200</v>
      </c>
      <c r="E1146" s="36">
        <v>52</v>
      </c>
      <c r="F1146" s="32"/>
      <c r="G1146" s="32">
        <v>60</v>
      </c>
      <c r="H1146" s="32"/>
      <c r="I1146" s="32"/>
      <c r="J1146" s="37"/>
      <c r="K1146" s="36"/>
      <c r="L1146" s="32">
        <v>30</v>
      </c>
      <c r="M1146" s="37">
        <v>70</v>
      </c>
      <c r="N1146" s="32"/>
      <c r="O1146" s="32"/>
      <c r="P1146" s="32"/>
      <c r="Q1146" s="32"/>
      <c r="R1146" s="38">
        <f>(E1146*E$2+F1146*F$2+G1146*G$2+H1146*H$2+I1146*I$2+K1146*K$2+J1146*J$2+L1146*L$2+M1146*M$2)</f>
        <v>0</v>
      </c>
    </row>
    <row r="1147" spans="1:18" ht="22.5" customHeight="1">
      <c r="A1147" s="34">
        <v>46017</v>
      </c>
      <c r="B1147" s="15" t="s">
        <v>1262</v>
      </c>
      <c r="C1147" s="15" t="s">
        <v>1263</v>
      </c>
      <c r="D1147" s="35">
        <v>6647</v>
      </c>
      <c r="E1147" s="36">
        <v>65</v>
      </c>
      <c r="F1147" s="32">
        <v>14</v>
      </c>
      <c r="G1147" s="32">
        <v>100</v>
      </c>
      <c r="H1147" s="32">
        <v>73</v>
      </c>
      <c r="I1147" s="32">
        <v>88</v>
      </c>
      <c r="J1147" s="37"/>
      <c r="K1147" s="36">
        <v>37</v>
      </c>
      <c r="L1147" s="32">
        <v>91</v>
      </c>
      <c r="M1147" s="37">
        <v>43</v>
      </c>
      <c r="N1147" s="32"/>
      <c r="O1147" s="32"/>
      <c r="P1147" s="32"/>
      <c r="Q1147" s="32"/>
      <c r="R1147" s="38">
        <f>(E1147*E$2+F1147*F$2+G1147*G$2+H1147*H$2+I1147*I$2+K1147*K$2+J1147*J$2+L1147*L$2+M1147*M$2)</f>
        <v>0</v>
      </c>
    </row>
    <row r="1148" spans="1:18" ht="22.5" customHeight="1">
      <c r="A1148" s="34">
        <v>46017</v>
      </c>
      <c r="B1148" s="15" t="s">
        <v>1264</v>
      </c>
      <c r="C1148" s="15" t="s">
        <v>1265</v>
      </c>
      <c r="D1148" s="35">
        <v>435</v>
      </c>
      <c r="E1148" s="36">
        <v>66</v>
      </c>
      <c r="F1148" s="32">
        <v>69</v>
      </c>
      <c r="G1148" s="32">
        <v>32</v>
      </c>
      <c r="H1148" s="32">
        <v>96</v>
      </c>
      <c r="I1148" s="32">
        <v>78</v>
      </c>
      <c r="J1148" s="37"/>
      <c r="K1148" s="36">
        <v>47</v>
      </c>
      <c r="L1148" s="32">
        <v>16</v>
      </c>
      <c r="M1148" s="37">
        <v>38</v>
      </c>
      <c r="N1148" s="32"/>
      <c r="O1148" s="32"/>
      <c r="P1148" s="32"/>
      <c r="Q1148" s="32"/>
      <c r="R1148" s="38">
        <f>(E1148*E$2+F1148*F$2+G1148*G$2+H1148*H$2+I1148*I$2+K1148*K$2+J1148*J$2+L1148*L$2+M1148*M$2)</f>
        <v>0</v>
      </c>
    </row>
    <row r="1149" spans="1:18" ht="22.5" customHeight="1">
      <c r="A1149" s="34">
        <v>46017</v>
      </c>
      <c r="B1149" s="15" t="s">
        <v>1266</v>
      </c>
      <c r="C1149" s="15" t="s">
        <v>1267</v>
      </c>
      <c r="D1149" s="35">
        <v>38514</v>
      </c>
      <c r="E1149" s="36">
        <v>64</v>
      </c>
      <c r="F1149" s="32">
        <v>64</v>
      </c>
      <c r="G1149" s="32">
        <v>65</v>
      </c>
      <c r="H1149" s="32">
        <v>67</v>
      </c>
      <c r="I1149" s="32">
        <v>70</v>
      </c>
      <c r="J1149" s="37">
        <v>64</v>
      </c>
      <c r="K1149" s="36">
        <v>85</v>
      </c>
      <c r="L1149" s="32">
        <v>29</v>
      </c>
      <c r="M1149" s="37">
        <v>67</v>
      </c>
      <c r="N1149" s="32"/>
      <c r="O1149" s="32"/>
      <c r="P1149" s="32"/>
      <c r="Q1149" s="32"/>
      <c r="R1149" s="38">
        <f>(E1149*E$2+F1149*F$2+G1149*G$2+H1149*H$2+I1149*I$2+K1149*K$2+J1149*J$2+L1149*L$2+M1149*M$2)</f>
        <v>0</v>
      </c>
    </row>
    <row r="1150" spans="1:18" ht="22.5" customHeight="1">
      <c r="A1150" s="34">
        <v>46017</v>
      </c>
      <c r="B1150" s="15" t="s">
        <v>1268</v>
      </c>
      <c r="C1150" s="15" t="s">
        <v>1269</v>
      </c>
      <c r="D1150" s="35">
        <v>4487</v>
      </c>
      <c r="E1150" s="36">
        <v>68</v>
      </c>
      <c r="F1150" s="32">
        <v>94</v>
      </c>
      <c r="G1150" s="32">
        <v>50</v>
      </c>
      <c r="H1150" s="32">
        <v>40</v>
      </c>
      <c r="I1150" s="32">
        <v>6</v>
      </c>
      <c r="J1150" s="37">
        <v>86</v>
      </c>
      <c r="K1150" s="36">
        <v>86</v>
      </c>
      <c r="L1150" s="32">
        <v>60</v>
      </c>
      <c r="M1150" s="37">
        <v>50</v>
      </c>
      <c r="N1150" s="32"/>
      <c r="O1150" s="32"/>
      <c r="P1150" s="32">
        <v>1</v>
      </c>
      <c r="Q1150" s="32"/>
      <c r="R1150" s="38">
        <f>(E1150*E$2+F1150*F$2+G1150*G$2+H1150*H$2+I1150*I$2+K1150*K$2+J1150*J$2+L1150*L$2+M1150*M$2)</f>
        <v>0</v>
      </c>
    </row>
    <row r="1151" spans="1:18" ht="22.5" customHeight="1">
      <c r="A1151" s="34">
        <v>46017</v>
      </c>
      <c r="B1151" s="15" t="s">
        <v>1270</v>
      </c>
      <c r="C1151" s="15" t="s">
        <v>1271</v>
      </c>
      <c r="D1151" s="35">
        <v>468</v>
      </c>
      <c r="E1151" s="36"/>
      <c r="F1151" s="32">
        <v>50</v>
      </c>
      <c r="G1151" s="32"/>
      <c r="H1151" s="32">
        <v>74</v>
      </c>
      <c r="I1151" s="32"/>
      <c r="J1151" s="37"/>
      <c r="K1151" s="36">
        <v>63</v>
      </c>
      <c r="L1151" s="32">
        <v>31</v>
      </c>
      <c r="M1151" s="37">
        <v>76</v>
      </c>
      <c r="N1151" s="32"/>
      <c r="O1151" s="32"/>
      <c r="P1151" s="32"/>
      <c r="Q1151" s="32"/>
      <c r="R1151" s="38">
        <f>(E1151*E$2+F1151*F$2+G1151*G$2+H1151*H$2+I1151*I$2+K1151*K$2+J1151*J$2+L1151*L$2+M1151*M$2)</f>
        <v>0</v>
      </c>
    </row>
    <row r="1152" spans="1:18" ht="22.5" customHeight="1">
      <c r="A1152" s="34">
        <v>46017</v>
      </c>
      <c r="B1152" s="15" t="s">
        <v>6394</v>
      </c>
      <c r="C1152" s="15" t="s">
        <v>6395</v>
      </c>
      <c r="D1152" s="35">
        <v>157</v>
      </c>
      <c r="E1152" s="36">
        <v>69</v>
      </c>
      <c r="F1152" s="32">
        <v>93</v>
      </c>
      <c r="G1152" s="32">
        <v>52</v>
      </c>
      <c r="H1152" s="32">
        <v>52</v>
      </c>
      <c r="I1152" s="32">
        <v>38</v>
      </c>
      <c r="J1152" s="37"/>
      <c r="K1152" s="36">
        <v>74</v>
      </c>
      <c r="L1152" s="32">
        <v>43</v>
      </c>
      <c r="M1152" s="37">
        <v>73</v>
      </c>
      <c r="N1152" s="32"/>
      <c r="O1152" s="32"/>
      <c r="P1152" s="32"/>
      <c r="Q1152" s="32"/>
      <c r="R1152" s="38">
        <f>(E1152*E$2+F1152*F$2+G1152*G$2+H1152*H$2+I1152*I$2+K1152*K$2+J1152*J$2+L1152*L$2+M1152*M$2)</f>
        <v>0</v>
      </c>
    </row>
    <row r="1153" spans="1:18" ht="22.5" customHeight="1">
      <c r="A1153" s="34">
        <v>46017</v>
      </c>
      <c r="B1153" s="15" t="s">
        <v>1272</v>
      </c>
      <c r="C1153" s="15" t="s">
        <v>1273</v>
      </c>
      <c r="D1153" s="35">
        <v>652</v>
      </c>
      <c r="E1153" s="36">
        <v>42</v>
      </c>
      <c r="F1153" s="32">
        <v>47</v>
      </c>
      <c r="G1153" s="32">
        <v>24</v>
      </c>
      <c r="H1153" s="32">
        <v>96</v>
      </c>
      <c r="I1153" s="32">
        <v>85</v>
      </c>
      <c r="J1153" s="37"/>
      <c r="K1153" s="36">
        <v>40</v>
      </c>
      <c r="L1153" s="32">
        <v>92</v>
      </c>
      <c r="M1153" s="37">
        <v>16</v>
      </c>
      <c r="N1153" s="32"/>
      <c r="O1153" s="32"/>
      <c r="P1153" s="32"/>
      <c r="Q1153" s="32"/>
      <c r="R1153" s="38">
        <f>(E1153*E$2+F1153*F$2+G1153*G$2+H1153*H$2+I1153*I$2+K1153*K$2+J1153*J$2+L1153*L$2+M1153*M$2)</f>
        <v>0</v>
      </c>
    </row>
    <row r="1154" spans="1:18" ht="22.5" customHeight="1">
      <c r="A1154" s="34">
        <v>46017</v>
      </c>
      <c r="B1154" s="15" t="s">
        <v>1274</v>
      </c>
      <c r="C1154" s="15" t="s">
        <v>1275</v>
      </c>
      <c r="D1154" s="35">
        <v>19837</v>
      </c>
      <c r="E1154" s="36">
        <v>39</v>
      </c>
      <c r="F1154" s="32">
        <v>57</v>
      </c>
      <c r="G1154" s="32">
        <v>52</v>
      </c>
      <c r="H1154" s="32">
        <v>16</v>
      </c>
      <c r="I1154" s="32">
        <v>66</v>
      </c>
      <c r="J1154" s="37"/>
      <c r="K1154" s="36">
        <v>24</v>
      </c>
      <c r="L1154" s="32">
        <v>24</v>
      </c>
      <c r="M1154" s="37">
        <v>54</v>
      </c>
      <c r="N1154" s="32"/>
      <c r="O1154" s="32"/>
      <c r="P1154" s="32"/>
      <c r="Q1154" s="32"/>
      <c r="R1154" s="38">
        <f>(E1154*E$2+F1154*F$2+G1154*G$2+H1154*H$2+I1154*I$2+K1154*K$2+J1154*J$2+L1154*L$2+M1154*M$2)</f>
        <v>0</v>
      </c>
    </row>
    <row r="1155" spans="1:18" ht="22.5" customHeight="1">
      <c r="A1155" s="34">
        <v>46017</v>
      </c>
      <c r="B1155" s="15" t="s">
        <v>6374</v>
      </c>
      <c r="C1155" s="15" t="s">
        <v>6375</v>
      </c>
      <c r="D1155" s="35">
        <v>152</v>
      </c>
      <c r="E1155" s="36"/>
      <c r="F1155" s="32">
        <v>70</v>
      </c>
      <c r="G1155" s="32"/>
      <c r="H1155" s="32">
        <v>15</v>
      </c>
      <c r="I1155" s="32"/>
      <c r="J1155" s="37"/>
      <c r="K1155" s="36">
        <v>77</v>
      </c>
      <c r="L1155" s="32">
        <v>46</v>
      </c>
      <c r="M1155" s="37">
        <v>85</v>
      </c>
      <c r="N1155" s="32"/>
      <c r="O1155" s="32"/>
      <c r="P1155" s="32"/>
      <c r="Q1155" s="32"/>
      <c r="R1155" s="38">
        <f>(E1155*E$2+F1155*F$2+G1155*G$2+H1155*H$2+I1155*I$2+K1155*K$2+J1155*J$2+L1155*L$2+M1155*M$2)</f>
        <v>0</v>
      </c>
    </row>
    <row r="1156" spans="1:18" ht="22.5" customHeight="1">
      <c r="A1156" s="34">
        <v>46017</v>
      </c>
      <c r="B1156" s="15" t="s">
        <v>6598</v>
      </c>
      <c r="C1156" s="15" t="s">
        <v>6599</v>
      </c>
      <c r="D1156" s="35">
        <v>4595</v>
      </c>
      <c r="E1156" s="36">
        <v>49</v>
      </c>
      <c r="F1156" s="32">
        <v>39</v>
      </c>
      <c r="G1156" s="32">
        <v>51</v>
      </c>
      <c r="H1156" s="32">
        <v>79</v>
      </c>
      <c r="I1156" s="32">
        <v>41</v>
      </c>
      <c r="J1156" s="37"/>
      <c r="K1156" s="36">
        <v>49</v>
      </c>
      <c r="L1156" s="32">
        <v>67</v>
      </c>
      <c r="M1156" s="37">
        <v>26</v>
      </c>
      <c r="N1156" s="32"/>
      <c r="O1156" s="32"/>
      <c r="P1156" s="32"/>
      <c r="Q1156" s="32"/>
      <c r="R1156" s="38">
        <f>(E1156*E$2+F1156*F$2+G1156*G$2+H1156*H$2+I1156*I$2+K1156*K$2+J1156*J$2+L1156*L$2+M1156*M$2)</f>
        <v>0</v>
      </c>
    </row>
    <row r="1157" spans="1:18" ht="22.5" customHeight="1">
      <c r="A1157" s="34">
        <v>46017</v>
      </c>
      <c r="B1157" s="15" t="s">
        <v>1276</v>
      </c>
      <c r="C1157" s="15" t="s">
        <v>1277</v>
      </c>
      <c r="D1157" s="35">
        <v>75269</v>
      </c>
      <c r="E1157" s="36">
        <v>37</v>
      </c>
      <c r="F1157" s="32">
        <v>35</v>
      </c>
      <c r="G1157" s="32">
        <v>51</v>
      </c>
      <c r="H1157" s="32">
        <v>12</v>
      </c>
      <c r="I1157" s="32">
        <v>39</v>
      </c>
      <c r="J1157" s="37"/>
      <c r="K1157" s="36">
        <v>56</v>
      </c>
      <c r="L1157" s="32">
        <v>29</v>
      </c>
      <c r="M1157" s="37">
        <v>71</v>
      </c>
      <c r="N1157" s="32"/>
      <c r="O1157" s="32"/>
      <c r="P1157" s="32"/>
      <c r="Q1157" s="32"/>
      <c r="R1157" s="38">
        <f>(E1157*E$2+F1157*F$2+G1157*G$2+H1157*H$2+I1157*I$2+K1157*K$2+J1157*J$2+L1157*L$2+M1157*M$2)</f>
        <v>0</v>
      </c>
    </row>
    <row r="1158" spans="1:18" ht="22.5" customHeight="1">
      <c r="A1158" s="34">
        <v>46017</v>
      </c>
      <c r="B1158" s="15" t="s">
        <v>5940</v>
      </c>
      <c r="C1158" s="15" t="s">
        <v>5939</v>
      </c>
      <c r="D1158" s="35">
        <v>1186</v>
      </c>
      <c r="E1158" s="36">
        <v>17</v>
      </c>
      <c r="F1158" s="32">
        <v>19</v>
      </c>
      <c r="G1158" s="32">
        <v>47</v>
      </c>
      <c r="H1158" s="32">
        <v>9</v>
      </c>
      <c r="I1158" s="32">
        <v>96</v>
      </c>
      <c r="J1158" s="37"/>
      <c r="K1158" s="36">
        <v>65</v>
      </c>
      <c r="L1158" s="32">
        <v>41</v>
      </c>
      <c r="M1158" s="37">
        <v>65</v>
      </c>
      <c r="N1158" s="32"/>
      <c r="O1158" s="32"/>
      <c r="P1158" s="32"/>
      <c r="Q1158" s="32"/>
      <c r="R1158" s="38">
        <f>(E1158*E$2+F1158*F$2+G1158*G$2+H1158*H$2+I1158*I$2+K1158*K$2+J1158*J$2+L1158*L$2+M1158*M$2)</f>
        <v>0</v>
      </c>
    </row>
    <row r="1159" spans="1:18" ht="22.5" customHeight="1">
      <c r="A1159" s="34">
        <v>46017</v>
      </c>
      <c r="B1159" s="15" t="s">
        <v>4758</v>
      </c>
      <c r="C1159" s="15" t="s">
        <v>4757</v>
      </c>
      <c r="D1159" s="35">
        <v>1238</v>
      </c>
      <c r="E1159" s="36"/>
      <c r="F1159" s="32"/>
      <c r="G1159" s="32"/>
      <c r="H1159" s="32">
        <v>5</v>
      </c>
      <c r="I1159" s="32"/>
      <c r="J1159" s="37"/>
      <c r="K1159" s="36">
        <v>66</v>
      </c>
      <c r="L1159" s="32">
        <v>68</v>
      </c>
      <c r="M1159" s="37">
        <v>47</v>
      </c>
      <c r="N1159" s="32"/>
      <c r="O1159" s="32"/>
      <c r="P1159" s="32"/>
      <c r="Q1159" s="32"/>
      <c r="R1159" s="38">
        <f>(E1159*E$2+F1159*F$2+G1159*G$2+H1159*H$2+I1159*I$2+K1159*K$2+J1159*J$2+L1159*L$2+M1159*M$2)</f>
        <v>0</v>
      </c>
    </row>
    <row r="1160" spans="1:18" ht="22.5" customHeight="1">
      <c r="A1160" s="34">
        <v>46017</v>
      </c>
      <c r="B1160" s="15" t="s">
        <v>1278</v>
      </c>
      <c r="C1160" s="15" t="s">
        <v>1279</v>
      </c>
      <c r="D1160" s="35">
        <v>1135</v>
      </c>
      <c r="E1160" s="36">
        <v>45</v>
      </c>
      <c r="F1160" s="32">
        <v>74</v>
      </c>
      <c r="G1160" s="32">
        <v>36</v>
      </c>
      <c r="H1160" s="32">
        <v>52</v>
      </c>
      <c r="I1160" s="32">
        <v>36</v>
      </c>
      <c r="J1160" s="37"/>
      <c r="K1160" s="36">
        <v>62</v>
      </c>
      <c r="L1160" s="32">
        <v>47</v>
      </c>
      <c r="M1160" s="37">
        <v>38</v>
      </c>
      <c r="N1160" s="32"/>
      <c r="O1160" s="32"/>
      <c r="P1160" s="32"/>
      <c r="Q1160" s="32"/>
      <c r="R1160" s="38">
        <f>(E1160*E$2+F1160*F$2+G1160*G$2+H1160*H$2+I1160*I$2+K1160*K$2+J1160*J$2+L1160*L$2+M1160*M$2)</f>
        <v>0</v>
      </c>
    </row>
    <row r="1161" spans="1:18" ht="22.5" customHeight="1">
      <c r="A1161" s="34">
        <v>46017</v>
      </c>
      <c r="B1161" s="15" t="s">
        <v>7541</v>
      </c>
      <c r="C1161" s="15" t="s">
        <v>7542</v>
      </c>
      <c r="D1161" s="35">
        <v>579</v>
      </c>
      <c r="E1161" s="36">
        <v>31</v>
      </c>
      <c r="F1161" s="32">
        <v>15</v>
      </c>
      <c r="G1161" s="32">
        <v>39</v>
      </c>
      <c r="H1161" s="32">
        <v>75</v>
      </c>
      <c r="I1161" s="32">
        <v>61</v>
      </c>
      <c r="J1161" s="37"/>
      <c r="K1161" s="36">
        <v>61</v>
      </c>
      <c r="L1161" s="32">
        <v>20</v>
      </c>
      <c r="M1161" s="37">
        <v>55</v>
      </c>
      <c r="N1161" s="32"/>
      <c r="O1161" s="32"/>
      <c r="P1161" s="32"/>
      <c r="Q1161" s="32"/>
      <c r="R1161" s="38">
        <f>(E1161*E$2+F1161*F$2+G1161*G$2+H1161*H$2+I1161*I$2+K1161*K$2+J1161*J$2+L1161*L$2+M1161*M$2)</f>
        <v>0</v>
      </c>
    </row>
    <row r="1162" spans="1:18" ht="22.5" customHeight="1">
      <c r="A1162" s="34">
        <v>46017</v>
      </c>
      <c r="B1162" s="15" t="s">
        <v>4760</v>
      </c>
      <c r="C1162" s="15" t="s">
        <v>4759</v>
      </c>
      <c r="D1162" s="35">
        <v>35840</v>
      </c>
      <c r="E1162" s="36">
        <v>80</v>
      </c>
      <c r="F1162" s="32"/>
      <c r="G1162" s="32">
        <v>100</v>
      </c>
      <c r="H1162" s="32">
        <v>88</v>
      </c>
      <c r="I1162" s="32">
        <v>34</v>
      </c>
      <c r="J1162" s="37">
        <v>51</v>
      </c>
      <c r="K1162" s="36"/>
      <c r="L1162" s="32">
        <v>1</v>
      </c>
      <c r="M1162" s="37">
        <v>100</v>
      </c>
      <c r="N1162" s="32"/>
      <c r="O1162" s="32"/>
      <c r="P1162" s="32"/>
      <c r="Q1162" s="32"/>
      <c r="R1162" s="38">
        <f>(E1162*E$2+F1162*F$2+G1162*G$2+H1162*H$2+I1162*I$2+K1162*K$2+J1162*J$2+L1162*L$2+M1162*M$2)</f>
        <v>0</v>
      </c>
    </row>
    <row r="1163" spans="1:18" ht="22.5" customHeight="1">
      <c r="A1163" s="34">
        <v>46017</v>
      </c>
      <c r="B1163" s="15" t="s">
        <v>8020</v>
      </c>
      <c r="C1163" s="15" t="s">
        <v>8021</v>
      </c>
      <c r="D1163" s="35">
        <v>126</v>
      </c>
      <c r="E1163" s="36">
        <v>10</v>
      </c>
      <c r="F1163" s="32"/>
      <c r="G1163" s="32">
        <v>26</v>
      </c>
      <c r="H1163" s="32">
        <v>4</v>
      </c>
      <c r="I1163" s="32">
        <v>6</v>
      </c>
      <c r="J1163" s="37"/>
      <c r="K1163" s="36">
        <v>75</v>
      </c>
      <c r="L1163" s="32">
        <v>33</v>
      </c>
      <c r="M1163" s="37">
        <v>50</v>
      </c>
      <c r="N1163" s="32"/>
      <c r="O1163" s="32"/>
      <c r="P1163" s="32"/>
      <c r="Q1163" s="32"/>
      <c r="R1163" s="38">
        <f>(E1163*E$2+F1163*F$2+G1163*G$2+H1163*H$2+I1163*I$2+K1163*K$2+J1163*J$2+L1163*L$2+M1163*M$2)</f>
        <v>0</v>
      </c>
    </row>
    <row r="1164" spans="1:18" ht="22.5" customHeight="1">
      <c r="A1164" s="34">
        <v>46017</v>
      </c>
      <c r="B1164" s="15" t="s">
        <v>7120</v>
      </c>
      <c r="C1164" s="15" t="s">
        <v>7121</v>
      </c>
      <c r="D1164" s="35">
        <v>211</v>
      </c>
      <c r="E1164" s="36">
        <v>34</v>
      </c>
      <c r="F1164" s="32">
        <v>38</v>
      </c>
      <c r="G1164" s="32">
        <v>32</v>
      </c>
      <c r="H1164" s="32">
        <v>29</v>
      </c>
      <c r="I1164" s="32">
        <v>41</v>
      </c>
      <c r="J1164" s="37"/>
      <c r="K1164" s="36">
        <v>33</v>
      </c>
      <c r="L1164" s="32">
        <v>65</v>
      </c>
      <c r="M1164" s="37">
        <v>13</v>
      </c>
      <c r="N1164" s="32"/>
      <c r="O1164" s="32"/>
      <c r="P1164" s="32"/>
      <c r="Q1164" s="32"/>
      <c r="R1164" s="38">
        <f>(E1164*E$2+F1164*F$2+G1164*G$2+H1164*H$2+I1164*I$2+K1164*K$2+J1164*J$2+L1164*L$2+M1164*M$2)</f>
        <v>0</v>
      </c>
    </row>
    <row r="1165" spans="1:18" ht="22.5" customHeight="1">
      <c r="A1165" s="34">
        <v>46017</v>
      </c>
      <c r="B1165" s="15" t="s">
        <v>4762</v>
      </c>
      <c r="C1165" s="15" t="s">
        <v>4761</v>
      </c>
      <c r="D1165" s="35">
        <v>1512</v>
      </c>
      <c r="E1165" s="36"/>
      <c r="F1165" s="32"/>
      <c r="G1165" s="32"/>
      <c r="H1165" s="32"/>
      <c r="I1165" s="32"/>
      <c r="J1165" s="37"/>
      <c r="K1165" s="36">
        <v>25</v>
      </c>
      <c r="L1165" s="32">
        <v>68</v>
      </c>
      <c r="M1165" s="37">
        <v>26</v>
      </c>
      <c r="N1165" s="32"/>
      <c r="O1165" s="32"/>
      <c r="P1165" s="32"/>
      <c r="Q1165" s="32"/>
      <c r="R1165" s="38">
        <f>(E1165*E$2+F1165*F$2+G1165*G$2+H1165*H$2+I1165*I$2+K1165*K$2+J1165*J$2+L1165*L$2+M1165*M$2)</f>
        <v>0</v>
      </c>
    </row>
    <row r="1166" spans="1:18" ht="22.5" customHeight="1">
      <c r="A1166" s="34">
        <v>46017</v>
      </c>
      <c r="B1166" s="15" t="s">
        <v>1280</v>
      </c>
      <c r="C1166" s="15" t="s">
        <v>1281</v>
      </c>
      <c r="D1166" s="35">
        <v>9113</v>
      </c>
      <c r="E1166" s="36">
        <v>64</v>
      </c>
      <c r="F1166" s="32">
        <v>80</v>
      </c>
      <c r="G1166" s="32">
        <v>49</v>
      </c>
      <c r="H1166" s="32">
        <v>50</v>
      </c>
      <c r="I1166" s="32">
        <v>60</v>
      </c>
      <c r="J1166" s="37"/>
      <c r="K1166" s="36">
        <v>90</v>
      </c>
      <c r="L1166" s="32">
        <v>18</v>
      </c>
      <c r="M1166" s="37">
        <v>66</v>
      </c>
      <c r="N1166" s="32"/>
      <c r="O1166" s="32"/>
      <c r="P1166" s="32"/>
      <c r="Q1166" s="32"/>
      <c r="R1166" s="38">
        <f>(E1166*E$2+F1166*F$2+G1166*G$2+H1166*H$2+I1166*I$2+K1166*K$2+J1166*J$2+L1166*L$2+M1166*M$2)</f>
        <v>0</v>
      </c>
    </row>
    <row r="1167" spans="1:18" ht="22.5" customHeight="1">
      <c r="A1167" s="34">
        <v>46017</v>
      </c>
      <c r="B1167" s="15" t="s">
        <v>1282</v>
      </c>
      <c r="C1167" s="15" t="s">
        <v>1283</v>
      </c>
      <c r="D1167" s="35">
        <v>891</v>
      </c>
      <c r="E1167" s="36">
        <v>66</v>
      </c>
      <c r="F1167" s="32">
        <v>60</v>
      </c>
      <c r="G1167" s="32">
        <v>63</v>
      </c>
      <c r="H1167" s="32">
        <v>81</v>
      </c>
      <c r="I1167" s="32">
        <v>51</v>
      </c>
      <c r="J1167" s="37">
        <v>44</v>
      </c>
      <c r="K1167" s="36">
        <v>14</v>
      </c>
      <c r="L1167" s="32">
        <v>46</v>
      </c>
      <c r="M1167" s="37">
        <v>65</v>
      </c>
      <c r="N1167" s="32"/>
      <c r="O1167" s="32"/>
      <c r="P1167" s="32"/>
      <c r="Q1167" s="32"/>
      <c r="R1167" s="38">
        <f>(E1167*E$2+F1167*F$2+G1167*G$2+H1167*H$2+I1167*I$2+K1167*K$2+J1167*J$2+L1167*L$2+M1167*M$2)</f>
        <v>0</v>
      </c>
    </row>
    <row r="1168" spans="1:18" ht="22.5" customHeight="1">
      <c r="A1168" s="34">
        <v>46017</v>
      </c>
      <c r="B1168" s="15" t="s">
        <v>1284</v>
      </c>
      <c r="C1168" s="15" t="s">
        <v>1285</v>
      </c>
      <c r="D1168" s="35">
        <v>3218</v>
      </c>
      <c r="E1168" s="36">
        <v>70</v>
      </c>
      <c r="F1168" s="32"/>
      <c r="G1168" s="32">
        <v>53</v>
      </c>
      <c r="H1168" s="32">
        <v>96</v>
      </c>
      <c r="I1168" s="32">
        <v>73</v>
      </c>
      <c r="J1168" s="37"/>
      <c r="K1168" s="36">
        <v>10</v>
      </c>
      <c r="L1168" s="32">
        <v>41</v>
      </c>
      <c r="M1168" s="37">
        <v>53</v>
      </c>
      <c r="N1168" s="32"/>
      <c r="O1168" s="32"/>
      <c r="P1168" s="32"/>
      <c r="Q1168" s="32"/>
      <c r="R1168" s="38">
        <f>(E1168*E$2+F1168*F$2+G1168*G$2+H1168*H$2+I1168*I$2+K1168*K$2+J1168*J$2+L1168*L$2+M1168*M$2)</f>
        <v>0</v>
      </c>
    </row>
    <row r="1169" spans="1:18" ht="22.5" customHeight="1">
      <c r="A1169" s="34">
        <v>46017</v>
      </c>
      <c r="B1169" s="15" t="s">
        <v>1286</v>
      </c>
      <c r="C1169" s="15" t="s">
        <v>1287</v>
      </c>
      <c r="D1169" s="35">
        <v>909</v>
      </c>
      <c r="E1169" s="36">
        <v>34</v>
      </c>
      <c r="F1169" s="32">
        <v>16</v>
      </c>
      <c r="G1169" s="32">
        <v>38</v>
      </c>
      <c r="H1169" s="32">
        <v>58</v>
      </c>
      <c r="I1169" s="32">
        <v>98</v>
      </c>
      <c r="J1169" s="37"/>
      <c r="K1169" s="36">
        <v>47</v>
      </c>
      <c r="L1169" s="32">
        <v>34</v>
      </c>
      <c r="M1169" s="37">
        <v>41</v>
      </c>
      <c r="N1169" s="32"/>
      <c r="O1169" s="32"/>
      <c r="P1169" s="32"/>
      <c r="Q1169" s="32"/>
      <c r="R1169" s="38">
        <f>(E1169*E$2+F1169*F$2+G1169*G$2+H1169*H$2+I1169*I$2+K1169*K$2+J1169*J$2+L1169*L$2+M1169*M$2)</f>
        <v>0</v>
      </c>
    </row>
    <row r="1170" spans="1:18" ht="22.5" customHeight="1">
      <c r="A1170" s="34">
        <v>46017</v>
      </c>
      <c r="B1170" s="15" t="s">
        <v>4764</v>
      </c>
      <c r="C1170" s="15" t="s">
        <v>4763</v>
      </c>
      <c r="D1170" s="35">
        <v>1539</v>
      </c>
      <c r="E1170" s="36">
        <v>40</v>
      </c>
      <c r="F1170" s="32"/>
      <c r="G1170" s="32">
        <v>42</v>
      </c>
      <c r="H1170" s="32">
        <v>44</v>
      </c>
      <c r="I1170" s="32">
        <v>46</v>
      </c>
      <c r="J1170" s="37">
        <v>58</v>
      </c>
      <c r="K1170" s="36">
        <v>75</v>
      </c>
      <c r="L1170" s="32">
        <v>36</v>
      </c>
      <c r="M1170" s="37">
        <v>71</v>
      </c>
      <c r="N1170" s="32"/>
      <c r="O1170" s="32"/>
      <c r="P1170" s="32"/>
      <c r="Q1170" s="32"/>
      <c r="R1170" s="38">
        <f>(E1170*E$2+F1170*F$2+G1170*G$2+H1170*H$2+I1170*I$2+K1170*K$2+J1170*J$2+L1170*L$2+M1170*M$2)</f>
        <v>0</v>
      </c>
    </row>
    <row r="1171" spans="1:18" ht="22.5" customHeight="1">
      <c r="A1171" s="34">
        <v>46017</v>
      </c>
      <c r="B1171" s="15" t="s">
        <v>1288</v>
      </c>
      <c r="C1171" s="15" t="s">
        <v>1289</v>
      </c>
      <c r="D1171" s="35">
        <v>2052</v>
      </c>
      <c r="E1171" s="36">
        <v>40</v>
      </c>
      <c r="F1171" s="32">
        <v>6</v>
      </c>
      <c r="G1171" s="32">
        <v>60</v>
      </c>
      <c r="H1171" s="32">
        <v>69</v>
      </c>
      <c r="I1171" s="32">
        <v>27</v>
      </c>
      <c r="J1171" s="37">
        <v>25</v>
      </c>
      <c r="K1171" s="36">
        <v>41</v>
      </c>
      <c r="L1171" s="32">
        <v>57</v>
      </c>
      <c r="M1171" s="37">
        <v>57</v>
      </c>
      <c r="N1171" s="32"/>
      <c r="O1171" s="32"/>
      <c r="P1171" s="32"/>
      <c r="Q1171" s="32"/>
      <c r="R1171" s="38">
        <f>(E1171*E$2+F1171*F$2+G1171*G$2+H1171*H$2+I1171*I$2+K1171*K$2+J1171*J$2+L1171*L$2+M1171*M$2)</f>
        <v>0</v>
      </c>
    </row>
    <row r="1172" spans="1:18" ht="22.5" customHeight="1">
      <c r="A1172" s="34">
        <v>46017</v>
      </c>
      <c r="B1172" s="15" t="s">
        <v>6795</v>
      </c>
      <c r="C1172" s="15" t="s">
        <v>6796</v>
      </c>
      <c r="D1172" s="35">
        <v>216</v>
      </c>
      <c r="E1172" s="36"/>
      <c r="F1172" s="32">
        <v>11</v>
      </c>
      <c r="G1172" s="32">
        <v>68</v>
      </c>
      <c r="H1172" s="32">
        <v>59</v>
      </c>
      <c r="I1172" s="32"/>
      <c r="J1172" s="37"/>
      <c r="K1172" s="36">
        <v>61</v>
      </c>
      <c r="L1172" s="32">
        <v>38</v>
      </c>
      <c r="M1172" s="37">
        <v>64</v>
      </c>
      <c r="N1172" s="32"/>
      <c r="O1172" s="32"/>
      <c r="P1172" s="32"/>
      <c r="Q1172" s="32"/>
      <c r="R1172" s="38">
        <f>(E1172*E$2+F1172*F$2+G1172*G$2+H1172*H$2+I1172*I$2+K1172*K$2+J1172*J$2+L1172*L$2+M1172*M$2)</f>
        <v>0</v>
      </c>
    </row>
    <row r="1173" spans="1:18" ht="22.5" customHeight="1">
      <c r="A1173" s="34">
        <v>46017</v>
      </c>
      <c r="B1173" s="15" t="s">
        <v>1290</v>
      </c>
      <c r="C1173" s="15" t="s">
        <v>1291</v>
      </c>
      <c r="D1173" s="35">
        <v>27178</v>
      </c>
      <c r="E1173" s="36">
        <v>64</v>
      </c>
      <c r="F1173" s="32">
        <v>90</v>
      </c>
      <c r="G1173" s="32">
        <v>50</v>
      </c>
      <c r="H1173" s="32">
        <v>45</v>
      </c>
      <c r="I1173" s="32">
        <v>89</v>
      </c>
      <c r="J1173" s="37"/>
      <c r="K1173" s="36">
        <v>67</v>
      </c>
      <c r="L1173" s="32">
        <v>37</v>
      </c>
      <c r="M1173" s="37">
        <v>60</v>
      </c>
      <c r="N1173" s="32"/>
      <c r="O1173" s="32"/>
      <c r="P1173" s="32"/>
      <c r="Q1173" s="32"/>
      <c r="R1173" s="38">
        <f>(E1173*E$2+F1173*F$2+G1173*G$2+H1173*H$2+I1173*I$2+K1173*K$2+J1173*J$2+L1173*L$2+M1173*M$2)</f>
        <v>0</v>
      </c>
    </row>
    <row r="1174" spans="1:18" ht="22.5" customHeight="1">
      <c r="A1174" s="34">
        <v>46017</v>
      </c>
      <c r="B1174" s="15" t="s">
        <v>1292</v>
      </c>
      <c r="C1174" s="15" t="s">
        <v>1293</v>
      </c>
      <c r="D1174" s="35">
        <v>1853</v>
      </c>
      <c r="E1174" s="36">
        <v>52</v>
      </c>
      <c r="F1174" s="32">
        <v>41</v>
      </c>
      <c r="G1174" s="32">
        <v>45</v>
      </c>
      <c r="H1174" s="32">
        <v>88</v>
      </c>
      <c r="I1174" s="32">
        <v>32</v>
      </c>
      <c r="J1174" s="37"/>
      <c r="K1174" s="36">
        <v>93</v>
      </c>
      <c r="L1174" s="32">
        <v>61</v>
      </c>
      <c r="M1174" s="37">
        <v>31</v>
      </c>
      <c r="N1174" s="32"/>
      <c r="O1174" s="32"/>
      <c r="P1174" s="32"/>
      <c r="Q1174" s="32"/>
      <c r="R1174" s="38">
        <f>(E1174*E$2+F1174*F$2+G1174*G$2+H1174*H$2+I1174*I$2+K1174*K$2+J1174*J$2+L1174*L$2+M1174*M$2)</f>
        <v>0</v>
      </c>
    </row>
    <row r="1175" spans="1:18" ht="22.5" customHeight="1">
      <c r="A1175" s="34">
        <v>46017</v>
      </c>
      <c r="B1175" s="15" t="s">
        <v>5735</v>
      </c>
      <c r="C1175" s="15" t="s">
        <v>5734</v>
      </c>
      <c r="D1175" s="35">
        <v>14168</v>
      </c>
      <c r="E1175" s="36">
        <v>71</v>
      </c>
      <c r="F1175" s="32">
        <v>82</v>
      </c>
      <c r="G1175" s="32">
        <v>48</v>
      </c>
      <c r="H1175" s="32">
        <v>28</v>
      </c>
      <c r="I1175" s="32">
        <v>29</v>
      </c>
      <c r="J1175" s="37">
        <v>96</v>
      </c>
      <c r="K1175" s="36">
        <v>23</v>
      </c>
      <c r="L1175" s="32">
        <v>37</v>
      </c>
      <c r="M1175" s="37">
        <v>72</v>
      </c>
      <c r="N1175" s="32"/>
      <c r="O1175" s="32"/>
      <c r="P1175" s="32"/>
      <c r="Q1175" s="32"/>
      <c r="R1175" s="38">
        <f>(E1175*E$2+F1175*F$2+G1175*G$2+H1175*H$2+I1175*I$2+K1175*K$2+J1175*J$2+L1175*L$2+M1175*M$2)</f>
        <v>0</v>
      </c>
    </row>
    <row r="1176" spans="1:18" ht="22.5" customHeight="1">
      <c r="A1176" s="34">
        <v>46017</v>
      </c>
      <c r="B1176" s="15" t="s">
        <v>1294</v>
      </c>
      <c r="C1176" s="15" t="s">
        <v>1295</v>
      </c>
      <c r="D1176" s="35">
        <v>283</v>
      </c>
      <c r="E1176" s="36">
        <v>74</v>
      </c>
      <c r="F1176" s="32">
        <v>88</v>
      </c>
      <c r="G1176" s="32">
        <v>63</v>
      </c>
      <c r="H1176" s="32">
        <v>71</v>
      </c>
      <c r="I1176" s="32">
        <v>82</v>
      </c>
      <c r="J1176" s="37"/>
      <c r="K1176" s="36">
        <v>55</v>
      </c>
      <c r="L1176" s="32">
        <v>67</v>
      </c>
      <c r="M1176" s="37">
        <v>34</v>
      </c>
      <c r="N1176" s="32"/>
      <c r="O1176" s="32"/>
      <c r="P1176" s="32"/>
      <c r="Q1176" s="32"/>
      <c r="R1176" s="38">
        <f>(E1176*E$2+F1176*F$2+G1176*G$2+H1176*H$2+I1176*I$2+K1176*K$2+J1176*J$2+L1176*L$2+M1176*M$2)</f>
        <v>0</v>
      </c>
    </row>
    <row r="1177" spans="1:18" ht="22.5" customHeight="1">
      <c r="A1177" s="34">
        <v>46017</v>
      </c>
      <c r="B1177" s="15" t="s">
        <v>1296</v>
      </c>
      <c r="C1177" s="15" t="s">
        <v>1297</v>
      </c>
      <c r="D1177" s="35">
        <v>643</v>
      </c>
      <c r="E1177" s="36">
        <v>30</v>
      </c>
      <c r="F1177" s="32"/>
      <c r="G1177" s="32">
        <v>0</v>
      </c>
      <c r="H1177" s="32">
        <v>39</v>
      </c>
      <c r="I1177" s="32">
        <v>2</v>
      </c>
      <c r="J1177" s="37">
        <v>30</v>
      </c>
      <c r="K1177" s="36">
        <v>41</v>
      </c>
      <c r="L1177" s="32">
        <v>66</v>
      </c>
      <c r="M1177" s="37">
        <v>52</v>
      </c>
      <c r="N1177" s="32"/>
      <c r="O1177" s="32"/>
      <c r="P1177" s="32"/>
      <c r="Q1177" s="32"/>
      <c r="R1177" s="38">
        <f>(E1177*E$2+F1177*F$2+G1177*G$2+H1177*H$2+I1177*I$2+K1177*K$2+J1177*J$2+L1177*L$2+M1177*M$2)</f>
        <v>0</v>
      </c>
    </row>
    <row r="1178" spans="1:18" ht="22.5" customHeight="1">
      <c r="A1178" s="34">
        <v>46017</v>
      </c>
      <c r="B1178" s="15" t="s">
        <v>7250</v>
      </c>
      <c r="C1178" s="15" t="s">
        <v>7251</v>
      </c>
      <c r="D1178" s="35">
        <v>156</v>
      </c>
      <c r="E1178" s="36"/>
      <c r="F1178" s="32"/>
      <c r="G1178" s="32"/>
      <c r="H1178" s="32"/>
      <c r="I1178" s="32"/>
      <c r="J1178" s="37"/>
      <c r="K1178" s="36"/>
      <c r="L1178" s="32">
        <v>44</v>
      </c>
      <c r="M1178" s="37">
        <v>58</v>
      </c>
      <c r="N1178" s="32"/>
      <c r="O1178" s="32"/>
      <c r="P1178" s="32"/>
      <c r="Q1178" s="32"/>
      <c r="R1178" s="38">
        <f>(E1178*E$2+F1178*F$2+G1178*G$2+H1178*H$2+I1178*I$2+K1178*K$2+J1178*J$2+L1178*L$2+M1178*M$2)</f>
        <v>0</v>
      </c>
    </row>
    <row r="1179" spans="1:18" ht="22.5" customHeight="1">
      <c r="A1179" s="34">
        <v>46017</v>
      </c>
      <c r="B1179" s="15" t="s">
        <v>7884</v>
      </c>
      <c r="C1179" s="15" t="s">
        <v>7885</v>
      </c>
      <c r="D1179" s="35">
        <v>278</v>
      </c>
      <c r="E1179" s="36">
        <v>43</v>
      </c>
      <c r="F1179" s="32">
        <v>54</v>
      </c>
      <c r="G1179" s="32">
        <v>46</v>
      </c>
      <c r="H1179" s="32">
        <v>48</v>
      </c>
      <c r="I1179" s="32">
        <v>97</v>
      </c>
      <c r="J1179" s="37"/>
      <c r="K1179" s="36">
        <v>39</v>
      </c>
      <c r="L1179" s="32">
        <v>39</v>
      </c>
      <c r="M1179" s="37">
        <v>29</v>
      </c>
      <c r="N1179" s="32"/>
      <c r="O1179" s="32"/>
      <c r="P1179" s="32"/>
      <c r="Q1179" s="32"/>
      <c r="R1179" s="38">
        <f>(E1179*E$2+F1179*F$2+G1179*G$2+H1179*H$2+I1179*I$2+K1179*K$2+J1179*J$2+L1179*L$2+M1179*M$2)</f>
        <v>0</v>
      </c>
    </row>
    <row r="1180" spans="1:18" ht="22.5" customHeight="1">
      <c r="A1180" s="34">
        <v>46017</v>
      </c>
      <c r="B1180" s="15" t="s">
        <v>1298</v>
      </c>
      <c r="C1180" s="15" t="s">
        <v>1299</v>
      </c>
      <c r="D1180" s="35">
        <v>7953</v>
      </c>
      <c r="E1180" s="36">
        <v>63</v>
      </c>
      <c r="F1180" s="32">
        <v>8</v>
      </c>
      <c r="G1180" s="32">
        <v>72</v>
      </c>
      <c r="H1180" s="32">
        <v>70</v>
      </c>
      <c r="I1180" s="32"/>
      <c r="J1180" s="37"/>
      <c r="K1180" s="36">
        <v>35</v>
      </c>
      <c r="L1180" s="32">
        <v>33</v>
      </c>
      <c r="M1180" s="37">
        <v>53</v>
      </c>
      <c r="N1180" s="32"/>
      <c r="O1180" s="32"/>
      <c r="P1180" s="32"/>
      <c r="Q1180" s="32"/>
      <c r="R1180" s="38">
        <f>(E1180*E$2+F1180*F$2+G1180*G$2+H1180*H$2+I1180*I$2+K1180*K$2+J1180*J$2+L1180*L$2+M1180*M$2)</f>
        <v>0</v>
      </c>
    </row>
    <row r="1181" spans="1:18" ht="22.5" customHeight="1">
      <c r="A1181" s="34">
        <v>46017</v>
      </c>
      <c r="B1181" s="15" t="s">
        <v>4766</v>
      </c>
      <c r="C1181" s="15" t="s">
        <v>4765</v>
      </c>
      <c r="D1181" s="35">
        <v>9654</v>
      </c>
      <c r="E1181" s="36">
        <v>59</v>
      </c>
      <c r="F1181" s="32"/>
      <c r="G1181" s="32">
        <v>69</v>
      </c>
      <c r="H1181" s="32"/>
      <c r="I1181" s="32">
        <v>93</v>
      </c>
      <c r="J1181" s="37">
        <v>48</v>
      </c>
      <c r="K1181" s="36">
        <v>83</v>
      </c>
      <c r="L1181" s="32">
        <v>32</v>
      </c>
      <c r="M1181" s="37">
        <v>72</v>
      </c>
      <c r="N1181" s="32"/>
      <c r="O1181" s="32"/>
      <c r="P1181" s="32"/>
      <c r="Q1181" s="32"/>
      <c r="R1181" s="38">
        <f>(E1181*E$2+F1181*F$2+G1181*G$2+H1181*H$2+I1181*I$2+K1181*K$2+J1181*J$2+L1181*L$2+M1181*M$2)</f>
        <v>0</v>
      </c>
    </row>
    <row r="1182" spans="1:18" ht="22.5" customHeight="1">
      <c r="A1182" s="34">
        <v>46017</v>
      </c>
      <c r="B1182" s="15" t="s">
        <v>1300</v>
      </c>
      <c r="C1182" s="15" t="s">
        <v>1301</v>
      </c>
      <c r="D1182" s="35">
        <v>360</v>
      </c>
      <c r="E1182" s="36"/>
      <c r="F1182" s="32">
        <v>34</v>
      </c>
      <c r="G1182" s="32"/>
      <c r="H1182" s="32">
        <v>45</v>
      </c>
      <c r="I1182" s="32"/>
      <c r="J1182" s="37"/>
      <c r="K1182" s="36">
        <v>27</v>
      </c>
      <c r="L1182" s="32">
        <v>47</v>
      </c>
      <c r="M1182" s="37">
        <v>42</v>
      </c>
      <c r="N1182" s="32"/>
      <c r="O1182" s="32"/>
      <c r="P1182" s="32"/>
      <c r="Q1182" s="32"/>
      <c r="R1182" s="38">
        <f>(E1182*E$2+F1182*F$2+G1182*G$2+H1182*H$2+I1182*I$2+K1182*K$2+J1182*J$2+L1182*L$2+M1182*M$2)</f>
        <v>0</v>
      </c>
    </row>
    <row r="1183" spans="1:18" ht="22.5" customHeight="1">
      <c r="A1183" s="34">
        <v>46017</v>
      </c>
      <c r="B1183" s="15" t="s">
        <v>5861</v>
      </c>
      <c r="C1183" s="15" t="s">
        <v>4767</v>
      </c>
      <c r="D1183" s="35">
        <v>942</v>
      </c>
      <c r="E1183" s="36">
        <v>25</v>
      </c>
      <c r="F1183" s="32">
        <v>45</v>
      </c>
      <c r="G1183" s="32">
        <v>41</v>
      </c>
      <c r="H1183" s="32">
        <v>7</v>
      </c>
      <c r="I1183" s="32"/>
      <c r="J1183" s="37"/>
      <c r="K1183" s="36">
        <v>17</v>
      </c>
      <c r="L1183" s="32">
        <v>46</v>
      </c>
      <c r="M1183" s="37">
        <v>23</v>
      </c>
      <c r="N1183" s="32"/>
      <c r="O1183" s="32"/>
      <c r="P1183" s="32"/>
      <c r="Q1183" s="32"/>
      <c r="R1183" s="38">
        <f>(E1183*E$2+F1183*F$2+G1183*G$2+H1183*H$2+I1183*I$2+K1183*K$2+J1183*J$2+L1183*L$2+M1183*M$2)</f>
        <v>0</v>
      </c>
    </row>
    <row r="1184" spans="1:18" ht="22.5" customHeight="1">
      <c r="A1184" s="34">
        <v>46017</v>
      </c>
      <c r="B1184" s="15" t="s">
        <v>1302</v>
      </c>
      <c r="C1184" s="15" t="s">
        <v>1303</v>
      </c>
      <c r="D1184" s="35">
        <v>474</v>
      </c>
      <c r="E1184" s="36">
        <v>68</v>
      </c>
      <c r="F1184" s="32">
        <v>82</v>
      </c>
      <c r="G1184" s="32">
        <v>37</v>
      </c>
      <c r="H1184" s="32">
        <v>83</v>
      </c>
      <c r="I1184" s="32">
        <v>20</v>
      </c>
      <c r="J1184" s="37"/>
      <c r="K1184" s="36">
        <v>52</v>
      </c>
      <c r="L1184" s="32">
        <v>36</v>
      </c>
      <c r="M1184" s="37">
        <v>68</v>
      </c>
      <c r="N1184" s="32"/>
      <c r="O1184" s="32"/>
      <c r="P1184" s="32"/>
      <c r="Q1184" s="32"/>
      <c r="R1184" s="38">
        <f>(E1184*E$2+F1184*F$2+G1184*G$2+H1184*H$2+I1184*I$2+K1184*K$2+J1184*J$2+L1184*L$2+M1184*M$2)</f>
        <v>0</v>
      </c>
    </row>
    <row r="1185" spans="1:18" ht="22.5" customHeight="1">
      <c r="A1185" s="34">
        <v>46017</v>
      </c>
      <c r="B1185" s="15" t="s">
        <v>1304</v>
      </c>
      <c r="C1185" s="15" t="s">
        <v>1305</v>
      </c>
      <c r="D1185" s="35">
        <v>10818</v>
      </c>
      <c r="E1185" s="36">
        <v>62</v>
      </c>
      <c r="F1185" s="32">
        <v>53</v>
      </c>
      <c r="G1185" s="32">
        <v>74</v>
      </c>
      <c r="H1185" s="32">
        <v>44</v>
      </c>
      <c r="I1185" s="32">
        <v>77</v>
      </c>
      <c r="J1185" s="37"/>
      <c r="K1185" s="36">
        <v>71</v>
      </c>
      <c r="L1185" s="32">
        <v>29</v>
      </c>
      <c r="M1185" s="37">
        <v>73</v>
      </c>
      <c r="N1185" s="32"/>
      <c r="O1185" s="32"/>
      <c r="P1185" s="32"/>
      <c r="Q1185" s="32"/>
      <c r="R1185" s="38">
        <f>(E1185*E$2+F1185*F$2+G1185*G$2+H1185*H$2+I1185*I$2+K1185*K$2+J1185*J$2+L1185*L$2+M1185*M$2)</f>
        <v>0</v>
      </c>
    </row>
    <row r="1186" spans="1:18" ht="22.5" customHeight="1">
      <c r="A1186" s="34">
        <v>46017</v>
      </c>
      <c r="B1186" s="15" t="s">
        <v>4769</v>
      </c>
      <c r="C1186" s="15" t="s">
        <v>4768</v>
      </c>
      <c r="D1186" s="35">
        <v>126</v>
      </c>
      <c r="E1186" s="36"/>
      <c r="F1186" s="32"/>
      <c r="G1186" s="32"/>
      <c r="H1186" s="32">
        <v>34</v>
      </c>
      <c r="I1186" s="32"/>
      <c r="J1186" s="37"/>
      <c r="K1186" s="36">
        <v>87</v>
      </c>
      <c r="L1186" s="32">
        <v>39</v>
      </c>
      <c r="M1186" s="37">
        <v>26</v>
      </c>
      <c r="N1186" s="32"/>
      <c r="O1186" s="32"/>
      <c r="P1186" s="32"/>
      <c r="Q1186" s="32"/>
      <c r="R1186" s="38">
        <f>(E1186*E$2+F1186*F$2+G1186*G$2+H1186*H$2+I1186*I$2+K1186*K$2+J1186*J$2+L1186*L$2+M1186*M$2)</f>
        <v>0</v>
      </c>
    </row>
    <row r="1187" spans="1:18" ht="22.5" customHeight="1">
      <c r="A1187" s="34">
        <v>46017</v>
      </c>
      <c r="B1187" s="15" t="s">
        <v>5737</v>
      </c>
      <c r="C1187" s="15" t="s">
        <v>5736</v>
      </c>
      <c r="D1187" s="35">
        <v>287</v>
      </c>
      <c r="E1187" s="36">
        <v>38</v>
      </c>
      <c r="F1187" s="32"/>
      <c r="G1187" s="32">
        <v>44</v>
      </c>
      <c r="H1187" s="32"/>
      <c r="I1187" s="32"/>
      <c r="J1187" s="37"/>
      <c r="K1187" s="36"/>
      <c r="L1187" s="32">
        <v>21</v>
      </c>
      <c r="M1187" s="37">
        <v>73</v>
      </c>
      <c r="N1187" s="32"/>
      <c r="O1187" s="32"/>
      <c r="P1187" s="32"/>
      <c r="Q1187" s="32"/>
      <c r="R1187" s="38">
        <f>(E1187*E$2+F1187*F$2+G1187*G$2+H1187*H$2+I1187*I$2+K1187*K$2+J1187*J$2+L1187*L$2+M1187*M$2)</f>
        <v>0</v>
      </c>
    </row>
    <row r="1188" spans="1:18" ht="22.5" customHeight="1">
      <c r="A1188" s="34">
        <v>46017</v>
      </c>
      <c r="B1188" s="15" t="s">
        <v>1306</v>
      </c>
      <c r="C1188" s="15" t="s">
        <v>1307</v>
      </c>
      <c r="D1188" s="35">
        <v>964</v>
      </c>
      <c r="E1188" s="36">
        <v>37</v>
      </c>
      <c r="F1188" s="32">
        <v>37</v>
      </c>
      <c r="G1188" s="32">
        <v>43</v>
      </c>
      <c r="H1188" s="32">
        <v>18</v>
      </c>
      <c r="I1188" s="32">
        <v>11</v>
      </c>
      <c r="J1188" s="37">
        <v>34</v>
      </c>
      <c r="K1188" s="36">
        <v>87</v>
      </c>
      <c r="L1188" s="32">
        <v>26</v>
      </c>
      <c r="M1188" s="37">
        <v>92</v>
      </c>
      <c r="N1188" s="32"/>
      <c r="O1188" s="32"/>
      <c r="P1188" s="32"/>
      <c r="Q1188" s="32"/>
      <c r="R1188" s="38">
        <f>(E1188*E$2+F1188*F$2+G1188*G$2+H1188*H$2+I1188*I$2+K1188*K$2+J1188*J$2+L1188*L$2+M1188*M$2)</f>
        <v>0</v>
      </c>
    </row>
    <row r="1189" spans="1:18" ht="22.5" customHeight="1">
      <c r="A1189" s="34">
        <v>46017</v>
      </c>
      <c r="B1189" s="15" t="s">
        <v>4771</v>
      </c>
      <c r="C1189" s="15" t="s">
        <v>4770</v>
      </c>
      <c r="D1189" s="35">
        <v>22898</v>
      </c>
      <c r="E1189" s="36">
        <v>52</v>
      </c>
      <c r="F1189" s="32"/>
      <c r="G1189" s="32">
        <v>60</v>
      </c>
      <c r="H1189" s="32"/>
      <c r="I1189" s="32">
        <v>37</v>
      </c>
      <c r="J1189" s="37">
        <v>61</v>
      </c>
      <c r="K1189" s="36">
        <v>44</v>
      </c>
      <c r="L1189" s="32">
        <v>43</v>
      </c>
      <c r="M1189" s="37">
        <v>90</v>
      </c>
      <c r="N1189" s="32"/>
      <c r="O1189" s="32"/>
      <c r="P1189" s="32"/>
      <c r="Q1189" s="32"/>
      <c r="R1189" s="38">
        <f>(E1189*E$2+F1189*F$2+G1189*G$2+H1189*H$2+I1189*I$2+K1189*K$2+J1189*J$2+L1189*L$2+M1189*M$2)</f>
        <v>0</v>
      </c>
    </row>
    <row r="1190" spans="1:18" ht="22.5" customHeight="1">
      <c r="A1190" s="34">
        <v>46017</v>
      </c>
      <c r="B1190" s="15" t="s">
        <v>1308</v>
      </c>
      <c r="C1190" s="15" t="s">
        <v>1309</v>
      </c>
      <c r="D1190" s="35">
        <v>39980</v>
      </c>
      <c r="E1190" s="36">
        <v>36</v>
      </c>
      <c r="F1190" s="32">
        <v>16</v>
      </c>
      <c r="G1190" s="32">
        <v>48</v>
      </c>
      <c r="H1190" s="32">
        <v>35</v>
      </c>
      <c r="I1190" s="32">
        <v>47</v>
      </c>
      <c r="J1190" s="37">
        <v>1</v>
      </c>
      <c r="K1190" s="36">
        <v>17</v>
      </c>
      <c r="L1190" s="32">
        <v>57</v>
      </c>
      <c r="M1190" s="37">
        <v>41</v>
      </c>
      <c r="N1190" s="32"/>
      <c r="O1190" s="32"/>
      <c r="P1190" s="32"/>
      <c r="Q1190" s="32"/>
      <c r="R1190" s="38">
        <f>(E1190*E$2+F1190*F$2+G1190*G$2+H1190*H$2+I1190*I$2+K1190*K$2+J1190*J$2+L1190*L$2+M1190*M$2)</f>
        <v>0</v>
      </c>
    </row>
    <row r="1191" spans="1:18" ht="22.5" customHeight="1">
      <c r="A1191" s="34">
        <v>46017</v>
      </c>
      <c r="B1191" s="15" t="s">
        <v>5909</v>
      </c>
      <c r="C1191" s="15" t="s">
        <v>5908</v>
      </c>
      <c r="D1191" s="35">
        <v>324</v>
      </c>
      <c r="E1191" s="36"/>
      <c r="F1191" s="32">
        <v>83</v>
      </c>
      <c r="G1191" s="32"/>
      <c r="H1191" s="32">
        <v>30</v>
      </c>
      <c r="I1191" s="32"/>
      <c r="J1191" s="37"/>
      <c r="K1191" s="36">
        <v>95</v>
      </c>
      <c r="L1191" s="32">
        <v>59</v>
      </c>
      <c r="M1191" s="37">
        <v>71</v>
      </c>
      <c r="N1191" s="32"/>
      <c r="O1191" s="32"/>
      <c r="P1191" s="32"/>
      <c r="Q1191" s="32"/>
      <c r="R1191" s="38">
        <f>(E1191*E$2+F1191*F$2+G1191*G$2+H1191*H$2+I1191*I$2+K1191*K$2+J1191*J$2+L1191*L$2+M1191*M$2)</f>
        <v>0</v>
      </c>
    </row>
    <row r="1192" spans="1:18" ht="22.5" customHeight="1">
      <c r="A1192" s="34">
        <v>46017</v>
      </c>
      <c r="B1192" s="15" t="s">
        <v>1310</v>
      </c>
      <c r="C1192" s="15" t="s">
        <v>1311</v>
      </c>
      <c r="D1192" s="35">
        <v>11229</v>
      </c>
      <c r="E1192" s="36">
        <v>52</v>
      </c>
      <c r="F1192" s="32">
        <v>41</v>
      </c>
      <c r="G1192" s="32">
        <v>63</v>
      </c>
      <c r="H1192" s="32">
        <v>78</v>
      </c>
      <c r="I1192" s="32">
        <v>87</v>
      </c>
      <c r="J1192" s="37"/>
      <c r="K1192" s="36">
        <v>79</v>
      </c>
      <c r="L1192" s="32">
        <v>82</v>
      </c>
      <c r="M1192" s="37">
        <v>48</v>
      </c>
      <c r="N1192" s="32"/>
      <c r="O1192" s="32"/>
      <c r="P1192" s="32"/>
      <c r="Q1192" s="32"/>
      <c r="R1192" s="38">
        <f>(E1192*E$2+F1192*F$2+G1192*G$2+H1192*H$2+I1192*I$2+K1192*K$2+J1192*J$2+L1192*L$2+M1192*M$2)</f>
        <v>0</v>
      </c>
    </row>
    <row r="1193" spans="1:18" ht="22.5" customHeight="1">
      <c r="A1193" s="34">
        <v>46017</v>
      </c>
      <c r="B1193" s="15" t="s">
        <v>8022</v>
      </c>
      <c r="C1193" s="15" t="s">
        <v>8023</v>
      </c>
      <c r="D1193" s="35">
        <v>1066</v>
      </c>
      <c r="E1193" s="36"/>
      <c r="F1193" s="32">
        <v>66</v>
      </c>
      <c r="G1193" s="32"/>
      <c r="H1193" s="32">
        <v>33</v>
      </c>
      <c r="I1193" s="32"/>
      <c r="J1193" s="37"/>
      <c r="K1193" s="36">
        <v>25</v>
      </c>
      <c r="L1193" s="32">
        <v>49</v>
      </c>
      <c r="M1193" s="37">
        <v>46</v>
      </c>
      <c r="N1193" s="32"/>
      <c r="O1193" s="32"/>
      <c r="P1193" s="32"/>
      <c r="Q1193" s="32"/>
      <c r="R1193" s="38">
        <f>(E1193*E$2+F1193*F$2+G1193*G$2+H1193*H$2+I1193*I$2+K1193*K$2+J1193*J$2+L1193*L$2+M1193*M$2)</f>
        <v>0</v>
      </c>
    </row>
    <row r="1194" spans="1:18" ht="22.5" customHeight="1">
      <c r="A1194" s="34">
        <v>46017</v>
      </c>
      <c r="B1194" s="15" t="s">
        <v>1312</v>
      </c>
      <c r="C1194" s="15" t="s">
        <v>1313</v>
      </c>
      <c r="D1194" s="35">
        <v>4796</v>
      </c>
      <c r="E1194" s="36">
        <v>34</v>
      </c>
      <c r="F1194" s="32">
        <v>10</v>
      </c>
      <c r="G1194" s="32">
        <v>60</v>
      </c>
      <c r="H1194" s="32">
        <v>38</v>
      </c>
      <c r="I1194" s="32">
        <v>63</v>
      </c>
      <c r="J1194" s="37"/>
      <c r="K1194" s="36">
        <v>4</v>
      </c>
      <c r="L1194" s="32">
        <v>74</v>
      </c>
      <c r="M1194" s="37">
        <v>28</v>
      </c>
      <c r="N1194" s="32"/>
      <c r="O1194" s="32"/>
      <c r="P1194" s="32"/>
      <c r="Q1194" s="32"/>
      <c r="R1194" s="38">
        <f>(E1194*E$2+F1194*F$2+G1194*G$2+H1194*H$2+I1194*I$2+K1194*K$2+J1194*J$2+L1194*L$2+M1194*M$2)</f>
        <v>0</v>
      </c>
    </row>
    <row r="1195" spans="1:18" ht="22.5" customHeight="1">
      <c r="A1195" s="34">
        <v>46017</v>
      </c>
      <c r="B1195" s="15" t="s">
        <v>4773</v>
      </c>
      <c r="C1195" s="15" t="s">
        <v>4772</v>
      </c>
      <c r="D1195" s="35">
        <v>318</v>
      </c>
      <c r="E1195" s="36"/>
      <c r="F1195" s="32"/>
      <c r="G1195" s="32"/>
      <c r="H1195" s="32">
        <v>8</v>
      </c>
      <c r="I1195" s="32"/>
      <c r="J1195" s="37"/>
      <c r="K1195" s="36">
        <v>90</v>
      </c>
      <c r="L1195" s="32">
        <v>48</v>
      </c>
      <c r="M1195" s="37">
        <v>70</v>
      </c>
      <c r="N1195" s="32"/>
      <c r="O1195" s="32"/>
      <c r="P1195" s="32"/>
      <c r="Q1195" s="32"/>
      <c r="R1195" s="38">
        <f>(E1195*E$2+F1195*F$2+G1195*G$2+H1195*H$2+I1195*I$2+K1195*K$2+J1195*J$2+L1195*L$2+M1195*M$2)</f>
        <v>0</v>
      </c>
    </row>
    <row r="1196" spans="1:18" ht="22.5" customHeight="1">
      <c r="A1196" s="34">
        <v>46017</v>
      </c>
      <c r="B1196" s="15" t="s">
        <v>6040</v>
      </c>
      <c r="C1196" s="15" t="s">
        <v>6041</v>
      </c>
      <c r="D1196" s="35">
        <v>237</v>
      </c>
      <c r="E1196" s="36"/>
      <c r="F1196" s="32">
        <v>63</v>
      </c>
      <c r="G1196" s="32"/>
      <c r="H1196" s="32">
        <v>66</v>
      </c>
      <c r="I1196" s="32"/>
      <c r="J1196" s="37"/>
      <c r="K1196" s="36">
        <v>37</v>
      </c>
      <c r="L1196" s="32">
        <v>32</v>
      </c>
      <c r="M1196" s="37">
        <v>64</v>
      </c>
      <c r="N1196" s="32"/>
      <c r="O1196" s="32"/>
      <c r="P1196" s="32"/>
      <c r="Q1196" s="32"/>
      <c r="R1196" s="38">
        <f>(E1196*E$2+F1196*F$2+G1196*G$2+H1196*H$2+I1196*I$2+K1196*K$2+J1196*J$2+L1196*L$2+M1196*M$2)</f>
        <v>0</v>
      </c>
    </row>
    <row r="1197" spans="1:18" ht="22.5" customHeight="1">
      <c r="A1197" s="34">
        <v>46017</v>
      </c>
      <c r="B1197" s="15" t="s">
        <v>4775</v>
      </c>
      <c r="C1197" s="15" t="s">
        <v>4774</v>
      </c>
      <c r="D1197" s="35">
        <v>1547</v>
      </c>
      <c r="E1197" s="36">
        <v>38</v>
      </c>
      <c r="F1197" s="32"/>
      <c r="G1197" s="32">
        <v>40</v>
      </c>
      <c r="H1197" s="32"/>
      <c r="I1197" s="32">
        <v>36</v>
      </c>
      <c r="J1197" s="37">
        <v>28</v>
      </c>
      <c r="K1197" s="36">
        <v>59</v>
      </c>
      <c r="L1197" s="32">
        <v>15</v>
      </c>
      <c r="M1197" s="37">
        <v>81</v>
      </c>
      <c r="N1197" s="32"/>
      <c r="O1197" s="32"/>
      <c r="P1197" s="32"/>
      <c r="Q1197" s="32"/>
      <c r="R1197" s="38">
        <f>(E1197*E$2+F1197*F$2+G1197*G$2+H1197*H$2+I1197*I$2+K1197*K$2+J1197*J$2+L1197*L$2+M1197*M$2)</f>
        <v>0</v>
      </c>
    </row>
    <row r="1198" spans="1:18" ht="22.5" customHeight="1">
      <c r="A1198" s="34">
        <v>46017</v>
      </c>
      <c r="B1198" s="15" t="s">
        <v>4777</v>
      </c>
      <c r="C1198" s="15" t="s">
        <v>4776</v>
      </c>
      <c r="D1198" s="35">
        <v>11862</v>
      </c>
      <c r="E1198" s="36">
        <v>50</v>
      </c>
      <c r="F1198" s="32"/>
      <c r="G1198" s="32">
        <v>55</v>
      </c>
      <c r="H1198" s="32"/>
      <c r="I1198" s="32">
        <v>56</v>
      </c>
      <c r="J1198" s="37">
        <v>48</v>
      </c>
      <c r="K1198" s="36">
        <v>43</v>
      </c>
      <c r="L1198" s="32">
        <v>2</v>
      </c>
      <c r="M1198" s="37">
        <v>95</v>
      </c>
      <c r="N1198" s="32"/>
      <c r="O1198" s="32"/>
      <c r="P1198" s="32"/>
      <c r="Q1198" s="32"/>
      <c r="R1198" s="38">
        <f>(E1198*E$2+F1198*F$2+G1198*G$2+H1198*H$2+I1198*I$2+K1198*K$2+J1198*J$2+L1198*L$2+M1198*M$2)</f>
        <v>0</v>
      </c>
    </row>
    <row r="1199" spans="1:18" ht="22.5" customHeight="1">
      <c r="A1199" s="34">
        <v>46017</v>
      </c>
      <c r="B1199" s="15" t="s">
        <v>7052</v>
      </c>
      <c r="C1199" s="15" t="s">
        <v>7053</v>
      </c>
      <c r="D1199" s="35">
        <v>141</v>
      </c>
      <c r="E1199" s="36">
        <v>23</v>
      </c>
      <c r="F1199" s="32"/>
      <c r="G1199" s="32">
        <v>11</v>
      </c>
      <c r="H1199" s="32">
        <v>12</v>
      </c>
      <c r="I1199" s="32">
        <v>7</v>
      </c>
      <c r="J1199" s="37"/>
      <c r="K1199" s="36">
        <v>7</v>
      </c>
      <c r="L1199" s="32">
        <v>30</v>
      </c>
      <c r="M1199" s="37">
        <v>55</v>
      </c>
      <c r="N1199" s="32"/>
      <c r="O1199" s="32"/>
      <c r="P1199" s="32"/>
      <c r="Q1199" s="32"/>
      <c r="R1199" s="38">
        <f>(E1199*E$2+F1199*F$2+G1199*G$2+H1199*H$2+I1199*I$2+K1199*K$2+J1199*J$2+L1199*L$2+M1199*M$2)</f>
        <v>0</v>
      </c>
    </row>
    <row r="1200" spans="1:18" ht="22.5" customHeight="1">
      <c r="A1200" s="34">
        <v>46017</v>
      </c>
      <c r="B1200" s="15" t="s">
        <v>1314</v>
      </c>
      <c r="C1200" s="15" t="s">
        <v>1315</v>
      </c>
      <c r="D1200" s="35">
        <v>77756</v>
      </c>
      <c r="E1200" s="36">
        <v>59</v>
      </c>
      <c r="F1200" s="32">
        <v>93</v>
      </c>
      <c r="G1200" s="32">
        <v>44</v>
      </c>
      <c r="H1200" s="32">
        <v>67</v>
      </c>
      <c r="I1200" s="32">
        <v>35</v>
      </c>
      <c r="J1200" s="37">
        <v>83</v>
      </c>
      <c r="K1200" s="36">
        <v>88</v>
      </c>
      <c r="L1200" s="32">
        <v>13</v>
      </c>
      <c r="M1200" s="37">
        <v>85</v>
      </c>
      <c r="N1200" s="32"/>
      <c r="O1200" s="32"/>
      <c r="P1200" s="32"/>
      <c r="Q1200" s="32"/>
      <c r="R1200" s="38">
        <f>(E1200*E$2+F1200*F$2+G1200*G$2+H1200*H$2+I1200*I$2+K1200*K$2+J1200*J$2+L1200*L$2+M1200*M$2)</f>
        <v>0</v>
      </c>
    </row>
    <row r="1201" spans="1:18" ht="22.5" customHeight="1">
      <c r="A1201" s="34">
        <v>46017</v>
      </c>
      <c r="B1201" s="15" t="s">
        <v>6992</v>
      </c>
      <c r="C1201" s="15" t="s">
        <v>6993</v>
      </c>
      <c r="D1201" s="35">
        <v>359</v>
      </c>
      <c r="E1201" s="36">
        <v>43</v>
      </c>
      <c r="F1201" s="32">
        <v>69</v>
      </c>
      <c r="G1201" s="32">
        <v>33</v>
      </c>
      <c r="H1201" s="32">
        <v>35</v>
      </c>
      <c r="I1201" s="32">
        <v>63</v>
      </c>
      <c r="J1201" s="37"/>
      <c r="K1201" s="36">
        <v>65</v>
      </c>
      <c r="L1201" s="32">
        <v>53</v>
      </c>
      <c r="M1201" s="37">
        <v>39</v>
      </c>
      <c r="N1201" s="32"/>
      <c r="O1201" s="32"/>
      <c r="P1201" s="32"/>
      <c r="Q1201" s="32"/>
      <c r="R1201" s="38">
        <f>(E1201*E$2+F1201*F$2+G1201*G$2+H1201*H$2+I1201*I$2+K1201*K$2+J1201*J$2+L1201*L$2+M1201*M$2)</f>
        <v>0</v>
      </c>
    </row>
    <row r="1202" spans="1:18" ht="22.5" customHeight="1">
      <c r="A1202" s="34">
        <v>46017</v>
      </c>
      <c r="B1202" s="15" t="s">
        <v>5597</v>
      </c>
      <c r="C1202" s="15" t="s">
        <v>5596</v>
      </c>
      <c r="D1202" s="35">
        <v>967</v>
      </c>
      <c r="E1202" s="36"/>
      <c r="F1202" s="32"/>
      <c r="G1202" s="32"/>
      <c r="H1202" s="32">
        <v>33</v>
      </c>
      <c r="I1202" s="32"/>
      <c r="J1202" s="37"/>
      <c r="K1202" s="36">
        <v>31</v>
      </c>
      <c r="L1202" s="32">
        <v>85</v>
      </c>
      <c r="M1202" s="37">
        <v>33</v>
      </c>
      <c r="N1202" s="32"/>
      <c r="O1202" s="32"/>
      <c r="P1202" s="32"/>
      <c r="Q1202" s="32"/>
      <c r="R1202" s="38">
        <f>(E1202*E$2+F1202*F$2+G1202*G$2+H1202*H$2+I1202*I$2+K1202*K$2+J1202*J$2+L1202*L$2+M1202*M$2)</f>
        <v>0</v>
      </c>
    </row>
    <row r="1203" spans="1:18" ht="22.5" customHeight="1">
      <c r="A1203" s="34">
        <v>46017</v>
      </c>
      <c r="B1203" s="15" t="s">
        <v>7519</v>
      </c>
      <c r="C1203" s="15" t="s">
        <v>7520</v>
      </c>
      <c r="D1203" s="35">
        <v>924</v>
      </c>
      <c r="E1203" s="36"/>
      <c r="F1203" s="32">
        <v>40</v>
      </c>
      <c r="G1203" s="32"/>
      <c r="H1203" s="32">
        <v>32</v>
      </c>
      <c r="I1203" s="32"/>
      <c r="J1203" s="37"/>
      <c r="K1203" s="36">
        <v>7</v>
      </c>
      <c r="L1203" s="32">
        <v>54</v>
      </c>
      <c r="M1203" s="37">
        <v>62</v>
      </c>
      <c r="N1203" s="32"/>
      <c r="O1203" s="32"/>
      <c r="P1203" s="32"/>
      <c r="Q1203" s="32"/>
      <c r="R1203" s="38">
        <f>(E1203*E$2+F1203*F$2+G1203*G$2+H1203*H$2+I1203*I$2+K1203*K$2+J1203*J$2+L1203*L$2+M1203*M$2)</f>
        <v>0</v>
      </c>
    </row>
    <row r="1204" spans="1:18" ht="22.5" customHeight="1">
      <c r="A1204" s="34">
        <v>46017</v>
      </c>
      <c r="B1204" s="15" t="s">
        <v>7088</v>
      </c>
      <c r="C1204" s="15" t="s">
        <v>7089</v>
      </c>
      <c r="D1204" s="35">
        <v>14787</v>
      </c>
      <c r="E1204" s="36">
        <v>53</v>
      </c>
      <c r="F1204" s="32"/>
      <c r="G1204" s="32">
        <v>77</v>
      </c>
      <c r="H1204" s="32"/>
      <c r="I1204" s="32">
        <v>7</v>
      </c>
      <c r="J1204" s="37">
        <v>58</v>
      </c>
      <c r="K1204" s="36">
        <v>83</v>
      </c>
      <c r="L1204" s="32">
        <v>45</v>
      </c>
      <c r="M1204" s="37">
        <v>64</v>
      </c>
      <c r="N1204" s="32"/>
      <c r="O1204" s="32"/>
      <c r="P1204" s="32"/>
      <c r="Q1204" s="32"/>
      <c r="R1204" s="38">
        <f>(E1204*E$2+F1204*F$2+G1204*G$2+H1204*H$2+I1204*I$2+K1204*K$2+J1204*J$2+L1204*L$2+M1204*M$2)</f>
        <v>0</v>
      </c>
    </row>
    <row r="1205" spans="1:18" ht="22.5" customHeight="1">
      <c r="A1205" s="34">
        <v>46017</v>
      </c>
      <c r="B1205" s="15" t="s">
        <v>1316</v>
      </c>
      <c r="C1205" s="15" t="s">
        <v>1317</v>
      </c>
      <c r="D1205" s="35">
        <v>711</v>
      </c>
      <c r="E1205" s="36">
        <v>69</v>
      </c>
      <c r="F1205" s="32">
        <v>59</v>
      </c>
      <c r="G1205" s="32">
        <v>68</v>
      </c>
      <c r="H1205" s="32">
        <v>93</v>
      </c>
      <c r="I1205" s="32">
        <v>22</v>
      </c>
      <c r="J1205" s="37">
        <v>45</v>
      </c>
      <c r="K1205" s="36">
        <v>30</v>
      </c>
      <c r="L1205" s="32">
        <v>32</v>
      </c>
      <c r="M1205" s="37">
        <v>65</v>
      </c>
      <c r="N1205" s="32"/>
      <c r="O1205" s="32"/>
      <c r="P1205" s="32"/>
      <c r="Q1205" s="32"/>
      <c r="R1205" s="38">
        <f>(E1205*E$2+F1205*F$2+G1205*G$2+H1205*H$2+I1205*I$2+K1205*K$2+J1205*J$2+L1205*L$2+M1205*M$2)</f>
        <v>0</v>
      </c>
    </row>
    <row r="1206" spans="1:18" ht="22.5" customHeight="1">
      <c r="A1206" s="34">
        <v>46017</v>
      </c>
      <c r="B1206" s="15" t="s">
        <v>1368</v>
      </c>
      <c r="C1206" s="15" t="s">
        <v>7703</v>
      </c>
      <c r="D1206" s="35">
        <v>11913</v>
      </c>
      <c r="E1206" s="36">
        <v>34</v>
      </c>
      <c r="F1206" s="32">
        <v>21</v>
      </c>
      <c r="G1206" s="32">
        <v>55</v>
      </c>
      <c r="H1206" s="32">
        <v>40</v>
      </c>
      <c r="I1206" s="32">
        <v>4</v>
      </c>
      <c r="J1206" s="37"/>
      <c r="K1206" s="36">
        <v>73</v>
      </c>
      <c r="L1206" s="32">
        <v>45</v>
      </c>
      <c r="M1206" s="37">
        <v>44</v>
      </c>
      <c r="N1206" s="32"/>
      <c r="O1206" s="32"/>
      <c r="P1206" s="32"/>
      <c r="Q1206" s="32"/>
      <c r="R1206" s="38">
        <f>(E1206*E$2+F1206*F$2+G1206*G$2+H1206*H$2+I1206*I$2+K1206*K$2+J1206*J$2+L1206*L$2+M1206*M$2)</f>
        <v>0</v>
      </c>
    </row>
    <row r="1207" spans="1:18" ht="22.5" customHeight="1">
      <c r="A1207" s="34">
        <v>46017</v>
      </c>
      <c r="B1207" s="15" t="s">
        <v>1318</v>
      </c>
      <c r="C1207" s="15" t="s">
        <v>1319</v>
      </c>
      <c r="D1207" s="35">
        <v>28072</v>
      </c>
      <c r="E1207" s="36">
        <v>86</v>
      </c>
      <c r="F1207" s="32">
        <v>77</v>
      </c>
      <c r="G1207" s="32">
        <v>77</v>
      </c>
      <c r="H1207" s="32">
        <v>82</v>
      </c>
      <c r="I1207" s="32">
        <v>81</v>
      </c>
      <c r="J1207" s="37"/>
      <c r="K1207" s="36">
        <v>63</v>
      </c>
      <c r="L1207" s="32">
        <v>81</v>
      </c>
      <c r="M1207" s="37">
        <v>21</v>
      </c>
      <c r="N1207" s="32"/>
      <c r="O1207" s="32"/>
      <c r="P1207" s="32"/>
      <c r="Q1207" s="32"/>
      <c r="R1207" s="38">
        <f>(E1207*E$2+F1207*F$2+G1207*G$2+H1207*H$2+I1207*I$2+K1207*K$2+J1207*J$2+L1207*L$2+M1207*M$2)</f>
        <v>0</v>
      </c>
    </row>
    <row r="1208" spans="1:18" ht="22.5" customHeight="1">
      <c r="A1208" s="34">
        <v>46017</v>
      </c>
      <c r="B1208" s="15" t="s">
        <v>5942</v>
      </c>
      <c r="C1208" s="15" t="s">
        <v>5941</v>
      </c>
      <c r="D1208" s="35">
        <v>124</v>
      </c>
      <c r="E1208" s="36"/>
      <c r="F1208" s="32">
        <v>50</v>
      </c>
      <c r="G1208" s="32"/>
      <c r="H1208" s="32">
        <v>86</v>
      </c>
      <c r="I1208" s="32"/>
      <c r="J1208" s="37"/>
      <c r="K1208" s="36">
        <v>74</v>
      </c>
      <c r="L1208" s="32">
        <v>24</v>
      </c>
      <c r="M1208" s="37">
        <v>52</v>
      </c>
      <c r="N1208" s="32"/>
      <c r="O1208" s="32"/>
      <c r="P1208" s="32"/>
      <c r="Q1208" s="32"/>
      <c r="R1208" s="38">
        <f>(E1208*E$2+F1208*F$2+G1208*G$2+H1208*H$2+I1208*I$2+K1208*K$2+J1208*J$2+L1208*L$2+M1208*M$2)</f>
        <v>0</v>
      </c>
    </row>
    <row r="1209" spans="1:18" ht="22.5" customHeight="1">
      <c r="A1209" s="34">
        <v>46017</v>
      </c>
      <c r="B1209" s="15" t="s">
        <v>1320</v>
      </c>
      <c r="C1209" s="15" t="s">
        <v>1321</v>
      </c>
      <c r="D1209" s="35">
        <v>7245</v>
      </c>
      <c r="E1209" s="36">
        <v>60</v>
      </c>
      <c r="F1209" s="32">
        <v>85</v>
      </c>
      <c r="G1209" s="32">
        <v>39</v>
      </c>
      <c r="H1209" s="32">
        <v>99</v>
      </c>
      <c r="I1209" s="32">
        <v>51</v>
      </c>
      <c r="J1209" s="37">
        <v>94</v>
      </c>
      <c r="K1209" s="36">
        <v>58</v>
      </c>
      <c r="L1209" s="32">
        <v>51</v>
      </c>
      <c r="M1209" s="37">
        <v>51</v>
      </c>
      <c r="N1209" s="32"/>
      <c r="O1209" s="32"/>
      <c r="P1209" s="32"/>
      <c r="Q1209" s="32"/>
      <c r="R1209" s="38">
        <f>(E1209*E$2+F1209*F$2+G1209*G$2+H1209*H$2+I1209*I$2+K1209*K$2+J1209*J$2+L1209*L$2+M1209*M$2)</f>
        <v>0</v>
      </c>
    </row>
    <row r="1210" spans="1:18" ht="22.5" customHeight="1">
      <c r="A1210" s="34">
        <v>46017</v>
      </c>
      <c r="B1210" s="15" t="s">
        <v>7352</v>
      </c>
      <c r="C1210" s="15" t="s">
        <v>7353</v>
      </c>
      <c r="D1210" s="35">
        <v>158</v>
      </c>
      <c r="E1210" s="36"/>
      <c r="F1210" s="32">
        <v>12</v>
      </c>
      <c r="G1210" s="32"/>
      <c r="H1210" s="32">
        <v>5</v>
      </c>
      <c r="I1210" s="32"/>
      <c r="J1210" s="37"/>
      <c r="K1210" s="36">
        <v>21</v>
      </c>
      <c r="L1210" s="32">
        <v>50</v>
      </c>
      <c r="M1210" s="37">
        <v>31</v>
      </c>
      <c r="N1210" s="32"/>
      <c r="O1210" s="32"/>
      <c r="P1210" s="32"/>
      <c r="Q1210" s="32"/>
      <c r="R1210" s="38">
        <f>(E1210*E$2+F1210*F$2+G1210*G$2+H1210*H$2+I1210*I$2+K1210*K$2+J1210*J$2+L1210*L$2+M1210*M$2)</f>
        <v>0</v>
      </c>
    </row>
    <row r="1211" spans="1:18" ht="22.5" customHeight="1">
      <c r="A1211" s="34">
        <v>46017</v>
      </c>
      <c r="B1211" s="15" t="s">
        <v>1322</v>
      </c>
      <c r="C1211" s="15" t="s">
        <v>1323</v>
      </c>
      <c r="D1211" s="35">
        <v>76241</v>
      </c>
      <c r="E1211" s="36">
        <v>83</v>
      </c>
      <c r="F1211" s="32">
        <v>85</v>
      </c>
      <c r="G1211" s="32">
        <v>68</v>
      </c>
      <c r="H1211" s="32">
        <v>77</v>
      </c>
      <c r="I1211" s="32">
        <v>63</v>
      </c>
      <c r="J1211" s="37">
        <v>78</v>
      </c>
      <c r="K1211" s="36">
        <v>83</v>
      </c>
      <c r="L1211" s="32">
        <v>63</v>
      </c>
      <c r="M1211" s="37">
        <v>37</v>
      </c>
      <c r="N1211" s="32"/>
      <c r="O1211" s="32"/>
      <c r="P1211" s="32"/>
      <c r="Q1211" s="32"/>
      <c r="R1211" s="38">
        <f>(E1211*E$2+F1211*F$2+G1211*G$2+H1211*H$2+I1211*I$2+K1211*K$2+J1211*J$2+L1211*L$2+M1211*M$2)</f>
        <v>0</v>
      </c>
    </row>
    <row r="1212" spans="1:18" ht="22.5" customHeight="1">
      <c r="A1212" s="34">
        <v>46017</v>
      </c>
      <c r="B1212" s="15" t="s">
        <v>1324</v>
      </c>
      <c r="C1212" s="15" t="s">
        <v>1325</v>
      </c>
      <c r="D1212" s="35">
        <v>103452</v>
      </c>
      <c r="E1212" s="36">
        <v>33</v>
      </c>
      <c r="F1212" s="32">
        <v>35</v>
      </c>
      <c r="G1212" s="32">
        <v>48</v>
      </c>
      <c r="H1212" s="32">
        <v>27</v>
      </c>
      <c r="I1212" s="32">
        <v>77</v>
      </c>
      <c r="J1212" s="37">
        <v>39</v>
      </c>
      <c r="K1212" s="36">
        <v>96</v>
      </c>
      <c r="L1212" s="32">
        <v>12</v>
      </c>
      <c r="M1212" s="37">
        <v>83</v>
      </c>
      <c r="N1212" s="32"/>
      <c r="O1212" s="32"/>
      <c r="P1212" s="32"/>
      <c r="Q1212" s="32"/>
      <c r="R1212" s="38">
        <f>(E1212*E$2+F1212*F$2+G1212*G$2+H1212*H$2+I1212*I$2+K1212*K$2+J1212*J$2+L1212*L$2+M1212*M$2)</f>
        <v>0</v>
      </c>
    </row>
    <row r="1213" spans="1:18" ht="22.5" customHeight="1">
      <c r="A1213" s="34">
        <v>46017</v>
      </c>
      <c r="B1213" s="15" t="s">
        <v>6042</v>
      </c>
      <c r="C1213" s="15" t="s">
        <v>5862</v>
      </c>
      <c r="D1213" s="35">
        <v>636</v>
      </c>
      <c r="E1213" s="36">
        <v>9</v>
      </c>
      <c r="F1213" s="32"/>
      <c r="G1213" s="32">
        <v>14</v>
      </c>
      <c r="H1213" s="32">
        <v>16</v>
      </c>
      <c r="I1213" s="32">
        <v>7</v>
      </c>
      <c r="J1213" s="37"/>
      <c r="K1213" s="36">
        <v>41</v>
      </c>
      <c r="L1213" s="32">
        <v>13</v>
      </c>
      <c r="M1213" s="37">
        <v>34</v>
      </c>
      <c r="N1213" s="32"/>
      <c r="O1213" s="32"/>
      <c r="P1213" s="32"/>
      <c r="Q1213" s="32"/>
      <c r="R1213" s="38">
        <f>(E1213*E$2+F1213*F$2+G1213*G$2+H1213*H$2+I1213*I$2+K1213*K$2+J1213*J$2+L1213*L$2+M1213*M$2)</f>
        <v>0</v>
      </c>
    </row>
    <row r="1214" spans="1:18" ht="22.5" customHeight="1">
      <c r="A1214" s="34">
        <v>46017</v>
      </c>
      <c r="B1214" s="15" t="s">
        <v>4779</v>
      </c>
      <c r="C1214" s="15" t="s">
        <v>4778</v>
      </c>
      <c r="D1214" s="35">
        <v>5671</v>
      </c>
      <c r="E1214" s="36">
        <v>36</v>
      </c>
      <c r="F1214" s="32"/>
      <c r="G1214" s="32">
        <v>36</v>
      </c>
      <c r="H1214" s="32"/>
      <c r="I1214" s="32">
        <v>50</v>
      </c>
      <c r="J1214" s="37"/>
      <c r="K1214" s="36">
        <v>94</v>
      </c>
      <c r="L1214" s="32">
        <v>35</v>
      </c>
      <c r="M1214" s="37">
        <v>63</v>
      </c>
      <c r="N1214" s="32"/>
      <c r="O1214" s="32"/>
      <c r="P1214" s="32"/>
      <c r="Q1214" s="32"/>
      <c r="R1214" s="38">
        <f>(E1214*E$2+F1214*F$2+G1214*G$2+H1214*H$2+I1214*I$2+K1214*K$2+J1214*J$2+L1214*L$2+M1214*M$2)</f>
        <v>0</v>
      </c>
    </row>
    <row r="1215" spans="1:18" ht="22.5" customHeight="1">
      <c r="A1215" s="34">
        <v>46017</v>
      </c>
      <c r="B1215" s="15" t="s">
        <v>5583</v>
      </c>
      <c r="C1215" s="15" t="s">
        <v>5582</v>
      </c>
      <c r="D1215" s="35">
        <v>5230</v>
      </c>
      <c r="E1215" s="36">
        <v>23</v>
      </c>
      <c r="F1215" s="32"/>
      <c r="G1215" s="32">
        <v>41</v>
      </c>
      <c r="H1215" s="32">
        <v>21</v>
      </c>
      <c r="I1215" s="32"/>
      <c r="J1215" s="37"/>
      <c r="K1215" s="36">
        <v>55</v>
      </c>
      <c r="L1215" s="32">
        <v>42</v>
      </c>
      <c r="M1215" s="37">
        <v>59</v>
      </c>
      <c r="N1215" s="32"/>
      <c r="O1215" s="32"/>
      <c r="P1215" s="32"/>
      <c r="Q1215" s="32"/>
      <c r="R1215" s="38">
        <f>(E1215*E$2+F1215*F$2+G1215*G$2+H1215*H$2+I1215*I$2+K1215*K$2+J1215*J$2+L1215*L$2+M1215*M$2)</f>
        <v>0</v>
      </c>
    </row>
    <row r="1216" spans="1:18" ht="22.5" customHeight="1">
      <c r="A1216" s="34">
        <v>46017</v>
      </c>
      <c r="B1216" s="15" t="s">
        <v>1326</v>
      </c>
      <c r="C1216" s="15" t="s">
        <v>1327</v>
      </c>
      <c r="D1216" s="35">
        <v>1566</v>
      </c>
      <c r="E1216" s="36">
        <v>46</v>
      </c>
      <c r="F1216" s="32">
        <v>27</v>
      </c>
      <c r="G1216" s="32">
        <v>54</v>
      </c>
      <c r="H1216" s="32">
        <v>76</v>
      </c>
      <c r="I1216" s="32">
        <v>50</v>
      </c>
      <c r="J1216" s="37"/>
      <c r="K1216" s="36">
        <v>21</v>
      </c>
      <c r="L1216" s="32">
        <v>80</v>
      </c>
      <c r="M1216" s="37">
        <v>37</v>
      </c>
      <c r="N1216" s="32"/>
      <c r="O1216" s="32"/>
      <c r="P1216" s="32"/>
      <c r="Q1216" s="32"/>
      <c r="R1216" s="38">
        <f>(E1216*E$2+F1216*F$2+G1216*G$2+H1216*H$2+I1216*I$2+K1216*K$2+J1216*J$2+L1216*L$2+M1216*M$2)</f>
        <v>0</v>
      </c>
    </row>
    <row r="1217" spans="1:18" ht="22.5" customHeight="1">
      <c r="A1217" s="34">
        <v>46017</v>
      </c>
      <c r="B1217" s="15" t="s">
        <v>1328</v>
      </c>
      <c r="C1217" s="15" t="s">
        <v>1329</v>
      </c>
      <c r="D1217" s="35">
        <v>4318</v>
      </c>
      <c r="E1217" s="36">
        <v>48</v>
      </c>
      <c r="F1217" s="32">
        <v>66</v>
      </c>
      <c r="G1217" s="32">
        <v>35</v>
      </c>
      <c r="H1217" s="32">
        <v>84</v>
      </c>
      <c r="I1217" s="32">
        <v>25</v>
      </c>
      <c r="J1217" s="37"/>
      <c r="K1217" s="36">
        <v>85</v>
      </c>
      <c r="L1217" s="32">
        <v>40</v>
      </c>
      <c r="M1217" s="37">
        <v>38</v>
      </c>
      <c r="N1217" s="32"/>
      <c r="O1217" s="32"/>
      <c r="P1217" s="32"/>
      <c r="Q1217" s="32"/>
      <c r="R1217" s="38">
        <f>(E1217*E$2+F1217*F$2+G1217*G$2+H1217*H$2+I1217*I$2+K1217*K$2+J1217*J$2+L1217*L$2+M1217*M$2)</f>
        <v>0</v>
      </c>
    </row>
    <row r="1218" spans="1:18" ht="22.5" customHeight="1">
      <c r="A1218" s="34">
        <v>46017</v>
      </c>
      <c r="B1218" s="15" t="s">
        <v>1330</v>
      </c>
      <c r="C1218" s="15" t="s">
        <v>1331</v>
      </c>
      <c r="D1218" s="35">
        <v>1392</v>
      </c>
      <c r="E1218" s="36">
        <v>37</v>
      </c>
      <c r="F1218" s="32">
        <v>13</v>
      </c>
      <c r="G1218" s="32">
        <v>39</v>
      </c>
      <c r="H1218" s="32">
        <v>88</v>
      </c>
      <c r="I1218" s="32">
        <v>13</v>
      </c>
      <c r="J1218" s="37">
        <v>20</v>
      </c>
      <c r="K1218" s="36">
        <v>39</v>
      </c>
      <c r="L1218" s="32">
        <v>21</v>
      </c>
      <c r="M1218" s="37">
        <v>69</v>
      </c>
      <c r="N1218" s="32"/>
      <c r="O1218" s="32"/>
      <c r="P1218" s="32"/>
      <c r="Q1218" s="32"/>
      <c r="R1218" s="38">
        <f>(E1218*E$2+F1218*F$2+G1218*G$2+H1218*H$2+I1218*I$2+K1218*K$2+J1218*J$2+L1218*L$2+M1218*M$2)</f>
        <v>0</v>
      </c>
    </row>
    <row r="1219" spans="1:18" ht="22.5" customHeight="1">
      <c r="A1219" s="34">
        <v>46017</v>
      </c>
      <c r="B1219" s="15" t="s">
        <v>1332</v>
      </c>
      <c r="C1219" s="15" t="s">
        <v>1333</v>
      </c>
      <c r="D1219" s="35">
        <v>5572</v>
      </c>
      <c r="E1219" s="36">
        <v>91</v>
      </c>
      <c r="F1219" s="32">
        <v>81</v>
      </c>
      <c r="G1219" s="32">
        <v>80</v>
      </c>
      <c r="H1219" s="32">
        <v>99</v>
      </c>
      <c r="I1219" s="32">
        <v>76</v>
      </c>
      <c r="J1219" s="37"/>
      <c r="K1219" s="36">
        <v>93</v>
      </c>
      <c r="L1219" s="32">
        <v>54</v>
      </c>
      <c r="M1219" s="37">
        <v>45</v>
      </c>
      <c r="N1219" s="32"/>
      <c r="O1219" s="32"/>
      <c r="P1219" s="32"/>
      <c r="Q1219" s="32"/>
      <c r="R1219" s="38">
        <f>(E1219*E$2+F1219*F$2+G1219*G$2+H1219*H$2+I1219*I$2+K1219*K$2+J1219*J$2+L1219*L$2+M1219*M$2)</f>
        <v>0</v>
      </c>
    </row>
    <row r="1220" spans="1:18" ht="22.5" customHeight="1">
      <c r="A1220" s="34">
        <v>46017</v>
      </c>
      <c r="B1220" s="15" t="s">
        <v>1334</v>
      </c>
      <c r="C1220" s="15" t="s">
        <v>1335</v>
      </c>
      <c r="D1220" s="35">
        <v>10220</v>
      </c>
      <c r="E1220" s="36">
        <v>68</v>
      </c>
      <c r="F1220" s="32">
        <v>68</v>
      </c>
      <c r="G1220" s="32">
        <v>78</v>
      </c>
      <c r="H1220" s="32">
        <v>28</v>
      </c>
      <c r="I1220" s="32">
        <v>80</v>
      </c>
      <c r="J1220" s="37"/>
      <c r="K1220" s="36">
        <v>74</v>
      </c>
      <c r="L1220" s="32">
        <v>16</v>
      </c>
      <c r="M1220" s="37">
        <v>77</v>
      </c>
      <c r="N1220" s="32"/>
      <c r="O1220" s="32"/>
      <c r="P1220" s="32"/>
      <c r="Q1220" s="32"/>
      <c r="R1220" s="38">
        <f>(E1220*E$2+F1220*F$2+G1220*G$2+H1220*H$2+I1220*I$2+K1220*K$2+J1220*J$2+L1220*L$2+M1220*M$2)</f>
        <v>0</v>
      </c>
    </row>
    <row r="1221" spans="1:18" ht="22.5" customHeight="1">
      <c r="A1221" s="34">
        <v>46017</v>
      </c>
      <c r="B1221" s="15" t="s">
        <v>1336</v>
      </c>
      <c r="C1221" s="15" t="s">
        <v>1337</v>
      </c>
      <c r="D1221" s="35">
        <v>486</v>
      </c>
      <c r="E1221" s="36">
        <v>29</v>
      </c>
      <c r="F1221" s="32">
        <v>22</v>
      </c>
      <c r="G1221" s="32">
        <v>29</v>
      </c>
      <c r="H1221" s="32">
        <v>52</v>
      </c>
      <c r="I1221" s="32">
        <v>45</v>
      </c>
      <c r="J1221" s="37"/>
      <c r="K1221" s="36">
        <v>86</v>
      </c>
      <c r="L1221" s="32">
        <v>46</v>
      </c>
      <c r="M1221" s="37">
        <v>42</v>
      </c>
      <c r="N1221" s="32"/>
      <c r="O1221" s="32"/>
      <c r="P1221" s="32"/>
      <c r="Q1221" s="32"/>
      <c r="R1221" s="38">
        <f>(E1221*E$2+F1221*F$2+G1221*G$2+H1221*H$2+I1221*I$2+K1221*K$2+J1221*J$2+L1221*L$2+M1221*M$2)</f>
        <v>0</v>
      </c>
    </row>
    <row r="1222" spans="1:18" ht="22.5" customHeight="1">
      <c r="A1222" s="34">
        <v>46017</v>
      </c>
      <c r="B1222" s="15" t="s">
        <v>1338</v>
      </c>
      <c r="C1222" s="15" t="s">
        <v>1339</v>
      </c>
      <c r="D1222" s="35">
        <v>13078</v>
      </c>
      <c r="E1222" s="36">
        <v>50</v>
      </c>
      <c r="F1222" s="32">
        <v>74</v>
      </c>
      <c r="G1222" s="32">
        <v>39</v>
      </c>
      <c r="H1222" s="32">
        <v>53</v>
      </c>
      <c r="I1222" s="32">
        <v>53</v>
      </c>
      <c r="J1222" s="37"/>
      <c r="K1222" s="36">
        <v>54</v>
      </c>
      <c r="L1222" s="32">
        <v>87</v>
      </c>
      <c r="M1222" s="37">
        <v>4</v>
      </c>
      <c r="N1222" s="32"/>
      <c r="O1222" s="32"/>
      <c r="P1222" s="32"/>
      <c r="Q1222" s="32"/>
      <c r="R1222" s="38">
        <f>(E1222*E$2+F1222*F$2+G1222*G$2+H1222*H$2+I1222*I$2+K1222*K$2+J1222*J$2+L1222*L$2+M1222*M$2)</f>
        <v>0</v>
      </c>
    </row>
    <row r="1223" spans="1:18" ht="22.5" customHeight="1">
      <c r="A1223" s="34">
        <v>46017</v>
      </c>
      <c r="B1223" s="15" t="s">
        <v>4781</v>
      </c>
      <c r="C1223" s="15" t="s">
        <v>4780</v>
      </c>
      <c r="D1223" s="35">
        <v>4084</v>
      </c>
      <c r="E1223" s="36">
        <v>73</v>
      </c>
      <c r="F1223" s="32"/>
      <c r="G1223" s="32">
        <v>80</v>
      </c>
      <c r="H1223" s="32">
        <v>79</v>
      </c>
      <c r="I1223" s="32">
        <v>89</v>
      </c>
      <c r="J1223" s="37"/>
      <c r="K1223" s="36">
        <v>82</v>
      </c>
      <c r="L1223" s="32">
        <v>85</v>
      </c>
      <c r="M1223" s="37">
        <v>36</v>
      </c>
      <c r="N1223" s="32"/>
      <c r="O1223" s="32"/>
      <c r="P1223" s="32"/>
      <c r="Q1223" s="32"/>
      <c r="R1223" s="38">
        <f>(E1223*E$2+F1223*F$2+G1223*G$2+H1223*H$2+I1223*I$2+K1223*K$2+J1223*J$2+L1223*L$2+M1223*M$2)</f>
        <v>0</v>
      </c>
    </row>
    <row r="1224" spans="1:18" ht="22.5" customHeight="1">
      <c r="A1224" s="34">
        <v>46017</v>
      </c>
      <c r="B1224" s="15" t="s">
        <v>1340</v>
      </c>
      <c r="C1224" s="15" t="s">
        <v>1341</v>
      </c>
      <c r="D1224" s="35">
        <v>1646</v>
      </c>
      <c r="E1224" s="36">
        <v>25</v>
      </c>
      <c r="F1224" s="32">
        <v>58</v>
      </c>
      <c r="G1224" s="32">
        <v>35</v>
      </c>
      <c r="H1224" s="32">
        <v>25</v>
      </c>
      <c r="I1224" s="32">
        <v>37</v>
      </c>
      <c r="J1224" s="37"/>
      <c r="K1224" s="36">
        <v>17</v>
      </c>
      <c r="L1224" s="32">
        <v>80</v>
      </c>
      <c r="M1224" s="37">
        <v>0</v>
      </c>
      <c r="N1224" s="32"/>
      <c r="O1224" s="32"/>
      <c r="P1224" s="32"/>
      <c r="Q1224" s="32"/>
      <c r="R1224" s="38">
        <f>(E1224*E$2+F1224*F$2+G1224*G$2+H1224*H$2+I1224*I$2+K1224*K$2+J1224*J$2+L1224*L$2+M1224*M$2)</f>
        <v>0</v>
      </c>
    </row>
    <row r="1225" spans="1:18" ht="22.5" customHeight="1">
      <c r="A1225" s="34">
        <v>46017</v>
      </c>
      <c r="B1225" s="15" t="s">
        <v>1342</v>
      </c>
      <c r="C1225" s="15" t="s">
        <v>1343</v>
      </c>
      <c r="D1225" s="35">
        <v>56158</v>
      </c>
      <c r="E1225" s="36">
        <v>52</v>
      </c>
      <c r="F1225" s="32">
        <v>52</v>
      </c>
      <c r="G1225" s="32">
        <v>54</v>
      </c>
      <c r="H1225" s="32">
        <v>82</v>
      </c>
      <c r="I1225" s="32">
        <v>71</v>
      </c>
      <c r="J1225" s="37">
        <v>56</v>
      </c>
      <c r="K1225" s="36">
        <v>78</v>
      </c>
      <c r="L1225" s="32">
        <v>36</v>
      </c>
      <c r="M1225" s="37">
        <v>70</v>
      </c>
      <c r="N1225" s="32"/>
      <c r="O1225" s="32"/>
      <c r="P1225" s="32"/>
      <c r="Q1225" s="32"/>
      <c r="R1225" s="38">
        <f>(E1225*E$2+F1225*F$2+G1225*G$2+H1225*H$2+I1225*I$2+K1225*K$2+J1225*J$2+L1225*L$2+M1225*M$2)</f>
        <v>0</v>
      </c>
    </row>
    <row r="1226" spans="1:18" ht="22.5" customHeight="1">
      <c r="A1226" s="34">
        <v>46017</v>
      </c>
      <c r="B1226" s="15" t="s">
        <v>1344</v>
      </c>
      <c r="C1226" s="15" t="s">
        <v>1345</v>
      </c>
      <c r="D1226" s="35">
        <v>447</v>
      </c>
      <c r="E1226" s="36">
        <v>46</v>
      </c>
      <c r="F1226" s="32">
        <v>52</v>
      </c>
      <c r="G1226" s="32">
        <v>11</v>
      </c>
      <c r="H1226" s="32">
        <v>62</v>
      </c>
      <c r="I1226" s="32">
        <v>75</v>
      </c>
      <c r="J1226" s="37"/>
      <c r="K1226" s="36">
        <v>58</v>
      </c>
      <c r="L1226" s="32">
        <v>46</v>
      </c>
      <c r="M1226" s="37">
        <v>54</v>
      </c>
      <c r="N1226" s="32"/>
      <c r="O1226" s="32"/>
      <c r="P1226" s="32"/>
      <c r="Q1226" s="32"/>
      <c r="R1226" s="38">
        <f>(E1226*E$2+F1226*F$2+G1226*G$2+H1226*H$2+I1226*I$2+K1226*K$2+J1226*J$2+L1226*L$2+M1226*M$2)</f>
        <v>0</v>
      </c>
    </row>
    <row r="1227" spans="1:18" ht="22.5" customHeight="1">
      <c r="A1227" s="34">
        <v>46017</v>
      </c>
      <c r="B1227" s="15" t="s">
        <v>6358</v>
      </c>
      <c r="C1227" s="15" t="s">
        <v>6359</v>
      </c>
      <c r="D1227" s="35">
        <v>3840</v>
      </c>
      <c r="E1227" s="36">
        <v>24</v>
      </c>
      <c r="F1227" s="32">
        <v>33</v>
      </c>
      <c r="G1227" s="32">
        <v>16</v>
      </c>
      <c r="H1227" s="32">
        <v>22</v>
      </c>
      <c r="I1227" s="32">
        <v>9</v>
      </c>
      <c r="J1227" s="37"/>
      <c r="K1227" s="36">
        <v>40</v>
      </c>
      <c r="L1227" s="32">
        <v>80</v>
      </c>
      <c r="M1227" s="37">
        <v>17</v>
      </c>
      <c r="N1227" s="32"/>
      <c r="O1227" s="32"/>
      <c r="P1227" s="32"/>
      <c r="Q1227" s="32"/>
      <c r="R1227" s="38">
        <f>(E1227*E$2+F1227*F$2+G1227*G$2+H1227*H$2+I1227*I$2+K1227*K$2+J1227*J$2+L1227*L$2+M1227*M$2)</f>
        <v>0</v>
      </c>
    </row>
    <row r="1228" spans="1:18" ht="22.5" customHeight="1">
      <c r="A1228" s="34">
        <v>46017</v>
      </c>
      <c r="B1228" s="15" t="s">
        <v>1346</v>
      </c>
      <c r="C1228" s="15" t="s">
        <v>1347</v>
      </c>
      <c r="D1228" s="35">
        <v>2128</v>
      </c>
      <c r="E1228" s="36">
        <v>42</v>
      </c>
      <c r="F1228" s="32">
        <v>3</v>
      </c>
      <c r="G1228" s="32">
        <v>61</v>
      </c>
      <c r="H1228" s="32">
        <v>73</v>
      </c>
      <c r="I1228" s="32">
        <v>18</v>
      </c>
      <c r="J1228" s="37"/>
      <c r="K1228" s="36">
        <v>57</v>
      </c>
      <c r="L1228" s="32">
        <v>54</v>
      </c>
      <c r="M1228" s="37">
        <v>49</v>
      </c>
      <c r="N1228" s="32"/>
      <c r="O1228" s="32"/>
      <c r="P1228" s="32"/>
      <c r="Q1228" s="32"/>
      <c r="R1228" s="38">
        <f>(E1228*E$2+F1228*F$2+G1228*G$2+H1228*H$2+I1228*I$2+K1228*K$2+J1228*J$2+L1228*L$2+M1228*M$2)</f>
        <v>0</v>
      </c>
    </row>
    <row r="1229" spans="1:18" ht="22.5" customHeight="1">
      <c r="A1229" s="34">
        <v>46017</v>
      </c>
      <c r="B1229" s="15" t="s">
        <v>1348</v>
      </c>
      <c r="C1229" s="15" t="s">
        <v>1349</v>
      </c>
      <c r="D1229" s="35">
        <v>11678</v>
      </c>
      <c r="E1229" s="36">
        <v>67</v>
      </c>
      <c r="F1229" s="32">
        <v>78</v>
      </c>
      <c r="G1229" s="32">
        <v>56</v>
      </c>
      <c r="H1229" s="32">
        <v>58</v>
      </c>
      <c r="I1229" s="32"/>
      <c r="J1229" s="37"/>
      <c r="K1229" s="36">
        <v>41</v>
      </c>
      <c r="L1229" s="32">
        <v>44</v>
      </c>
      <c r="M1229" s="37">
        <v>44</v>
      </c>
      <c r="N1229" s="32"/>
      <c r="O1229" s="32"/>
      <c r="P1229" s="32"/>
      <c r="Q1229" s="32"/>
      <c r="R1229" s="38">
        <f>(E1229*E$2+F1229*F$2+G1229*G$2+H1229*H$2+I1229*I$2+K1229*K$2+J1229*J$2+L1229*L$2+M1229*M$2)</f>
        <v>0</v>
      </c>
    </row>
    <row r="1230" spans="1:18" ht="22.5" customHeight="1">
      <c r="A1230" s="34">
        <v>46017</v>
      </c>
      <c r="B1230" s="15" t="s">
        <v>1350</v>
      </c>
      <c r="C1230" s="15" t="s">
        <v>1351</v>
      </c>
      <c r="D1230" s="35">
        <v>812</v>
      </c>
      <c r="E1230" s="36">
        <v>33</v>
      </c>
      <c r="F1230" s="32">
        <v>26</v>
      </c>
      <c r="G1230" s="32">
        <v>32</v>
      </c>
      <c r="H1230" s="32">
        <v>76</v>
      </c>
      <c r="I1230" s="32">
        <v>28</v>
      </c>
      <c r="J1230" s="37">
        <v>22</v>
      </c>
      <c r="K1230" s="36">
        <v>82</v>
      </c>
      <c r="L1230" s="32">
        <v>34</v>
      </c>
      <c r="M1230" s="37">
        <v>69</v>
      </c>
      <c r="N1230" s="32"/>
      <c r="O1230" s="32"/>
      <c r="P1230" s="32"/>
      <c r="Q1230" s="32"/>
      <c r="R1230" s="38">
        <f>(E1230*E$2+F1230*F$2+G1230*G$2+H1230*H$2+I1230*I$2+K1230*K$2+J1230*J$2+L1230*L$2+M1230*M$2)</f>
        <v>0</v>
      </c>
    </row>
    <row r="1231" spans="1:18" ht="22.5" customHeight="1">
      <c r="A1231" s="34">
        <v>46017</v>
      </c>
      <c r="B1231" s="15" t="s">
        <v>1352</v>
      </c>
      <c r="C1231" s="15" t="s">
        <v>1353</v>
      </c>
      <c r="D1231" s="35">
        <v>68945</v>
      </c>
      <c r="E1231" s="36">
        <v>65</v>
      </c>
      <c r="F1231" s="32">
        <v>83</v>
      </c>
      <c r="G1231" s="32">
        <v>59</v>
      </c>
      <c r="H1231" s="32">
        <v>58</v>
      </c>
      <c r="I1231" s="32">
        <v>34</v>
      </c>
      <c r="J1231" s="37">
        <v>99</v>
      </c>
      <c r="K1231" s="36">
        <v>93</v>
      </c>
      <c r="L1231" s="32">
        <v>21</v>
      </c>
      <c r="M1231" s="37">
        <v>79</v>
      </c>
      <c r="N1231" s="32"/>
      <c r="O1231" s="32"/>
      <c r="P1231" s="32">
        <v>1</v>
      </c>
      <c r="Q1231" s="32"/>
      <c r="R1231" s="38">
        <f>(E1231*E$2+F1231*F$2+G1231*G$2+H1231*H$2+I1231*I$2+K1231*K$2+J1231*J$2+L1231*L$2+M1231*M$2)</f>
        <v>0</v>
      </c>
    </row>
    <row r="1232" spans="1:18" ht="22.5" customHeight="1">
      <c r="A1232" s="34">
        <v>46017</v>
      </c>
      <c r="B1232" s="15" t="s">
        <v>1354</v>
      </c>
      <c r="C1232" s="15" t="s">
        <v>1355</v>
      </c>
      <c r="D1232" s="35">
        <v>124</v>
      </c>
      <c r="E1232" s="36">
        <v>11</v>
      </c>
      <c r="F1232" s="32">
        <v>41</v>
      </c>
      <c r="G1232" s="32">
        <v>34</v>
      </c>
      <c r="H1232" s="32">
        <v>24</v>
      </c>
      <c r="I1232" s="32">
        <v>49</v>
      </c>
      <c r="J1232" s="37"/>
      <c r="K1232" s="36">
        <v>30</v>
      </c>
      <c r="L1232" s="32">
        <v>39</v>
      </c>
      <c r="M1232" s="37">
        <v>50</v>
      </c>
      <c r="N1232" s="32"/>
      <c r="O1232" s="32"/>
      <c r="P1232" s="32"/>
      <c r="Q1232" s="32"/>
      <c r="R1232" s="38">
        <f>(E1232*E$2+F1232*F$2+G1232*G$2+H1232*H$2+I1232*I$2+K1232*K$2+J1232*J$2+L1232*L$2+M1232*M$2)</f>
        <v>0</v>
      </c>
    </row>
    <row r="1233" spans="1:18" ht="22.5" customHeight="1">
      <c r="A1233" s="34">
        <v>46017</v>
      </c>
      <c r="B1233" s="15" t="s">
        <v>4783</v>
      </c>
      <c r="C1233" s="15" t="s">
        <v>4782</v>
      </c>
      <c r="D1233" s="35">
        <v>3812</v>
      </c>
      <c r="E1233" s="36">
        <v>46</v>
      </c>
      <c r="F1233" s="32"/>
      <c r="G1233" s="32">
        <v>61</v>
      </c>
      <c r="H1233" s="32"/>
      <c r="I1233" s="32">
        <v>27</v>
      </c>
      <c r="J1233" s="37">
        <v>56</v>
      </c>
      <c r="K1233" s="36">
        <v>15</v>
      </c>
      <c r="L1233" s="32">
        <v>26</v>
      </c>
      <c r="M1233" s="37">
        <v>69</v>
      </c>
      <c r="N1233" s="32"/>
      <c r="O1233" s="32"/>
      <c r="P1233" s="32"/>
      <c r="Q1233" s="32"/>
      <c r="R1233" s="38">
        <f>(E1233*E$2+F1233*F$2+G1233*G$2+H1233*H$2+I1233*I$2+K1233*K$2+J1233*J$2+L1233*L$2+M1233*M$2)</f>
        <v>0</v>
      </c>
    </row>
    <row r="1234" spans="1:18" ht="22.5" customHeight="1">
      <c r="A1234" s="34">
        <v>46017</v>
      </c>
      <c r="B1234" s="15" t="s">
        <v>4785</v>
      </c>
      <c r="C1234" s="15" t="s">
        <v>4784</v>
      </c>
      <c r="D1234" s="35">
        <v>5882</v>
      </c>
      <c r="E1234" s="36">
        <v>62</v>
      </c>
      <c r="F1234" s="32"/>
      <c r="G1234" s="32">
        <v>74</v>
      </c>
      <c r="H1234" s="32"/>
      <c r="I1234" s="32">
        <v>82</v>
      </c>
      <c r="J1234" s="37">
        <v>55</v>
      </c>
      <c r="K1234" s="36">
        <v>16</v>
      </c>
      <c r="L1234" s="32">
        <v>24</v>
      </c>
      <c r="M1234" s="37">
        <v>76</v>
      </c>
      <c r="N1234" s="32"/>
      <c r="O1234" s="32"/>
      <c r="P1234" s="32"/>
      <c r="Q1234" s="32"/>
      <c r="R1234" s="38">
        <f>(E1234*E$2+F1234*F$2+G1234*G$2+H1234*H$2+I1234*I$2+K1234*K$2+J1234*J$2+L1234*L$2+M1234*M$2)</f>
        <v>0</v>
      </c>
    </row>
    <row r="1235" spans="1:18" ht="22.5" customHeight="1">
      <c r="A1235" s="34">
        <v>46017</v>
      </c>
      <c r="B1235" s="15" t="s">
        <v>6813</v>
      </c>
      <c r="C1235" s="15" t="s">
        <v>6814</v>
      </c>
      <c r="D1235" s="35">
        <v>370</v>
      </c>
      <c r="E1235" s="36">
        <v>32</v>
      </c>
      <c r="F1235" s="32"/>
      <c r="G1235" s="32">
        <v>19</v>
      </c>
      <c r="H1235" s="32">
        <v>39</v>
      </c>
      <c r="I1235" s="32">
        <v>12</v>
      </c>
      <c r="J1235" s="37"/>
      <c r="K1235" s="36">
        <v>79</v>
      </c>
      <c r="L1235" s="32">
        <v>30</v>
      </c>
      <c r="M1235" s="37">
        <v>53</v>
      </c>
      <c r="N1235" s="32"/>
      <c r="O1235" s="32"/>
      <c r="P1235" s="32"/>
      <c r="Q1235" s="32"/>
      <c r="R1235" s="38">
        <f>(E1235*E$2+F1235*F$2+G1235*G$2+H1235*H$2+I1235*I$2+K1235*K$2+J1235*J$2+L1235*L$2+M1235*M$2)</f>
        <v>0</v>
      </c>
    </row>
    <row r="1236" spans="1:18" ht="22.5" customHeight="1">
      <c r="A1236" s="34">
        <v>46017</v>
      </c>
      <c r="B1236" s="15" t="s">
        <v>1356</v>
      </c>
      <c r="C1236" s="15" t="s">
        <v>1357</v>
      </c>
      <c r="D1236" s="35">
        <v>870</v>
      </c>
      <c r="E1236" s="36">
        <v>43</v>
      </c>
      <c r="F1236" s="32">
        <v>11</v>
      </c>
      <c r="G1236" s="32">
        <v>56</v>
      </c>
      <c r="H1236" s="32">
        <v>56</v>
      </c>
      <c r="I1236" s="32">
        <v>93</v>
      </c>
      <c r="J1236" s="37">
        <v>9</v>
      </c>
      <c r="K1236" s="36">
        <v>46</v>
      </c>
      <c r="L1236" s="32">
        <v>48</v>
      </c>
      <c r="M1236" s="37">
        <v>52</v>
      </c>
      <c r="N1236" s="32"/>
      <c r="O1236" s="32"/>
      <c r="P1236" s="32"/>
      <c r="Q1236" s="32"/>
      <c r="R1236" s="38">
        <f>(E1236*E$2+F1236*F$2+G1236*G$2+H1236*H$2+I1236*I$2+K1236*K$2+J1236*J$2+L1236*L$2+M1236*M$2)</f>
        <v>0</v>
      </c>
    </row>
    <row r="1237" spans="1:18" ht="22.5" customHeight="1">
      <c r="A1237" s="34">
        <v>46017</v>
      </c>
      <c r="B1237" s="15" t="s">
        <v>4787</v>
      </c>
      <c r="C1237" s="15" t="s">
        <v>4786</v>
      </c>
      <c r="D1237" s="35">
        <v>13919</v>
      </c>
      <c r="E1237" s="36">
        <v>37</v>
      </c>
      <c r="F1237" s="32"/>
      <c r="G1237" s="32">
        <v>35</v>
      </c>
      <c r="H1237" s="32">
        <v>5</v>
      </c>
      <c r="I1237" s="32">
        <v>23</v>
      </c>
      <c r="J1237" s="37">
        <v>48</v>
      </c>
      <c r="K1237" s="36">
        <v>20</v>
      </c>
      <c r="L1237" s="32">
        <v>70</v>
      </c>
      <c r="M1237" s="37">
        <v>28</v>
      </c>
      <c r="N1237" s="32"/>
      <c r="O1237" s="32"/>
      <c r="P1237" s="32"/>
      <c r="Q1237" s="32"/>
      <c r="R1237" s="38">
        <f>(E1237*E$2+F1237*F$2+G1237*G$2+H1237*H$2+I1237*I$2+K1237*K$2+J1237*J$2+L1237*L$2+M1237*M$2)</f>
        <v>0</v>
      </c>
    </row>
    <row r="1238" spans="1:18" ht="22.5" customHeight="1">
      <c r="A1238" s="34">
        <v>46017</v>
      </c>
      <c r="B1238" s="15" t="s">
        <v>4789</v>
      </c>
      <c r="C1238" s="15" t="s">
        <v>4788</v>
      </c>
      <c r="D1238" s="35">
        <v>74945</v>
      </c>
      <c r="E1238" s="36">
        <v>53</v>
      </c>
      <c r="F1238" s="32"/>
      <c r="G1238" s="32">
        <v>60</v>
      </c>
      <c r="H1238" s="32"/>
      <c r="I1238" s="32">
        <v>26</v>
      </c>
      <c r="J1238" s="37">
        <v>44</v>
      </c>
      <c r="K1238" s="36">
        <v>32</v>
      </c>
      <c r="L1238" s="32">
        <v>32</v>
      </c>
      <c r="M1238" s="37">
        <v>56</v>
      </c>
      <c r="N1238" s="32"/>
      <c r="O1238" s="32"/>
      <c r="P1238" s="32"/>
      <c r="Q1238" s="32"/>
      <c r="R1238" s="38">
        <f>(E1238*E$2+F1238*F$2+G1238*G$2+H1238*H$2+I1238*I$2+K1238*K$2+J1238*J$2+L1238*L$2+M1238*M$2)</f>
        <v>0</v>
      </c>
    </row>
    <row r="1239" spans="1:18" ht="22.5" customHeight="1">
      <c r="A1239" s="34">
        <v>46017</v>
      </c>
      <c r="B1239" s="15" t="s">
        <v>1358</v>
      </c>
      <c r="C1239" s="15" t="s">
        <v>1359</v>
      </c>
      <c r="D1239" s="35">
        <v>59186</v>
      </c>
      <c r="E1239" s="36">
        <v>40</v>
      </c>
      <c r="F1239" s="32">
        <v>47</v>
      </c>
      <c r="G1239" s="32">
        <v>45</v>
      </c>
      <c r="H1239" s="32">
        <v>54</v>
      </c>
      <c r="I1239" s="32">
        <v>1</v>
      </c>
      <c r="J1239" s="37">
        <v>60</v>
      </c>
      <c r="K1239" s="36">
        <v>40</v>
      </c>
      <c r="L1239" s="32">
        <v>17</v>
      </c>
      <c r="M1239" s="37">
        <v>69</v>
      </c>
      <c r="N1239" s="32"/>
      <c r="O1239" s="32"/>
      <c r="P1239" s="32"/>
      <c r="Q1239" s="32"/>
      <c r="R1239" s="38">
        <f>(E1239*E$2+F1239*F$2+G1239*G$2+H1239*H$2+I1239*I$2+K1239*K$2+J1239*J$2+L1239*L$2+M1239*M$2)</f>
        <v>0</v>
      </c>
    </row>
    <row r="1240" spans="1:18" ht="22.5" customHeight="1">
      <c r="A1240" s="34">
        <v>46017</v>
      </c>
      <c r="B1240" s="15" t="s">
        <v>4790</v>
      </c>
      <c r="C1240" s="15" t="s">
        <v>4428</v>
      </c>
      <c r="D1240" s="35">
        <v>24004</v>
      </c>
      <c r="E1240" s="36">
        <v>48</v>
      </c>
      <c r="F1240" s="32"/>
      <c r="G1240" s="32">
        <v>43</v>
      </c>
      <c r="H1240" s="32"/>
      <c r="I1240" s="32">
        <v>64</v>
      </c>
      <c r="J1240" s="37">
        <v>44</v>
      </c>
      <c r="K1240" s="36">
        <v>31</v>
      </c>
      <c r="L1240" s="32">
        <v>21</v>
      </c>
      <c r="M1240" s="37">
        <v>79</v>
      </c>
      <c r="N1240" s="32"/>
      <c r="O1240" s="32"/>
      <c r="P1240" s="32"/>
      <c r="Q1240" s="32"/>
      <c r="R1240" s="38">
        <f>(E1240*E$2+F1240*F$2+G1240*G$2+H1240*H$2+I1240*I$2+K1240*K$2+J1240*J$2+L1240*L$2+M1240*M$2)</f>
        <v>0</v>
      </c>
    </row>
    <row r="1241" spans="1:18" ht="22.5" customHeight="1">
      <c r="A1241" s="34">
        <v>46017</v>
      </c>
      <c r="B1241" s="15" t="s">
        <v>1360</v>
      </c>
      <c r="C1241" s="15" t="s">
        <v>1361</v>
      </c>
      <c r="D1241" s="35">
        <v>33656</v>
      </c>
      <c r="E1241" s="36">
        <v>67</v>
      </c>
      <c r="F1241" s="32">
        <v>61</v>
      </c>
      <c r="G1241" s="32">
        <v>57</v>
      </c>
      <c r="H1241" s="32">
        <v>59</v>
      </c>
      <c r="I1241" s="32">
        <v>67</v>
      </c>
      <c r="J1241" s="37">
        <v>65</v>
      </c>
      <c r="K1241" s="36">
        <v>82</v>
      </c>
      <c r="L1241" s="32">
        <v>48</v>
      </c>
      <c r="M1241" s="37">
        <v>50</v>
      </c>
      <c r="N1241" s="32"/>
      <c r="O1241" s="32"/>
      <c r="P1241" s="32"/>
      <c r="Q1241" s="32"/>
      <c r="R1241" s="38">
        <f>(E1241*E$2+F1241*F$2+G1241*G$2+H1241*H$2+I1241*I$2+K1241*K$2+J1241*J$2+L1241*L$2+M1241*M$2)</f>
        <v>0</v>
      </c>
    </row>
    <row r="1242" spans="1:18" ht="22.5" customHeight="1">
      <c r="A1242" s="34">
        <v>46017</v>
      </c>
      <c r="B1242" s="15" t="s">
        <v>1362</v>
      </c>
      <c r="C1242" s="15" t="s">
        <v>1363</v>
      </c>
      <c r="D1242" s="35">
        <v>11450</v>
      </c>
      <c r="E1242" s="36">
        <v>64</v>
      </c>
      <c r="F1242" s="32">
        <v>39</v>
      </c>
      <c r="G1242" s="32">
        <v>67</v>
      </c>
      <c r="H1242" s="32">
        <v>44</v>
      </c>
      <c r="I1242" s="32"/>
      <c r="J1242" s="37"/>
      <c r="K1242" s="36">
        <v>88</v>
      </c>
      <c r="L1242" s="32">
        <v>35</v>
      </c>
      <c r="M1242" s="37">
        <v>48</v>
      </c>
      <c r="N1242" s="32"/>
      <c r="O1242" s="32"/>
      <c r="P1242" s="32"/>
      <c r="Q1242" s="32"/>
      <c r="R1242" s="38">
        <f>(E1242*E$2+F1242*F$2+G1242*G$2+H1242*H$2+I1242*I$2+K1242*K$2+J1242*J$2+L1242*L$2+M1242*M$2)</f>
        <v>0</v>
      </c>
    </row>
    <row r="1243" spans="1:18" ht="22.5" customHeight="1">
      <c r="A1243" s="34">
        <v>46017</v>
      </c>
      <c r="B1243" s="15" t="s">
        <v>7575</v>
      </c>
      <c r="C1243" s="15" t="s">
        <v>7576</v>
      </c>
      <c r="D1243" s="35">
        <v>987</v>
      </c>
      <c r="E1243" s="36">
        <v>33</v>
      </c>
      <c r="F1243" s="32"/>
      <c r="G1243" s="32">
        <v>34</v>
      </c>
      <c r="H1243" s="32">
        <v>40</v>
      </c>
      <c r="I1243" s="32">
        <v>31</v>
      </c>
      <c r="J1243" s="37"/>
      <c r="K1243" s="36">
        <v>83</v>
      </c>
      <c r="L1243" s="32">
        <v>42</v>
      </c>
      <c r="M1243" s="37">
        <v>47</v>
      </c>
      <c r="N1243" s="32"/>
      <c r="O1243" s="32"/>
      <c r="P1243" s="32"/>
      <c r="Q1243" s="32"/>
      <c r="R1243" s="38">
        <f>(E1243*E$2+F1243*F$2+G1243*G$2+H1243*H$2+I1243*I$2+K1243*K$2+J1243*J$2+L1243*L$2+M1243*M$2)</f>
        <v>0</v>
      </c>
    </row>
    <row r="1244" spans="1:18" ht="22.5" customHeight="1">
      <c r="A1244" s="34">
        <v>46017</v>
      </c>
      <c r="B1244" s="15" t="s">
        <v>1364</v>
      </c>
      <c r="C1244" s="15" t="s">
        <v>1365</v>
      </c>
      <c r="D1244" s="35">
        <v>32985</v>
      </c>
      <c r="E1244" s="36">
        <v>71</v>
      </c>
      <c r="F1244" s="32">
        <v>72</v>
      </c>
      <c r="G1244" s="32">
        <v>75</v>
      </c>
      <c r="H1244" s="32">
        <v>95</v>
      </c>
      <c r="I1244" s="32">
        <v>35</v>
      </c>
      <c r="J1244" s="37"/>
      <c r="K1244" s="36">
        <v>84</v>
      </c>
      <c r="L1244" s="32">
        <v>43</v>
      </c>
      <c r="M1244" s="37">
        <v>56</v>
      </c>
      <c r="N1244" s="32"/>
      <c r="O1244" s="32"/>
      <c r="P1244" s="32"/>
      <c r="Q1244" s="32"/>
      <c r="R1244" s="38">
        <f>(E1244*E$2+F1244*F$2+G1244*G$2+H1244*H$2+I1244*I$2+K1244*K$2+J1244*J$2+L1244*L$2+M1244*M$2)</f>
        <v>0</v>
      </c>
    </row>
    <row r="1245" spans="1:18" ht="22.5" customHeight="1">
      <c r="A1245" s="34">
        <v>46017</v>
      </c>
      <c r="B1245" s="15" t="s">
        <v>4792</v>
      </c>
      <c r="C1245" s="15" t="s">
        <v>4791</v>
      </c>
      <c r="D1245" s="35">
        <v>15077</v>
      </c>
      <c r="E1245" s="36"/>
      <c r="F1245" s="32"/>
      <c r="G1245" s="32"/>
      <c r="H1245" s="32">
        <v>76</v>
      </c>
      <c r="I1245" s="32"/>
      <c r="J1245" s="37">
        <v>49</v>
      </c>
      <c r="K1245" s="36">
        <v>78</v>
      </c>
      <c r="L1245" s="32">
        <v>19</v>
      </c>
      <c r="M1245" s="37">
        <v>95</v>
      </c>
      <c r="N1245" s="32"/>
      <c r="O1245" s="32"/>
      <c r="P1245" s="32"/>
      <c r="Q1245" s="32"/>
      <c r="R1245" s="38">
        <f>(E1245*E$2+F1245*F$2+G1245*G$2+H1245*H$2+I1245*I$2+K1245*K$2+J1245*J$2+L1245*L$2+M1245*M$2)</f>
        <v>0</v>
      </c>
    </row>
    <row r="1246" spans="1:18" ht="22.5" customHeight="1">
      <c r="A1246" s="34">
        <v>46017</v>
      </c>
      <c r="B1246" s="15" t="s">
        <v>1366</v>
      </c>
      <c r="C1246" s="15" t="s">
        <v>1367</v>
      </c>
      <c r="D1246" s="35">
        <v>735</v>
      </c>
      <c r="E1246" s="36">
        <v>44</v>
      </c>
      <c r="F1246" s="32">
        <v>23</v>
      </c>
      <c r="G1246" s="32">
        <v>45</v>
      </c>
      <c r="H1246" s="32">
        <v>37</v>
      </c>
      <c r="I1246" s="32">
        <v>79</v>
      </c>
      <c r="J1246" s="37"/>
      <c r="K1246" s="36">
        <v>56</v>
      </c>
      <c r="L1246" s="32">
        <v>61</v>
      </c>
      <c r="M1246" s="37">
        <v>53</v>
      </c>
      <c r="N1246" s="32"/>
      <c r="O1246" s="32"/>
      <c r="P1246" s="32"/>
      <c r="Q1246" s="32"/>
      <c r="R1246" s="38">
        <f>(E1246*E$2+F1246*F$2+G1246*G$2+H1246*H$2+I1246*I$2+K1246*K$2+J1246*J$2+L1246*L$2+M1246*M$2)</f>
        <v>0</v>
      </c>
    </row>
    <row r="1247" spans="1:18" ht="22.5" customHeight="1">
      <c r="A1247" s="34">
        <v>46017</v>
      </c>
      <c r="B1247" s="15" t="s">
        <v>5751</v>
      </c>
      <c r="C1247" s="15" t="s">
        <v>5750</v>
      </c>
      <c r="D1247" s="35">
        <v>2855</v>
      </c>
      <c r="E1247" s="36">
        <v>68</v>
      </c>
      <c r="F1247" s="32">
        <v>20</v>
      </c>
      <c r="G1247" s="32">
        <v>71</v>
      </c>
      <c r="H1247" s="32">
        <v>72</v>
      </c>
      <c r="I1247" s="32"/>
      <c r="J1247" s="37"/>
      <c r="K1247" s="36">
        <v>27</v>
      </c>
      <c r="L1247" s="32">
        <v>66</v>
      </c>
      <c r="M1247" s="37">
        <v>23</v>
      </c>
      <c r="N1247" s="32"/>
      <c r="O1247" s="32"/>
      <c r="P1247" s="32"/>
      <c r="Q1247" s="32"/>
      <c r="R1247" s="38">
        <f>(E1247*E$2+F1247*F$2+G1247*G$2+H1247*H$2+I1247*I$2+K1247*K$2+J1247*J$2+L1247*L$2+M1247*M$2)</f>
        <v>0</v>
      </c>
    </row>
    <row r="1248" spans="1:18" ht="22.5" customHeight="1">
      <c r="A1248" s="34">
        <v>46017</v>
      </c>
      <c r="B1248" s="15" t="s">
        <v>4794</v>
      </c>
      <c r="C1248" s="15" t="s">
        <v>4793</v>
      </c>
      <c r="D1248" s="35">
        <v>25227</v>
      </c>
      <c r="E1248" s="36">
        <v>40</v>
      </c>
      <c r="F1248" s="32"/>
      <c r="G1248" s="32">
        <v>33</v>
      </c>
      <c r="H1248" s="32"/>
      <c r="I1248" s="32">
        <v>56</v>
      </c>
      <c r="J1248" s="37">
        <v>55</v>
      </c>
      <c r="K1248" s="36">
        <v>42</v>
      </c>
      <c r="L1248" s="32">
        <v>7</v>
      </c>
      <c r="M1248" s="37">
        <v>89</v>
      </c>
      <c r="N1248" s="32"/>
      <c r="O1248" s="32"/>
      <c r="P1248" s="32"/>
      <c r="Q1248" s="32"/>
      <c r="R1248" s="38">
        <f>(E1248*E$2+F1248*F$2+G1248*G$2+H1248*H$2+I1248*I$2+K1248*K$2+J1248*J$2+L1248*L$2+M1248*M$2)</f>
        <v>0</v>
      </c>
    </row>
    <row r="1249" spans="1:18" ht="22.5" customHeight="1">
      <c r="A1249" s="34">
        <v>46017</v>
      </c>
      <c r="B1249" s="15" t="s">
        <v>1369</v>
      </c>
      <c r="C1249" s="15" t="s">
        <v>1370</v>
      </c>
      <c r="D1249" s="35">
        <v>6933</v>
      </c>
      <c r="E1249" s="36">
        <v>39</v>
      </c>
      <c r="F1249" s="32">
        <v>11</v>
      </c>
      <c r="G1249" s="32">
        <v>49</v>
      </c>
      <c r="H1249" s="32">
        <v>64</v>
      </c>
      <c r="I1249" s="32">
        <v>71</v>
      </c>
      <c r="J1249" s="37"/>
      <c r="K1249" s="36">
        <v>46</v>
      </c>
      <c r="L1249" s="32">
        <v>56</v>
      </c>
      <c r="M1249" s="37">
        <v>42</v>
      </c>
      <c r="N1249" s="32"/>
      <c r="O1249" s="32"/>
      <c r="P1249" s="32"/>
      <c r="Q1249" s="32"/>
      <c r="R1249" s="38">
        <f>(E1249*E$2+F1249*F$2+G1249*G$2+H1249*H$2+I1249*I$2+K1249*K$2+J1249*J$2+L1249*L$2+M1249*M$2)</f>
        <v>0</v>
      </c>
    </row>
    <row r="1250" spans="1:18" ht="22.5" customHeight="1">
      <c r="A1250" s="34">
        <v>46017</v>
      </c>
      <c r="B1250" s="15" t="s">
        <v>1371</v>
      </c>
      <c r="C1250" s="15" t="s">
        <v>1372</v>
      </c>
      <c r="D1250" s="35">
        <v>184</v>
      </c>
      <c r="E1250" s="36"/>
      <c r="F1250" s="32">
        <v>30</v>
      </c>
      <c r="G1250" s="32"/>
      <c r="H1250" s="32">
        <v>83</v>
      </c>
      <c r="I1250" s="32"/>
      <c r="J1250" s="37"/>
      <c r="K1250" s="36">
        <v>49</v>
      </c>
      <c r="L1250" s="32">
        <v>65</v>
      </c>
      <c r="M1250" s="37">
        <v>45</v>
      </c>
      <c r="N1250" s="32"/>
      <c r="O1250" s="32"/>
      <c r="P1250" s="32"/>
      <c r="Q1250" s="32"/>
      <c r="R1250" s="38">
        <f>(E1250*E$2+F1250*F$2+G1250*G$2+H1250*H$2+I1250*I$2+K1250*K$2+J1250*J$2+L1250*L$2+M1250*M$2)</f>
        <v>0</v>
      </c>
    </row>
    <row r="1251" spans="1:18" ht="22.5" customHeight="1">
      <c r="A1251" s="34">
        <v>46017</v>
      </c>
      <c r="B1251" s="15" t="s">
        <v>1373</v>
      </c>
      <c r="C1251" s="15" t="s">
        <v>1374</v>
      </c>
      <c r="D1251" s="35">
        <v>5187</v>
      </c>
      <c r="E1251" s="36">
        <v>82</v>
      </c>
      <c r="F1251" s="32">
        <v>88</v>
      </c>
      <c r="G1251" s="32">
        <v>80</v>
      </c>
      <c r="H1251" s="32">
        <v>33</v>
      </c>
      <c r="I1251" s="32">
        <v>61</v>
      </c>
      <c r="J1251" s="37"/>
      <c r="K1251" s="36">
        <v>36</v>
      </c>
      <c r="L1251" s="32">
        <v>73</v>
      </c>
      <c r="M1251" s="37">
        <v>48</v>
      </c>
      <c r="N1251" s="32"/>
      <c r="O1251" s="32"/>
      <c r="P1251" s="32"/>
      <c r="Q1251" s="32"/>
      <c r="R1251" s="38">
        <f>(E1251*E$2+F1251*F$2+G1251*G$2+H1251*H$2+I1251*I$2+K1251*K$2+J1251*J$2+L1251*L$2+M1251*M$2)</f>
        <v>0</v>
      </c>
    </row>
    <row r="1252" spans="1:18" ht="22.5" customHeight="1">
      <c r="A1252" s="34">
        <v>46017</v>
      </c>
      <c r="B1252" s="15" t="s">
        <v>1375</v>
      </c>
      <c r="C1252" s="15" t="s">
        <v>1376</v>
      </c>
      <c r="D1252" s="35">
        <v>381</v>
      </c>
      <c r="E1252" s="36">
        <v>40</v>
      </c>
      <c r="F1252" s="32"/>
      <c r="G1252" s="32">
        <v>51</v>
      </c>
      <c r="H1252" s="32">
        <v>3</v>
      </c>
      <c r="I1252" s="32">
        <v>4</v>
      </c>
      <c r="J1252" s="37"/>
      <c r="K1252" s="36">
        <v>67</v>
      </c>
      <c r="L1252" s="32">
        <v>46</v>
      </c>
      <c r="M1252" s="37">
        <v>53</v>
      </c>
      <c r="N1252" s="32"/>
      <c r="O1252" s="32"/>
      <c r="P1252" s="32"/>
      <c r="Q1252" s="32"/>
      <c r="R1252" s="38">
        <f>(E1252*E$2+F1252*F$2+G1252*G$2+H1252*H$2+I1252*I$2+K1252*K$2+J1252*J$2+L1252*L$2+M1252*M$2)</f>
        <v>0</v>
      </c>
    </row>
    <row r="1253" spans="1:18" ht="22.5" customHeight="1">
      <c r="A1253" s="34">
        <v>46017</v>
      </c>
      <c r="B1253" s="15" t="s">
        <v>7325</v>
      </c>
      <c r="C1253" s="15" t="s">
        <v>7122</v>
      </c>
      <c r="D1253" s="35">
        <v>167</v>
      </c>
      <c r="E1253" s="36"/>
      <c r="F1253" s="32">
        <v>86</v>
      </c>
      <c r="G1253" s="32"/>
      <c r="H1253" s="32">
        <v>8</v>
      </c>
      <c r="I1253" s="32"/>
      <c r="J1253" s="37"/>
      <c r="K1253" s="36">
        <v>84</v>
      </c>
      <c r="L1253" s="32">
        <v>43</v>
      </c>
      <c r="M1253" s="37">
        <v>57</v>
      </c>
      <c r="N1253" s="32"/>
      <c r="O1253" s="32"/>
      <c r="P1253" s="32"/>
      <c r="Q1253" s="32"/>
      <c r="R1253" s="38">
        <f>(E1253*E$2+F1253*F$2+G1253*G$2+H1253*H$2+I1253*I$2+K1253*K$2+J1253*J$2+L1253*L$2+M1253*M$2)</f>
        <v>0</v>
      </c>
    </row>
    <row r="1254" spans="1:18" ht="22.5" customHeight="1">
      <c r="A1254" s="34">
        <v>46017</v>
      </c>
      <c r="B1254" s="15" t="s">
        <v>1377</v>
      </c>
      <c r="C1254" s="15" t="s">
        <v>1378</v>
      </c>
      <c r="D1254" s="35">
        <v>6229</v>
      </c>
      <c r="E1254" s="36">
        <v>51</v>
      </c>
      <c r="F1254" s="32">
        <v>56</v>
      </c>
      <c r="G1254" s="32">
        <v>45</v>
      </c>
      <c r="H1254" s="32">
        <v>57</v>
      </c>
      <c r="I1254" s="32">
        <v>61</v>
      </c>
      <c r="J1254" s="37">
        <v>39</v>
      </c>
      <c r="K1254" s="36">
        <v>70</v>
      </c>
      <c r="L1254" s="32">
        <v>76</v>
      </c>
      <c r="M1254" s="37">
        <v>28</v>
      </c>
      <c r="N1254" s="32"/>
      <c r="O1254" s="32"/>
      <c r="P1254" s="32"/>
      <c r="Q1254" s="32"/>
      <c r="R1254" s="38">
        <f>(E1254*E$2+F1254*F$2+G1254*G$2+H1254*H$2+I1254*I$2+K1254*K$2+J1254*J$2+L1254*L$2+M1254*M$2)</f>
        <v>0</v>
      </c>
    </row>
    <row r="1255" spans="1:18" ht="22.5" customHeight="1">
      <c r="A1255" s="34">
        <v>46017</v>
      </c>
      <c r="B1255" s="15" t="s">
        <v>4796</v>
      </c>
      <c r="C1255" s="15" t="s">
        <v>4795</v>
      </c>
      <c r="D1255" s="35">
        <v>26299</v>
      </c>
      <c r="E1255" s="36">
        <v>35</v>
      </c>
      <c r="F1255" s="32"/>
      <c r="G1255" s="32">
        <v>52</v>
      </c>
      <c r="H1255" s="32">
        <v>2</v>
      </c>
      <c r="I1255" s="32">
        <v>40</v>
      </c>
      <c r="J1255" s="37"/>
      <c r="K1255" s="36">
        <v>81</v>
      </c>
      <c r="L1255" s="32">
        <v>22</v>
      </c>
      <c r="M1255" s="37">
        <v>86</v>
      </c>
      <c r="N1255" s="32"/>
      <c r="O1255" s="32"/>
      <c r="P1255" s="32"/>
      <c r="Q1255" s="32"/>
      <c r="R1255" s="38">
        <f>(E1255*E$2+F1255*F$2+G1255*G$2+H1255*H$2+I1255*I$2+K1255*K$2+J1255*J$2+L1255*L$2+M1255*M$2)</f>
        <v>0</v>
      </c>
    </row>
    <row r="1256" spans="1:18" ht="22.5" customHeight="1">
      <c r="A1256" s="34">
        <v>46017</v>
      </c>
      <c r="B1256" s="15" t="s">
        <v>4798</v>
      </c>
      <c r="C1256" s="15" t="s">
        <v>4797</v>
      </c>
      <c r="D1256" s="35">
        <v>6366</v>
      </c>
      <c r="E1256" s="36">
        <v>64</v>
      </c>
      <c r="F1256" s="32"/>
      <c r="G1256" s="32">
        <v>74</v>
      </c>
      <c r="H1256" s="32">
        <v>79</v>
      </c>
      <c r="I1256" s="32">
        <v>33</v>
      </c>
      <c r="J1256" s="37">
        <v>58</v>
      </c>
      <c r="K1256" s="36">
        <v>65</v>
      </c>
      <c r="L1256" s="32">
        <v>42</v>
      </c>
      <c r="M1256" s="37">
        <v>79</v>
      </c>
      <c r="N1256" s="32"/>
      <c r="O1256" s="32"/>
      <c r="P1256" s="32"/>
      <c r="Q1256" s="32"/>
      <c r="R1256" s="38">
        <f>(E1256*E$2+F1256*F$2+G1256*G$2+H1256*H$2+I1256*I$2+K1256*K$2+J1256*J$2+L1256*L$2+M1256*M$2)</f>
        <v>0</v>
      </c>
    </row>
    <row r="1257" spans="1:18" ht="22.5" customHeight="1">
      <c r="A1257" s="34">
        <v>46017</v>
      </c>
      <c r="B1257" s="15" t="s">
        <v>6043</v>
      </c>
      <c r="C1257" s="15" t="s">
        <v>6044</v>
      </c>
      <c r="D1257" s="35">
        <v>134</v>
      </c>
      <c r="E1257" s="36"/>
      <c r="F1257" s="32">
        <v>14</v>
      </c>
      <c r="G1257" s="32"/>
      <c r="H1257" s="32">
        <v>30</v>
      </c>
      <c r="I1257" s="32"/>
      <c r="J1257" s="37"/>
      <c r="K1257" s="36">
        <v>8</v>
      </c>
      <c r="L1257" s="32">
        <v>95</v>
      </c>
      <c r="M1257" s="37">
        <v>21</v>
      </c>
      <c r="N1257" s="32"/>
      <c r="O1257" s="32"/>
      <c r="P1257" s="32"/>
      <c r="Q1257" s="32"/>
      <c r="R1257" s="38">
        <f>(E1257*E$2+F1257*F$2+G1257*G$2+H1257*H$2+I1257*I$2+K1257*K$2+J1257*J$2+L1257*L$2+M1257*M$2)</f>
        <v>0</v>
      </c>
    </row>
    <row r="1258" spans="1:18" ht="22.5" customHeight="1">
      <c r="A1258" s="34">
        <v>46017</v>
      </c>
      <c r="B1258" s="15" t="s">
        <v>7886</v>
      </c>
      <c r="C1258" s="15" t="s">
        <v>7887</v>
      </c>
      <c r="D1258" s="35">
        <v>133</v>
      </c>
      <c r="E1258" s="36"/>
      <c r="F1258" s="32">
        <v>51</v>
      </c>
      <c r="G1258" s="32"/>
      <c r="H1258" s="32">
        <v>98</v>
      </c>
      <c r="I1258" s="32"/>
      <c r="J1258" s="37"/>
      <c r="K1258" s="36">
        <v>27</v>
      </c>
      <c r="L1258" s="32">
        <v>49</v>
      </c>
      <c r="M1258" s="37">
        <v>48</v>
      </c>
      <c r="N1258" s="32"/>
      <c r="O1258" s="32"/>
      <c r="P1258" s="32"/>
      <c r="Q1258" s="32"/>
      <c r="R1258" s="38">
        <f>(E1258*E$2+F1258*F$2+G1258*G$2+H1258*H$2+I1258*I$2+K1258*K$2+J1258*J$2+L1258*L$2+M1258*M$2)</f>
        <v>0</v>
      </c>
    </row>
    <row r="1259" spans="1:18" ht="22.5" customHeight="1">
      <c r="A1259" s="34">
        <v>46017</v>
      </c>
      <c r="B1259" s="15" t="s">
        <v>7397</v>
      </c>
      <c r="C1259" s="15" t="s">
        <v>7398</v>
      </c>
      <c r="D1259" s="35">
        <v>965</v>
      </c>
      <c r="E1259" s="36">
        <v>42</v>
      </c>
      <c r="F1259" s="32">
        <v>11</v>
      </c>
      <c r="G1259" s="32">
        <v>32</v>
      </c>
      <c r="H1259" s="32">
        <v>50</v>
      </c>
      <c r="I1259" s="32">
        <v>55</v>
      </c>
      <c r="J1259" s="37"/>
      <c r="K1259" s="36">
        <v>88</v>
      </c>
      <c r="L1259" s="32">
        <v>59</v>
      </c>
      <c r="M1259" s="37">
        <v>45</v>
      </c>
      <c r="N1259" s="32"/>
      <c r="O1259" s="32"/>
      <c r="P1259" s="32"/>
      <c r="Q1259" s="32"/>
      <c r="R1259" s="38">
        <f>(E1259*E$2+F1259*F$2+G1259*G$2+H1259*H$2+I1259*I$2+K1259*K$2+J1259*J$2+L1259*L$2+M1259*M$2)</f>
        <v>0</v>
      </c>
    </row>
    <row r="1260" spans="1:18" ht="22.5" customHeight="1">
      <c r="A1260" s="34">
        <v>46017</v>
      </c>
      <c r="B1260" s="15" t="s">
        <v>1379</v>
      </c>
      <c r="C1260" s="15" t="s">
        <v>1380</v>
      </c>
      <c r="D1260" s="35">
        <v>899</v>
      </c>
      <c r="E1260" s="36">
        <v>83</v>
      </c>
      <c r="F1260" s="32">
        <v>83</v>
      </c>
      <c r="G1260" s="32">
        <v>71</v>
      </c>
      <c r="H1260" s="32">
        <v>74</v>
      </c>
      <c r="I1260" s="32">
        <v>67</v>
      </c>
      <c r="J1260" s="37"/>
      <c r="K1260" s="36">
        <v>14</v>
      </c>
      <c r="L1260" s="32">
        <v>57</v>
      </c>
      <c r="M1260" s="37">
        <v>56</v>
      </c>
      <c r="N1260" s="32"/>
      <c r="O1260" s="32"/>
      <c r="P1260" s="32"/>
      <c r="Q1260" s="32"/>
      <c r="R1260" s="38">
        <f>(E1260*E$2+F1260*F$2+G1260*G$2+H1260*H$2+I1260*I$2+K1260*K$2+J1260*J$2+L1260*L$2+M1260*M$2)</f>
        <v>0</v>
      </c>
    </row>
    <row r="1261" spans="1:18" ht="22.5" customHeight="1">
      <c r="A1261" s="34">
        <v>46017</v>
      </c>
      <c r="B1261" s="15" t="s">
        <v>4800</v>
      </c>
      <c r="C1261" s="15" t="s">
        <v>4799</v>
      </c>
      <c r="D1261" s="35">
        <v>1099</v>
      </c>
      <c r="E1261" s="36">
        <v>41</v>
      </c>
      <c r="F1261" s="32"/>
      <c r="G1261" s="32">
        <v>49</v>
      </c>
      <c r="H1261" s="32"/>
      <c r="I1261" s="32">
        <v>39</v>
      </c>
      <c r="J1261" s="37">
        <v>27</v>
      </c>
      <c r="K1261" s="36">
        <v>18</v>
      </c>
      <c r="L1261" s="32">
        <v>34</v>
      </c>
      <c r="M1261" s="37">
        <v>41</v>
      </c>
      <c r="N1261" s="32"/>
      <c r="O1261" s="32"/>
      <c r="P1261" s="32"/>
      <c r="Q1261" s="32"/>
      <c r="R1261" s="38">
        <f>(E1261*E$2+F1261*F$2+G1261*G$2+H1261*H$2+I1261*I$2+K1261*K$2+J1261*J$2+L1261*L$2+M1261*M$2)</f>
        <v>0</v>
      </c>
    </row>
    <row r="1262" spans="1:18" ht="22.5" customHeight="1">
      <c r="A1262" s="34">
        <v>46017</v>
      </c>
      <c r="B1262" s="15" t="s">
        <v>4802</v>
      </c>
      <c r="C1262" s="15" t="s">
        <v>4801</v>
      </c>
      <c r="D1262" s="35">
        <v>16884</v>
      </c>
      <c r="E1262" s="36">
        <v>45</v>
      </c>
      <c r="F1262" s="32"/>
      <c r="G1262" s="32">
        <v>41</v>
      </c>
      <c r="H1262" s="32"/>
      <c r="I1262" s="32">
        <v>58</v>
      </c>
      <c r="J1262" s="37">
        <v>47</v>
      </c>
      <c r="K1262" s="36">
        <v>32</v>
      </c>
      <c r="L1262" s="32">
        <v>26</v>
      </c>
      <c r="M1262" s="37">
        <v>75</v>
      </c>
      <c r="N1262" s="32"/>
      <c r="O1262" s="32"/>
      <c r="P1262" s="32"/>
      <c r="Q1262" s="32"/>
      <c r="R1262" s="38">
        <f>(E1262*E$2+F1262*F$2+G1262*G$2+H1262*H$2+I1262*I$2+K1262*K$2+J1262*J$2+L1262*L$2+M1262*M$2)</f>
        <v>0</v>
      </c>
    </row>
    <row r="1263" spans="1:18" ht="22.5" customHeight="1">
      <c r="A1263" s="34">
        <v>46017</v>
      </c>
      <c r="B1263" s="15" t="s">
        <v>1381</v>
      </c>
      <c r="C1263" s="15" t="s">
        <v>1382</v>
      </c>
      <c r="D1263" s="35">
        <v>2221</v>
      </c>
      <c r="E1263" s="36">
        <v>11</v>
      </c>
      <c r="F1263" s="32">
        <v>26</v>
      </c>
      <c r="G1263" s="32">
        <v>7</v>
      </c>
      <c r="H1263" s="32">
        <v>15</v>
      </c>
      <c r="I1263" s="32">
        <v>46</v>
      </c>
      <c r="J1263" s="37"/>
      <c r="K1263" s="36">
        <v>36</v>
      </c>
      <c r="L1263" s="32">
        <v>83</v>
      </c>
      <c r="M1263" s="37">
        <v>42</v>
      </c>
      <c r="N1263" s="32"/>
      <c r="O1263" s="32"/>
      <c r="P1263" s="32"/>
      <c r="Q1263" s="32"/>
      <c r="R1263" s="38">
        <f>(E1263*E$2+F1263*F$2+G1263*G$2+H1263*H$2+I1263*I$2+K1263*K$2+J1263*J$2+L1263*L$2+M1263*M$2)</f>
        <v>0</v>
      </c>
    </row>
    <row r="1264" spans="1:18" ht="22.5" customHeight="1">
      <c r="A1264" s="34">
        <v>46017</v>
      </c>
      <c r="B1264" s="15" t="s">
        <v>1383</v>
      </c>
      <c r="C1264" s="15" t="s">
        <v>1384</v>
      </c>
      <c r="D1264" s="35">
        <v>8110</v>
      </c>
      <c r="E1264" s="36">
        <v>90</v>
      </c>
      <c r="F1264" s="32">
        <v>92</v>
      </c>
      <c r="G1264" s="32">
        <v>78</v>
      </c>
      <c r="H1264" s="32">
        <v>61</v>
      </c>
      <c r="I1264" s="32">
        <v>80</v>
      </c>
      <c r="J1264" s="37"/>
      <c r="K1264" s="36">
        <v>74</v>
      </c>
      <c r="L1264" s="32">
        <v>76</v>
      </c>
      <c r="M1264" s="37">
        <v>29</v>
      </c>
      <c r="N1264" s="32"/>
      <c r="O1264" s="32"/>
      <c r="P1264" s="32"/>
      <c r="Q1264" s="32"/>
      <c r="R1264" s="38">
        <f>(E1264*E$2+F1264*F$2+G1264*G$2+H1264*H$2+I1264*I$2+K1264*K$2+J1264*J$2+L1264*L$2+M1264*M$2)</f>
        <v>0</v>
      </c>
    </row>
    <row r="1265" spans="1:18" ht="22.5" customHeight="1">
      <c r="A1265" s="34">
        <v>46017</v>
      </c>
      <c r="B1265" s="15" t="s">
        <v>1385</v>
      </c>
      <c r="C1265" s="15" t="s">
        <v>1386</v>
      </c>
      <c r="D1265" s="35">
        <v>55792</v>
      </c>
      <c r="E1265" s="36">
        <v>76</v>
      </c>
      <c r="F1265" s="32">
        <v>84</v>
      </c>
      <c r="G1265" s="32">
        <v>54</v>
      </c>
      <c r="H1265" s="32">
        <v>79</v>
      </c>
      <c r="I1265" s="32">
        <v>5</v>
      </c>
      <c r="J1265" s="37">
        <v>100</v>
      </c>
      <c r="K1265" s="36">
        <v>76</v>
      </c>
      <c r="L1265" s="32">
        <v>43</v>
      </c>
      <c r="M1265" s="37">
        <v>54</v>
      </c>
      <c r="N1265" s="32"/>
      <c r="O1265" s="32"/>
      <c r="P1265" s="32">
        <v>1</v>
      </c>
      <c r="Q1265" s="32"/>
      <c r="R1265" s="38">
        <f>(E1265*E$2+F1265*F$2+G1265*G$2+H1265*H$2+I1265*I$2+K1265*K$2+J1265*J$2+L1265*L$2+M1265*M$2)</f>
        <v>0</v>
      </c>
    </row>
    <row r="1266" spans="1:18" ht="22.5" customHeight="1">
      <c r="A1266" s="34">
        <v>46017</v>
      </c>
      <c r="B1266" s="15" t="s">
        <v>1387</v>
      </c>
      <c r="C1266" s="15" t="s">
        <v>1388</v>
      </c>
      <c r="D1266" s="35">
        <v>592</v>
      </c>
      <c r="E1266" s="36">
        <v>37</v>
      </c>
      <c r="F1266" s="32">
        <v>38</v>
      </c>
      <c r="G1266" s="32">
        <v>39</v>
      </c>
      <c r="H1266" s="32">
        <v>83</v>
      </c>
      <c r="I1266" s="32">
        <v>7</v>
      </c>
      <c r="J1266" s="37">
        <v>38</v>
      </c>
      <c r="K1266" s="36">
        <v>31</v>
      </c>
      <c r="L1266" s="32">
        <v>48</v>
      </c>
      <c r="M1266" s="37">
        <v>58</v>
      </c>
      <c r="N1266" s="32"/>
      <c r="O1266" s="32"/>
      <c r="P1266" s="32"/>
      <c r="Q1266" s="32"/>
      <c r="R1266" s="38">
        <f>(E1266*E$2+F1266*F$2+G1266*G$2+H1266*H$2+I1266*I$2+K1266*K$2+J1266*J$2+L1266*L$2+M1266*M$2)</f>
        <v>0</v>
      </c>
    </row>
    <row r="1267" spans="1:18" ht="22.5" customHeight="1">
      <c r="A1267" s="34">
        <v>46017</v>
      </c>
      <c r="B1267" s="15" t="s">
        <v>6689</v>
      </c>
      <c r="C1267" s="15" t="s">
        <v>7469</v>
      </c>
      <c r="D1267" s="35">
        <v>170</v>
      </c>
      <c r="E1267" s="36"/>
      <c r="F1267" s="32"/>
      <c r="G1267" s="32"/>
      <c r="H1267" s="32"/>
      <c r="I1267" s="32"/>
      <c r="J1267" s="37"/>
      <c r="K1267" s="36"/>
      <c r="L1267" s="32">
        <v>20</v>
      </c>
      <c r="M1267" s="37">
        <v>79</v>
      </c>
      <c r="N1267" s="32"/>
      <c r="O1267" s="32"/>
      <c r="P1267" s="32"/>
      <c r="Q1267" s="32"/>
      <c r="R1267" s="38">
        <f>(E1267*E$2+F1267*F$2+G1267*G$2+H1267*H$2+I1267*I$2+K1267*K$2+J1267*J$2+L1267*L$2+M1267*M$2)</f>
        <v>0</v>
      </c>
    </row>
    <row r="1268" spans="1:18" ht="22.5" customHeight="1">
      <c r="A1268" s="34">
        <v>46017</v>
      </c>
      <c r="B1268" s="15" t="s">
        <v>7444</v>
      </c>
      <c r="C1268" s="15" t="s">
        <v>7399</v>
      </c>
      <c r="D1268" s="35">
        <v>98</v>
      </c>
      <c r="E1268" s="36"/>
      <c r="F1268" s="32">
        <v>8</v>
      </c>
      <c r="G1268" s="32"/>
      <c r="H1268" s="32">
        <v>8</v>
      </c>
      <c r="I1268" s="32"/>
      <c r="J1268" s="37"/>
      <c r="K1268" s="36">
        <v>6</v>
      </c>
      <c r="L1268" s="32">
        <v>44</v>
      </c>
      <c r="M1268" s="37">
        <v>25</v>
      </c>
      <c r="N1268" s="32"/>
      <c r="O1268" s="32"/>
      <c r="P1268" s="32"/>
      <c r="Q1268" s="32"/>
      <c r="R1268" s="38">
        <f>(E1268*E$2+F1268*F$2+G1268*G$2+H1268*H$2+I1268*I$2+K1268*K$2+J1268*J$2+L1268*L$2+M1268*M$2)</f>
        <v>0</v>
      </c>
    </row>
    <row r="1269" spans="1:18" ht="22.5" customHeight="1">
      <c r="A1269" s="34">
        <v>46017</v>
      </c>
      <c r="B1269" s="15" t="s">
        <v>1389</v>
      </c>
      <c r="C1269" s="15" t="s">
        <v>1390</v>
      </c>
      <c r="D1269" s="35">
        <v>125130</v>
      </c>
      <c r="E1269" s="36">
        <v>63</v>
      </c>
      <c r="F1269" s="32">
        <v>30</v>
      </c>
      <c r="G1269" s="32">
        <v>72</v>
      </c>
      <c r="H1269" s="32">
        <v>70</v>
      </c>
      <c r="I1269" s="32">
        <v>65</v>
      </c>
      <c r="J1269" s="37">
        <v>31</v>
      </c>
      <c r="K1269" s="36">
        <v>76</v>
      </c>
      <c r="L1269" s="32">
        <v>72</v>
      </c>
      <c r="M1269" s="37">
        <v>20</v>
      </c>
      <c r="N1269" s="32"/>
      <c r="O1269" s="32"/>
      <c r="P1269" s="32"/>
      <c r="Q1269" s="32"/>
      <c r="R1269" s="38">
        <f>(E1269*E$2+F1269*F$2+G1269*G$2+H1269*H$2+I1269*I$2+K1269*K$2+J1269*J$2+L1269*L$2+M1269*M$2)</f>
        <v>0</v>
      </c>
    </row>
    <row r="1270" spans="1:18" ht="22.5" customHeight="1">
      <c r="A1270" s="34">
        <v>46017</v>
      </c>
      <c r="B1270" s="15" t="s">
        <v>6477</v>
      </c>
      <c r="C1270" s="15" t="s">
        <v>6478</v>
      </c>
      <c r="D1270" s="35">
        <v>451</v>
      </c>
      <c r="E1270" s="36">
        <v>93</v>
      </c>
      <c r="F1270" s="32">
        <v>61</v>
      </c>
      <c r="G1270" s="32">
        <v>68</v>
      </c>
      <c r="H1270" s="32">
        <v>71</v>
      </c>
      <c r="I1270" s="32">
        <v>72</v>
      </c>
      <c r="J1270" s="37"/>
      <c r="K1270" s="36">
        <v>22</v>
      </c>
      <c r="L1270" s="32">
        <v>53</v>
      </c>
      <c r="M1270" s="37">
        <v>50</v>
      </c>
      <c r="N1270" s="32"/>
      <c r="O1270" s="32"/>
      <c r="P1270" s="32"/>
      <c r="Q1270" s="32"/>
      <c r="R1270" s="38">
        <f>(E1270*E$2+F1270*F$2+G1270*G$2+H1270*H$2+I1270*I$2+K1270*K$2+J1270*J$2+L1270*L$2+M1270*M$2)</f>
        <v>0</v>
      </c>
    </row>
    <row r="1271" spans="1:18" ht="22.5" customHeight="1">
      <c r="A1271" s="34">
        <v>46017</v>
      </c>
      <c r="B1271" s="15" t="s">
        <v>7027</v>
      </c>
      <c r="C1271" s="15" t="s">
        <v>7028</v>
      </c>
      <c r="D1271" s="35">
        <v>3001</v>
      </c>
      <c r="E1271" s="36">
        <v>45</v>
      </c>
      <c r="F1271" s="32"/>
      <c r="G1271" s="32">
        <v>45</v>
      </c>
      <c r="H1271" s="32">
        <v>42</v>
      </c>
      <c r="I1271" s="32">
        <v>6</v>
      </c>
      <c r="J1271" s="37"/>
      <c r="K1271" s="36">
        <v>3</v>
      </c>
      <c r="L1271" s="32">
        <v>62</v>
      </c>
      <c r="M1271" s="37">
        <v>36</v>
      </c>
      <c r="N1271" s="32"/>
      <c r="O1271" s="32"/>
      <c r="P1271" s="32"/>
      <c r="Q1271" s="32"/>
      <c r="R1271" s="38">
        <f>(E1271*E$2+F1271*F$2+G1271*G$2+H1271*H$2+I1271*I$2+K1271*K$2+J1271*J$2+L1271*L$2+M1271*M$2)</f>
        <v>0</v>
      </c>
    </row>
    <row r="1272" spans="1:18" ht="22.5" customHeight="1">
      <c r="A1272" s="34">
        <v>46017</v>
      </c>
      <c r="B1272" s="15" t="s">
        <v>4804</v>
      </c>
      <c r="C1272" s="15" t="s">
        <v>4803</v>
      </c>
      <c r="D1272" s="35">
        <v>41466</v>
      </c>
      <c r="E1272" s="36">
        <v>53</v>
      </c>
      <c r="F1272" s="32"/>
      <c r="G1272" s="32">
        <v>68</v>
      </c>
      <c r="H1272" s="32"/>
      <c r="I1272" s="32">
        <v>86</v>
      </c>
      <c r="J1272" s="37">
        <v>50</v>
      </c>
      <c r="K1272" s="36">
        <v>58</v>
      </c>
      <c r="L1272" s="32">
        <v>23</v>
      </c>
      <c r="M1272" s="37">
        <v>81</v>
      </c>
      <c r="N1272" s="32"/>
      <c r="O1272" s="32"/>
      <c r="P1272" s="32"/>
      <c r="Q1272" s="32"/>
      <c r="R1272" s="38">
        <f>(E1272*E$2+F1272*F$2+G1272*G$2+H1272*H$2+I1272*I$2+K1272*K$2+J1272*J$2+L1272*L$2+M1272*M$2)</f>
        <v>0</v>
      </c>
    </row>
    <row r="1273" spans="1:18" ht="22.5" customHeight="1">
      <c r="A1273" s="34">
        <v>46017</v>
      </c>
      <c r="B1273" s="15" t="s">
        <v>1391</v>
      </c>
      <c r="C1273" s="15" t="s">
        <v>1392</v>
      </c>
      <c r="D1273" s="35">
        <v>5502</v>
      </c>
      <c r="E1273" s="36">
        <v>38</v>
      </c>
      <c r="F1273" s="32">
        <v>42</v>
      </c>
      <c r="G1273" s="32">
        <v>36</v>
      </c>
      <c r="H1273" s="32">
        <v>52</v>
      </c>
      <c r="I1273" s="32">
        <v>43</v>
      </c>
      <c r="J1273" s="37"/>
      <c r="K1273" s="36">
        <v>23</v>
      </c>
      <c r="L1273" s="32">
        <v>43</v>
      </c>
      <c r="M1273" s="37">
        <v>36</v>
      </c>
      <c r="N1273" s="32"/>
      <c r="O1273" s="32"/>
      <c r="P1273" s="32"/>
      <c r="Q1273" s="32"/>
      <c r="R1273" s="38">
        <f>(E1273*E$2+F1273*F$2+G1273*G$2+H1273*H$2+I1273*I$2+K1273*K$2+J1273*J$2+L1273*L$2+M1273*M$2)</f>
        <v>0</v>
      </c>
    </row>
    <row r="1274" spans="1:18" ht="22.5" customHeight="1">
      <c r="A1274" s="34">
        <v>46017</v>
      </c>
      <c r="B1274" s="15" t="s">
        <v>7054</v>
      </c>
      <c r="C1274" s="15" t="s">
        <v>7055</v>
      </c>
      <c r="D1274" s="35">
        <v>468</v>
      </c>
      <c r="E1274" s="36">
        <v>5</v>
      </c>
      <c r="F1274" s="32">
        <v>27</v>
      </c>
      <c r="G1274" s="32">
        <v>16</v>
      </c>
      <c r="H1274" s="32">
        <v>12</v>
      </c>
      <c r="I1274" s="32">
        <v>49</v>
      </c>
      <c r="J1274" s="37"/>
      <c r="K1274" s="36">
        <v>27</v>
      </c>
      <c r="L1274" s="32">
        <v>77</v>
      </c>
      <c r="M1274" s="37">
        <v>14</v>
      </c>
      <c r="N1274" s="32"/>
      <c r="O1274" s="32"/>
      <c r="P1274" s="32"/>
      <c r="Q1274" s="32"/>
      <c r="R1274" s="38">
        <f>(E1274*E$2+F1274*F$2+G1274*G$2+H1274*H$2+I1274*I$2+K1274*K$2+J1274*J$2+L1274*L$2+M1274*M$2)</f>
        <v>0</v>
      </c>
    </row>
    <row r="1275" spans="1:18" ht="22.5" customHeight="1">
      <c r="A1275" s="34">
        <v>46017</v>
      </c>
      <c r="B1275" s="15" t="s">
        <v>7470</v>
      </c>
      <c r="C1275" s="15" t="s">
        <v>7471</v>
      </c>
      <c r="D1275" s="35">
        <v>469</v>
      </c>
      <c r="E1275" s="36"/>
      <c r="F1275" s="32"/>
      <c r="G1275" s="32"/>
      <c r="H1275" s="32"/>
      <c r="I1275" s="32"/>
      <c r="J1275" s="37"/>
      <c r="K1275" s="36"/>
      <c r="L1275" s="32">
        <v>45</v>
      </c>
      <c r="M1275" s="37">
        <v>58</v>
      </c>
      <c r="N1275" s="32"/>
      <c r="O1275" s="32"/>
      <c r="P1275" s="32"/>
      <c r="Q1275" s="32"/>
      <c r="R1275" s="38">
        <f>(E1275*E$2+F1275*F$2+G1275*G$2+H1275*H$2+I1275*I$2+K1275*K$2+J1275*J$2+L1275*L$2+M1275*M$2)</f>
        <v>0</v>
      </c>
    </row>
    <row r="1276" spans="1:18" ht="22.5" customHeight="1">
      <c r="A1276" s="34">
        <v>46017</v>
      </c>
      <c r="B1276" s="15" t="s">
        <v>1393</v>
      </c>
      <c r="C1276" s="15" t="s">
        <v>1394</v>
      </c>
      <c r="D1276" s="35">
        <v>277</v>
      </c>
      <c r="E1276" s="36"/>
      <c r="F1276" s="32">
        <v>73</v>
      </c>
      <c r="G1276" s="32"/>
      <c r="H1276" s="32">
        <v>77</v>
      </c>
      <c r="I1276" s="32"/>
      <c r="J1276" s="37"/>
      <c r="K1276" s="36">
        <v>43</v>
      </c>
      <c r="L1276" s="32">
        <v>36</v>
      </c>
      <c r="M1276" s="37">
        <v>56</v>
      </c>
      <c r="N1276" s="32"/>
      <c r="O1276" s="32"/>
      <c r="P1276" s="32"/>
      <c r="Q1276" s="32"/>
      <c r="R1276" s="38">
        <f>(E1276*E$2+F1276*F$2+G1276*G$2+H1276*H$2+I1276*I$2+K1276*K$2+J1276*J$2+L1276*L$2+M1276*M$2)</f>
        <v>0</v>
      </c>
    </row>
    <row r="1277" spans="1:18" ht="22.5" customHeight="1">
      <c r="A1277" s="34">
        <v>46017</v>
      </c>
      <c r="B1277" s="15" t="s">
        <v>1395</v>
      </c>
      <c r="C1277" s="15" t="s">
        <v>1396</v>
      </c>
      <c r="D1277" s="35">
        <v>2155</v>
      </c>
      <c r="E1277" s="36">
        <v>41</v>
      </c>
      <c r="F1277" s="32">
        <v>83</v>
      </c>
      <c r="G1277" s="32">
        <v>29</v>
      </c>
      <c r="H1277" s="32">
        <v>39</v>
      </c>
      <c r="I1277" s="32">
        <v>75</v>
      </c>
      <c r="J1277" s="37"/>
      <c r="K1277" s="36">
        <v>77</v>
      </c>
      <c r="L1277" s="32">
        <v>56</v>
      </c>
      <c r="M1277" s="37">
        <v>43</v>
      </c>
      <c r="N1277" s="32"/>
      <c r="O1277" s="32"/>
      <c r="P1277" s="32"/>
      <c r="Q1277" s="32"/>
      <c r="R1277" s="38">
        <f>(E1277*E$2+F1277*F$2+G1277*G$2+H1277*H$2+I1277*I$2+K1277*K$2+J1277*J$2+L1277*L$2+M1277*M$2)</f>
        <v>0</v>
      </c>
    </row>
    <row r="1278" spans="1:18" ht="22.5" customHeight="1">
      <c r="A1278" s="34">
        <v>46017</v>
      </c>
      <c r="B1278" s="15" t="s">
        <v>1397</v>
      </c>
      <c r="C1278" s="15" t="s">
        <v>1398</v>
      </c>
      <c r="D1278" s="35">
        <v>959</v>
      </c>
      <c r="E1278" s="36">
        <v>65</v>
      </c>
      <c r="F1278" s="32">
        <v>22</v>
      </c>
      <c r="G1278" s="32">
        <v>88</v>
      </c>
      <c r="H1278" s="32">
        <v>76</v>
      </c>
      <c r="I1278" s="32">
        <v>98</v>
      </c>
      <c r="J1278" s="37"/>
      <c r="K1278" s="36">
        <v>66</v>
      </c>
      <c r="L1278" s="32">
        <v>55</v>
      </c>
      <c r="M1278" s="37">
        <v>38</v>
      </c>
      <c r="N1278" s="32"/>
      <c r="O1278" s="32"/>
      <c r="P1278" s="32"/>
      <c r="Q1278" s="32"/>
      <c r="R1278" s="38">
        <f>(E1278*E$2+F1278*F$2+G1278*G$2+H1278*H$2+I1278*I$2+K1278*K$2+J1278*J$2+L1278*L$2+M1278*M$2)</f>
        <v>0</v>
      </c>
    </row>
    <row r="1279" spans="1:18" ht="22.5" customHeight="1">
      <c r="A1279" s="34">
        <v>46017</v>
      </c>
      <c r="B1279" s="15" t="s">
        <v>4806</v>
      </c>
      <c r="C1279" s="15" t="s">
        <v>4805</v>
      </c>
      <c r="D1279" s="35">
        <v>1480</v>
      </c>
      <c r="E1279" s="36">
        <v>19</v>
      </c>
      <c r="F1279" s="32"/>
      <c r="G1279" s="32">
        <v>24</v>
      </c>
      <c r="H1279" s="32">
        <v>12</v>
      </c>
      <c r="I1279" s="32">
        <v>57</v>
      </c>
      <c r="J1279" s="37"/>
      <c r="K1279" s="36">
        <v>31</v>
      </c>
      <c r="L1279" s="32">
        <v>74</v>
      </c>
      <c r="M1279" s="37">
        <v>7</v>
      </c>
      <c r="N1279" s="32"/>
      <c r="O1279" s="32"/>
      <c r="P1279" s="32"/>
      <c r="Q1279" s="32"/>
      <c r="R1279" s="38">
        <f>(E1279*E$2+F1279*F$2+G1279*G$2+H1279*H$2+I1279*I$2+K1279*K$2+J1279*J$2+L1279*L$2+M1279*M$2)</f>
        <v>0</v>
      </c>
    </row>
    <row r="1280" spans="1:18" ht="22.5" customHeight="1">
      <c r="A1280" s="34">
        <v>46017</v>
      </c>
      <c r="B1280" s="15" t="s">
        <v>1399</v>
      </c>
      <c r="C1280" s="15" t="s">
        <v>1400</v>
      </c>
      <c r="D1280" s="35">
        <v>424</v>
      </c>
      <c r="E1280" s="36">
        <v>4</v>
      </c>
      <c r="F1280" s="32">
        <v>18</v>
      </c>
      <c r="G1280" s="32">
        <v>49</v>
      </c>
      <c r="H1280" s="32">
        <v>9</v>
      </c>
      <c r="I1280" s="32">
        <v>51</v>
      </c>
      <c r="J1280" s="37"/>
      <c r="K1280" s="36">
        <v>28</v>
      </c>
      <c r="L1280" s="32">
        <v>57</v>
      </c>
      <c r="M1280" s="37">
        <v>29</v>
      </c>
      <c r="N1280" s="32"/>
      <c r="O1280" s="32"/>
      <c r="P1280" s="32"/>
      <c r="Q1280" s="32"/>
      <c r="R1280" s="38">
        <f>(E1280*E$2+F1280*F$2+G1280*G$2+H1280*H$2+I1280*I$2+K1280*K$2+J1280*J$2+L1280*L$2+M1280*M$2)</f>
        <v>0</v>
      </c>
    </row>
    <row r="1281" spans="1:18" ht="22.5" customHeight="1">
      <c r="A1281" s="34">
        <v>46017</v>
      </c>
      <c r="B1281" s="15" t="s">
        <v>1401</v>
      </c>
      <c r="C1281" s="15" t="s">
        <v>1402</v>
      </c>
      <c r="D1281" s="35">
        <v>459</v>
      </c>
      <c r="E1281" s="36">
        <v>65</v>
      </c>
      <c r="F1281" s="32">
        <v>78</v>
      </c>
      <c r="G1281" s="32">
        <v>14</v>
      </c>
      <c r="H1281" s="32">
        <v>64</v>
      </c>
      <c r="I1281" s="32">
        <v>49</v>
      </c>
      <c r="J1281" s="37"/>
      <c r="K1281" s="36">
        <v>42</v>
      </c>
      <c r="L1281" s="32">
        <v>28</v>
      </c>
      <c r="M1281" s="37">
        <v>56</v>
      </c>
      <c r="N1281" s="32"/>
      <c r="O1281" s="32"/>
      <c r="P1281" s="32"/>
      <c r="Q1281" s="32"/>
      <c r="R1281" s="38">
        <f>(E1281*E$2+F1281*F$2+G1281*G$2+H1281*H$2+I1281*I$2+K1281*K$2+J1281*J$2+L1281*L$2+M1281*M$2)</f>
        <v>0</v>
      </c>
    </row>
    <row r="1282" spans="1:18" ht="22.5" customHeight="1">
      <c r="A1282" s="34">
        <v>46017</v>
      </c>
      <c r="B1282" s="15" t="s">
        <v>1403</v>
      </c>
      <c r="C1282" s="15" t="s">
        <v>1404</v>
      </c>
      <c r="D1282" s="35">
        <v>370</v>
      </c>
      <c r="E1282" s="36"/>
      <c r="F1282" s="32">
        <v>10</v>
      </c>
      <c r="G1282" s="32"/>
      <c r="H1282" s="32">
        <v>35</v>
      </c>
      <c r="I1282" s="32"/>
      <c r="J1282" s="37"/>
      <c r="K1282" s="36">
        <v>61</v>
      </c>
      <c r="L1282" s="32">
        <v>72</v>
      </c>
      <c r="M1282" s="37">
        <v>45</v>
      </c>
      <c r="N1282" s="32"/>
      <c r="O1282" s="32"/>
      <c r="P1282" s="32"/>
      <c r="Q1282" s="32"/>
      <c r="R1282" s="38">
        <f>(E1282*E$2+F1282*F$2+G1282*G$2+H1282*H$2+I1282*I$2+K1282*K$2+J1282*J$2+L1282*L$2+M1282*M$2)</f>
        <v>0</v>
      </c>
    </row>
    <row r="1283" spans="1:18" ht="22.5" customHeight="1">
      <c r="A1283" s="34">
        <v>46017</v>
      </c>
      <c r="B1283" s="15" t="s">
        <v>1405</v>
      </c>
      <c r="C1283" s="15" t="s">
        <v>1406</v>
      </c>
      <c r="D1283" s="35">
        <v>1162</v>
      </c>
      <c r="E1283" s="36">
        <v>42</v>
      </c>
      <c r="F1283" s="32">
        <v>55</v>
      </c>
      <c r="G1283" s="32">
        <v>43</v>
      </c>
      <c r="H1283" s="32">
        <v>23</v>
      </c>
      <c r="I1283" s="32">
        <v>68</v>
      </c>
      <c r="J1283" s="37"/>
      <c r="K1283" s="36">
        <v>64</v>
      </c>
      <c r="L1283" s="32">
        <v>74</v>
      </c>
      <c r="M1283" s="37">
        <v>32</v>
      </c>
      <c r="N1283" s="32"/>
      <c r="O1283" s="32"/>
      <c r="P1283" s="32"/>
      <c r="Q1283" s="32"/>
      <c r="R1283" s="38">
        <f>(E1283*E$2+F1283*F$2+G1283*G$2+H1283*H$2+I1283*I$2+K1283*K$2+J1283*J$2+L1283*L$2+M1283*M$2)</f>
        <v>0</v>
      </c>
    </row>
    <row r="1284" spans="1:18" ht="22.5" customHeight="1">
      <c r="A1284" s="34">
        <v>46017</v>
      </c>
      <c r="B1284" s="15" t="s">
        <v>7941</v>
      </c>
      <c r="C1284" s="15" t="s">
        <v>7759</v>
      </c>
      <c r="D1284" s="35">
        <v>542</v>
      </c>
      <c r="E1284" s="36"/>
      <c r="F1284" s="32">
        <v>12</v>
      </c>
      <c r="G1284" s="32"/>
      <c r="H1284" s="32">
        <v>21</v>
      </c>
      <c r="I1284" s="32"/>
      <c r="J1284" s="37"/>
      <c r="K1284" s="36">
        <v>2</v>
      </c>
      <c r="L1284" s="32">
        <v>57</v>
      </c>
      <c r="M1284" s="37">
        <v>46</v>
      </c>
      <c r="N1284" s="32"/>
      <c r="O1284" s="32"/>
      <c r="P1284" s="32"/>
      <c r="Q1284" s="32"/>
      <c r="R1284" s="38">
        <f>(E1284*E$2+F1284*F$2+G1284*G$2+H1284*H$2+I1284*I$2+K1284*K$2+J1284*J$2+L1284*L$2+M1284*M$2)</f>
        <v>0</v>
      </c>
    </row>
    <row r="1285" spans="1:18" ht="22.5" customHeight="1">
      <c r="A1285" s="34">
        <v>46017</v>
      </c>
      <c r="B1285" s="15" t="s">
        <v>1407</v>
      </c>
      <c r="C1285" s="15" t="s">
        <v>1408</v>
      </c>
      <c r="D1285" s="35">
        <v>1128</v>
      </c>
      <c r="E1285" s="36"/>
      <c r="F1285" s="32">
        <v>31</v>
      </c>
      <c r="G1285" s="32"/>
      <c r="H1285" s="32">
        <v>56</v>
      </c>
      <c r="I1285" s="32"/>
      <c r="J1285" s="37"/>
      <c r="K1285" s="36">
        <v>59</v>
      </c>
      <c r="L1285" s="32">
        <v>28</v>
      </c>
      <c r="M1285" s="37">
        <v>46</v>
      </c>
      <c r="N1285" s="32"/>
      <c r="O1285" s="32"/>
      <c r="P1285" s="32"/>
      <c r="Q1285" s="32"/>
      <c r="R1285" s="38">
        <f>(E1285*E$2+F1285*F$2+G1285*G$2+H1285*H$2+I1285*I$2+K1285*K$2+J1285*J$2+L1285*L$2+M1285*M$2)</f>
        <v>0</v>
      </c>
    </row>
    <row r="1286" spans="1:18" ht="22.5" customHeight="1">
      <c r="A1286" s="34">
        <v>46017</v>
      </c>
      <c r="B1286" s="15" t="s">
        <v>8024</v>
      </c>
      <c r="C1286" s="15" t="s">
        <v>8025</v>
      </c>
      <c r="D1286" s="35">
        <v>236</v>
      </c>
      <c r="E1286" s="36"/>
      <c r="F1286" s="32"/>
      <c r="G1286" s="32"/>
      <c r="H1286" s="32"/>
      <c r="I1286" s="32"/>
      <c r="J1286" s="37"/>
      <c r="K1286" s="36"/>
      <c r="L1286" s="32">
        <v>49</v>
      </c>
      <c r="M1286" s="37">
        <v>49</v>
      </c>
      <c r="N1286" s="32"/>
      <c r="O1286" s="32"/>
      <c r="P1286" s="32"/>
      <c r="Q1286" s="32"/>
      <c r="R1286" s="38">
        <f>(E1286*E$2+F1286*F$2+G1286*G$2+H1286*H$2+I1286*I$2+K1286*K$2+J1286*J$2+L1286*L$2+M1286*M$2)</f>
        <v>0</v>
      </c>
    </row>
    <row r="1287" spans="1:18" ht="22.5" customHeight="1">
      <c r="A1287" s="34">
        <v>46017</v>
      </c>
      <c r="B1287" s="15" t="s">
        <v>4808</v>
      </c>
      <c r="C1287" s="15" t="s">
        <v>4807</v>
      </c>
      <c r="D1287" s="35">
        <v>13621</v>
      </c>
      <c r="E1287" s="36">
        <v>53</v>
      </c>
      <c r="F1287" s="32"/>
      <c r="G1287" s="32">
        <v>65</v>
      </c>
      <c r="H1287" s="32">
        <v>27</v>
      </c>
      <c r="I1287" s="32">
        <v>88</v>
      </c>
      <c r="J1287" s="37"/>
      <c r="K1287" s="36">
        <v>73</v>
      </c>
      <c r="L1287" s="32">
        <v>91</v>
      </c>
      <c r="M1287" s="37">
        <v>20</v>
      </c>
      <c r="N1287" s="32"/>
      <c r="O1287" s="32"/>
      <c r="P1287" s="32"/>
      <c r="Q1287" s="32"/>
      <c r="R1287" s="38">
        <f>(E1287*E$2+F1287*F$2+G1287*G$2+H1287*H$2+I1287*I$2+K1287*K$2+J1287*J$2+L1287*L$2+M1287*M$2)</f>
        <v>0</v>
      </c>
    </row>
    <row r="1288" spans="1:18" ht="22.5" customHeight="1">
      <c r="A1288" s="34">
        <v>46017</v>
      </c>
      <c r="B1288" s="15" t="s">
        <v>4810</v>
      </c>
      <c r="C1288" s="15" t="s">
        <v>4809</v>
      </c>
      <c r="D1288" s="35">
        <v>16752</v>
      </c>
      <c r="E1288" s="36">
        <v>51</v>
      </c>
      <c r="F1288" s="32"/>
      <c r="G1288" s="32">
        <v>51</v>
      </c>
      <c r="H1288" s="32"/>
      <c r="I1288" s="32">
        <v>44</v>
      </c>
      <c r="J1288" s="37">
        <v>52</v>
      </c>
      <c r="K1288" s="36">
        <v>64</v>
      </c>
      <c r="L1288" s="32">
        <v>12</v>
      </c>
      <c r="M1288" s="37">
        <v>92</v>
      </c>
      <c r="N1288" s="32"/>
      <c r="O1288" s="32"/>
      <c r="P1288" s="32"/>
      <c r="Q1288" s="32"/>
      <c r="R1288" s="38">
        <f>(E1288*E$2+F1288*F$2+G1288*G$2+H1288*H$2+I1288*I$2+K1288*K$2+J1288*J$2+L1288*L$2+M1288*M$2)</f>
        <v>0</v>
      </c>
    </row>
    <row r="1289" spans="1:18" ht="22.5" customHeight="1">
      <c r="A1289" s="34">
        <v>46017</v>
      </c>
      <c r="B1289" s="15" t="s">
        <v>1409</v>
      </c>
      <c r="C1289" s="15" t="s">
        <v>1410</v>
      </c>
      <c r="D1289" s="35">
        <v>1891</v>
      </c>
      <c r="E1289" s="36">
        <v>76</v>
      </c>
      <c r="F1289" s="32"/>
      <c r="G1289" s="32">
        <v>81</v>
      </c>
      <c r="H1289" s="32">
        <v>89</v>
      </c>
      <c r="I1289" s="32">
        <v>84</v>
      </c>
      <c r="J1289" s="37"/>
      <c r="K1289" s="36">
        <v>41</v>
      </c>
      <c r="L1289" s="32">
        <v>32</v>
      </c>
      <c r="M1289" s="37">
        <v>70</v>
      </c>
      <c r="N1289" s="32"/>
      <c r="O1289" s="32"/>
      <c r="P1289" s="32"/>
      <c r="Q1289" s="32"/>
      <c r="R1289" s="38">
        <f>(E1289*E$2+F1289*F$2+G1289*G$2+H1289*H$2+I1289*I$2+K1289*K$2+J1289*J$2+L1289*L$2+M1289*M$2)</f>
        <v>0</v>
      </c>
    </row>
    <row r="1290" spans="1:18" ht="22.5" customHeight="1">
      <c r="A1290" s="34">
        <v>46017</v>
      </c>
      <c r="B1290" s="15" t="s">
        <v>6505</v>
      </c>
      <c r="C1290" s="15" t="s">
        <v>6506</v>
      </c>
      <c r="D1290" s="35">
        <v>541</v>
      </c>
      <c r="E1290" s="36">
        <v>36</v>
      </c>
      <c r="F1290" s="32"/>
      <c r="G1290" s="32">
        <v>28</v>
      </c>
      <c r="H1290" s="32">
        <v>19</v>
      </c>
      <c r="I1290" s="32">
        <v>57</v>
      </c>
      <c r="J1290" s="37"/>
      <c r="K1290" s="36">
        <v>16</v>
      </c>
      <c r="L1290" s="32">
        <v>51</v>
      </c>
      <c r="M1290" s="37">
        <v>9</v>
      </c>
      <c r="N1290" s="32"/>
      <c r="O1290" s="32"/>
      <c r="P1290" s="32"/>
      <c r="Q1290" s="32"/>
      <c r="R1290" s="38">
        <f>(E1290*E$2+F1290*F$2+G1290*G$2+H1290*H$2+I1290*I$2+K1290*K$2+J1290*J$2+L1290*L$2+M1290*M$2)</f>
        <v>0</v>
      </c>
    </row>
    <row r="1291" spans="1:18" ht="22.5" customHeight="1">
      <c r="A1291" s="34">
        <v>46017</v>
      </c>
      <c r="B1291" s="15" t="s">
        <v>1411</v>
      </c>
      <c r="C1291" s="15" t="s">
        <v>1412</v>
      </c>
      <c r="D1291" s="35">
        <v>50399</v>
      </c>
      <c r="E1291" s="36">
        <v>77</v>
      </c>
      <c r="F1291" s="32">
        <v>60</v>
      </c>
      <c r="G1291" s="32">
        <v>81</v>
      </c>
      <c r="H1291" s="32">
        <v>81</v>
      </c>
      <c r="I1291" s="32">
        <v>66</v>
      </c>
      <c r="J1291" s="37"/>
      <c r="K1291" s="36">
        <v>96</v>
      </c>
      <c r="L1291" s="32">
        <v>22</v>
      </c>
      <c r="M1291" s="37">
        <v>72</v>
      </c>
      <c r="N1291" s="32"/>
      <c r="O1291" s="32"/>
      <c r="P1291" s="32"/>
      <c r="Q1291" s="32"/>
      <c r="R1291" s="38">
        <f>(E1291*E$2+F1291*F$2+G1291*G$2+H1291*H$2+I1291*I$2+K1291*K$2+J1291*J$2+L1291*L$2+M1291*M$2)</f>
        <v>0</v>
      </c>
    </row>
    <row r="1292" spans="1:18" ht="22.5" customHeight="1">
      <c r="A1292" s="34">
        <v>46017</v>
      </c>
      <c r="B1292" s="15" t="s">
        <v>1413</v>
      </c>
      <c r="C1292" s="15" t="s">
        <v>1414</v>
      </c>
      <c r="D1292" s="35">
        <v>15961</v>
      </c>
      <c r="E1292" s="36">
        <v>53</v>
      </c>
      <c r="F1292" s="32">
        <v>57</v>
      </c>
      <c r="G1292" s="32">
        <v>59</v>
      </c>
      <c r="H1292" s="32">
        <v>41</v>
      </c>
      <c r="I1292" s="32">
        <v>80</v>
      </c>
      <c r="J1292" s="37">
        <v>53</v>
      </c>
      <c r="K1292" s="36">
        <v>29</v>
      </c>
      <c r="L1292" s="32">
        <v>65</v>
      </c>
      <c r="M1292" s="37">
        <v>44</v>
      </c>
      <c r="N1292" s="32"/>
      <c r="O1292" s="32"/>
      <c r="P1292" s="32"/>
      <c r="Q1292" s="32"/>
      <c r="R1292" s="38">
        <f>(E1292*E$2+F1292*F$2+G1292*G$2+H1292*H$2+I1292*I$2+K1292*K$2+J1292*J$2+L1292*L$2+M1292*M$2)</f>
        <v>0</v>
      </c>
    </row>
    <row r="1293" spans="1:18" ht="22.5" customHeight="1">
      <c r="A1293" s="34">
        <v>46017</v>
      </c>
      <c r="B1293" s="15" t="s">
        <v>1415</v>
      </c>
      <c r="C1293" s="15" t="s">
        <v>1416</v>
      </c>
      <c r="D1293" s="35">
        <v>162</v>
      </c>
      <c r="E1293" s="36">
        <v>56</v>
      </c>
      <c r="F1293" s="32">
        <v>69</v>
      </c>
      <c r="G1293" s="32">
        <v>55</v>
      </c>
      <c r="H1293" s="32">
        <v>57</v>
      </c>
      <c r="I1293" s="32">
        <v>41</v>
      </c>
      <c r="J1293" s="37"/>
      <c r="K1293" s="36">
        <v>44</v>
      </c>
      <c r="L1293" s="32">
        <v>88</v>
      </c>
      <c r="M1293" s="37">
        <v>35</v>
      </c>
      <c r="N1293" s="32"/>
      <c r="O1293" s="32"/>
      <c r="P1293" s="32"/>
      <c r="Q1293" s="32"/>
      <c r="R1293" s="38">
        <f>(E1293*E$2+F1293*F$2+G1293*G$2+H1293*H$2+I1293*I$2+K1293*K$2+J1293*J$2+L1293*L$2+M1293*M$2)</f>
        <v>0</v>
      </c>
    </row>
    <row r="1294" spans="1:18" ht="22.5" customHeight="1">
      <c r="A1294" s="34">
        <v>46017</v>
      </c>
      <c r="B1294" s="15" t="s">
        <v>4812</v>
      </c>
      <c r="C1294" s="15" t="s">
        <v>4811</v>
      </c>
      <c r="D1294" s="35">
        <v>2789</v>
      </c>
      <c r="E1294" s="36">
        <v>18</v>
      </c>
      <c r="F1294" s="32"/>
      <c r="G1294" s="32">
        <v>26</v>
      </c>
      <c r="H1294" s="32">
        <v>39</v>
      </c>
      <c r="I1294" s="32">
        <v>24</v>
      </c>
      <c r="J1294" s="37"/>
      <c r="K1294" s="36">
        <v>27</v>
      </c>
      <c r="L1294" s="32">
        <v>54</v>
      </c>
      <c r="M1294" s="37">
        <v>49</v>
      </c>
      <c r="N1294" s="32"/>
      <c r="O1294" s="32"/>
      <c r="P1294" s="32"/>
      <c r="Q1294" s="32"/>
      <c r="R1294" s="38">
        <f>(E1294*E$2+F1294*F$2+G1294*G$2+H1294*H$2+I1294*I$2+K1294*K$2+J1294*J$2+L1294*L$2+M1294*M$2)</f>
        <v>0</v>
      </c>
    </row>
    <row r="1295" spans="1:18" ht="22.5" customHeight="1">
      <c r="A1295" s="34">
        <v>46017</v>
      </c>
      <c r="B1295" s="15" t="s">
        <v>1417</v>
      </c>
      <c r="C1295" s="15" t="s">
        <v>1418</v>
      </c>
      <c r="D1295" s="35">
        <v>19274</v>
      </c>
      <c r="E1295" s="36">
        <v>90</v>
      </c>
      <c r="F1295" s="32">
        <v>83</v>
      </c>
      <c r="G1295" s="32">
        <v>45</v>
      </c>
      <c r="H1295" s="32">
        <v>87</v>
      </c>
      <c r="I1295" s="32">
        <v>64</v>
      </c>
      <c r="J1295" s="37"/>
      <c r="K1295" s="36">
        <v>93</v>
      </c>
      <c r="L1295" s="32">
        <v>43</v>
      </c>
      <c r="M1295" s="37">
        <v>60</v>
      </c>
      <c r="N1295" s="32"/>
      <c r="O1295" s="32"/>
      <c r="P1295" s="32"/>
      <c r="Q1295" s="32"/>
      <c r="R1295" s="38">
        <f>(E1295*E$2+F1295*F$2+G1295*G$2+H1295*H$2+I1295*I$2+K1295*K$2+J1295*J$2+L1295*L$2+M1295*M$2)</f>
        <v>0</v>
      </c>
    </row>
    <row r="1296" spans="1:18" ht="22.5" customHeight="1">
      <c r="A1296" s="34">
        <v>46017</v>
      </c>
      <c r="B1296" s="15" t="s">
        <v>4814</v>
      </c>
      <c r="C1296" s="15" t="s">
        <v>4813</v>
      </c>
      <c r="D1296" s="35">
        <v>44008</v>
      </c>
      <c r="E1296" s="36">
        <v>59</v>
      </c>
      <c r="F1296" s="32"/>
      <c r="G1296" s="32">
        <v>81</v>
      </c>
      <c r="H1296" s="32"/>
      <c r="I1296" s="32">
        <v>63</v>
      </c>
      <c r="J1296" s="37">
        <v>56</v>
      </c>
      <c r="K1296" s="36">
        <v>34</v>
      </c>
      <c r="L1296" s="32">
        <v>7</v>
      </c>
      <c r="M1296" s="37">
        <v>98</v>
      </c>
      <c r="N1296" s="32"/>
      <c r="O1296" s="32"/>
      <c r="P1296" s="32"/>
      <c r="Q1296" s="32"/>
      <c r="R1296" s="38">
        <f>(E1296*E$2+F1296*F$2+G1296*G$2+H1296*H$2+I1296*I$2+K1296*K$2+J1296*J$2+L1296*L$2+M1296*M$2)</f>
        <v>0</v>
      </c>
    </row>
    <row r="1297" spans="1:18" ht="22.5" customHeight="1">
      <c r="A1297" s="34">
        <v>46017</v>
      </c>
      <c r="B1297" s="15" t="s">
        <v>6521</v>
      </c>
      <c r="C1297" s="15" t="s">
        <v>6522</v>
      </c>
      <c r="D1297" s="35">
        <v>26077</v>
      </c>
      <c r="E1297" s="36">
        <v>75</v>
      </c>
      <c r="F1297" s="32">
        <v>70</v>
      </c>
      <c r="G1297" s="32">
        <v>62</v>
      </c>
      <c r="H1297" s="32">
        <v>46</v>
      </c>
      <c r="I1297" s="32">
        <v>56</v>
      </c>
      <c r="J1297" s="37">
        <v>66</v>
      </c>
      <c r="K1297" s="36">
        <v>70</v>
      </c>
      <c r="L1297" s="32">
        <v>36</v>
      </c>
      <c r="M1297" s="37">
        <v>56</v>
      </c>
      <c r="N1297" s="32"/>
      <c r="O1297" s="32"/>
      <c r="P1297" s="32"/>
      <c r="Q1297" s="32"/>
      <c r="R1297" s="38">
        <f>(E1297*E$2+F1297*F$2+G1297*G$2+H1297*H$2+I1297*I$2+K1297*K$2+J1297*J$2+L1297*L$2+M1297*M$2)</f>
        <v>0</v>
      </c>
    </row>
    <row r="1298" spans="1:18" ht="22.5" customHeight="1">
      <c r="A1298" s="34">
        <v>46017</v>
      </c>
      <c r="B1298" s="15" t="s">
        <v>1419</v>
      </c>
      <c r="C1298" s="15" t="s">
        <v>1420</v>
      </c>
      <c r="D1298" s="35">
        <v>12397</v>
      </c>
      <c r="E1298" s="36">
        <v>95</v>
      </c>
      <c r="F1298" s="32">
        <v>85</v>
      </c>
      <c r="G1298" s="32">
        <v>72</v>
      </c>
      <c r="H1298" s="32">
        <v>98</v>
      </c>
      <c r="I1298" s="32">
        <v>84</v>
      </c>
      <c r="J1298" s="37"/>
      <c r="K1298" s="36">
        <v>62</v>
      </c>
      <c r="L1298" s="32">
        <v>36</v>
      </c>
      <c r="M1298" s="37">
        <v>82</v>
      </c>
      <c r="N1298" s="32"/>
      <c r="O1298" s="32">
        <v>1</v>
      </c>
      <c r="P1298" s="32"/>
      <c r="Q1298" s="32"/>
      <c r="R1298" s="38">
        <f>(E1298*E$2+F1298*F$2+G1298*G$2+H1298*H$2+I1298*I$2+K1298*K$2+J1298*J$2+L1298*L$2+M1298*M$2)</f>
        <v>0</v>
      </c>
    </row>
    <row r="1299" spans="1:18" ht="22.5" customHeight="1">
      <c r="A1299" s="34">
        <v>46017</v>
      </c>
      <c r="B1299" s="15" t="s">
        <v>6111</v>
      </c>
      <c r="C1299" s="15" t="s">
        <v>6112</v>
      </c>
      <c r="D1299" s="35">
        <v>2872</v>
      </c>
      <c r="E1299" s="36">
        <v>40</v>
      </c>
      <c r="F1299" s="32">
        <v>14</v>
      </c>
      <c r="G1299" s="32">
        <v>39</v>
      </c>
      <c r="H1299" s="32">
        <v>18</v>
      </c>
      <c r="I1299" s="32">
        <v>82</v>
      </c>
      <c r="J1299" s="37"/>
      <c r="K1299" s="36">
        <v>62</v>
      </c>
      <c r="L1299" s="32">
        <v>65</v>
      </c>
      <c r="M1299" s="37">
        <v>19</v>
      </c>
      <c r="N1299" s="32"/>
      <c r="O1299" s="32"/>
      <c r="P1299" s="32"/>
      <c r="Q1299" s="32"/>
      <c r="R1299" s="38">
        <f>(E1299*E$2+F1299*F$2+G1299*G$2+H1299*H$2+I1299*I$2+K1299*K$2+J1299*J$2+L1299*L$2+M1299*M$2)</f>
        <v>0</v>
      </c>
    </row>
    <row r="1300" spans="1:18" ht="22.5" customHeight="1">
      <c r="A1300" s="34">
        <v>46017</v>
      </c>
      <c r="B1300" s="15" t="s">
        <v>1421</v>
      </c>
      <c r="C1300" s="15" t="s">
        <v>1422</v>
      </c>
      <c r="D1300" s="35">
        <v>6871</v>
      </c>
      <c r="E1300" s="36">
        <v>77</v>
      </c>
      <c r="F1300" s="32">
        <v>76</v>
      </c>
      <c r="G1300" s="32">
        <v>88</v>
      </c>
      <c r="H1300" s="32">
        <v>24</v>
      </c>
      <c r="I1300" s="32">
        <v>76</v>
      </c>
      <c r="J1300" s="37"/>
      <c r="K1300" s="36">
        <v>63</v>
      </c>
      <c r="L1300" s="32">
        <v>30</v>
      </c>
      <c r="M1300" s="37">
        <v>67</v>
      </c>
      <c r="N1300" s="32"/>
      <c r="O1300" s="32"/>
      <c r="P1300" s="32"/>
      <c r="Q1300" s="32"/>
      <c r="R1300" s="38">
        <f>(E1300*E$2+F1300*F$2+G1300*G$2+H1300*H$2+I1300*I$2+K1300*K$2+J1300*J$2+L1300*L$2+M1300*M$2)</f>
        <v>0</v>
      </c>
    </row>
    <row r="1301" spans="1:18" ht="22.5" customHeight="1">
      <c r="A1301" s="34">
        <v>46017</v>
      </c>
      <c r="B1301" s="15" t="s">
        <v>6709</v>
      </c>
      <c r="C1301" s="15" t="s">
        <v>6710</v>
      </c>
      <c r="D1301" s="35">
        <v>443</v>
      </c>
      <c r="E1301" s="36"/>
      <c r="F1301" s="32">
        <v>19</v>
      </c>
      <c r="G1301" s="32"/>
      <c r="H1301" s="32">
        <v>58</v>
      </c>
      <c r="I1301" s="32"/>
      <c r="J1301" s="37"/>
      <c r="K1301" s="36">
        <v>6</v>
      </c>
      <c r="L1301" s="32">
        <v>79</v>
      </c>
      <c r="M1301" s="37">
        <v>32</v>
      </c>
      <c r="N1301" s="32"/>
      <c r="O1301" s="32"/>
      <c r="P1301" s="32"/>
      <c r="Q1301" s="32"/>
      <c r="R1301" s="38">
        <f>(E1301*E$2+F1301*F$2+G1301*G$2+H1301*H$2+I1301*I$2+K1301*K$2+J1301*J$2+L1301*L$2+M1301*M$2)</f>
        <v>0</v>
      </c>
    </row>
    <row r="1302" spans="1:18" ht="22.5" customHeight="1">
      <c r="A1302" s="34">
        <v>46017</v>
      </c>
      <c r="B1302" s="15" t="s">
        <v>7704</v>
      </c>
      <c r="C1302" s="15" t="s">
        <v>7705</v>
      </c>
      <c r="D1302" s="35">
        <v>96</v>
      </c>
      <c r="E1302" s="36"/>
      <c r="F1302" s="32"/>
      <c r="G1302" s="32"/>
      <c r="H1302" s="32">
        <v>13</v>
      </c>
      <c r="I1302" s="32"/>
      <c r="J1302" s="37"/>
      <c r="K1302" s="36">
        <v>9</v>
      </c>
      <c r="L1302" s="32">
        <v>33</v>
      </c>
      <c r="M1302" s="37">
        <v>51</v>
      </c>
      <c r="N1302" s="32"/>
      <c r="O1302" s="32"/>
      <c r="P1302" s="32"/>
      <c r="Q1302" s="32"/>
      <c r="R1302" s="38">
        <f>(E1302*E$2+F1302*F$2+G1302*G$2+H1302*H$2+I1302*I$2+K1302*K$2+J1302*J$2+L1302*L$2+M1302*M$2)</f>
        <v>0</v>
      </c>
    </row>
    <row r="1303" spans="1:18" ht="22.5" customHeight="1">
      <c r="A1303" s="34">
        <v>46017</v>
      </c>
      <c r="B1303" s="15" t="s">
        <v>1423</v>
      </c>
      <c r="C1303" s="15" t="s">
        <v>1424</v>
      </c>
      <c r="D1303" s="35">
        <v>6890</v>
      </c>
      <c r="E1303" s="36">
        <v>51</v>
      </c>
      <c r="F1303" s="32">
        <v>72</v>
      </c>
      <c r="G1303" s="32">
        <v>41</v>
      </c>
      <c r="H1303" s="32">
        <v>57</v>
      </c>
      <c r="I1303" s="32">
        <v>36</v>
      </c>
      <c r="J1303" s="37"/>
      <c r="K1303" s="36">
        <v>50</v>
      </c>
      <c r="L1303" s="32">
        <v>68</v>
      </c>
      <c r="M1303" s="37">
        <v>45</v>
      </c>
      <c r="N1303" s="32"/>
      <c r="O1303" s="32"/>
      <c r="P1303" s="32"/>
      <c r="Q1303" s="32"/>
      <c r="R1303" s="38">
        <f>(E1303*E$2+F1303*F$2+G1303*G$2+H1303*H$2+I1303*I$2+K1303*K$2+J1303*J$2+L1303*L$2+M1303*M$2)</f>
        <v>0</v>
      </c>
    </row>
    <row r="1304" spans="1:18" ht="22.5" customHeight="1">
      <c r="A1304" s="34">
        <v>46017</v>
      </c>
      <c r="B1304" s="15" t="s">
        <v>1425</v>
      </c>
      <c r="C1304" s="15" t="s">
        <v>1426</v>
      </c>
      <c r="D1304" s="35">
        <v>20403</v>
      </c>
      <c r="E1304" s="36">
        <v>49</v>
      </c>
      <c r="F1304" s="32">
        <v>30</v>
      </c>
      <c r="G1304" s="32">
        <v>77</v>
      </c>
      <c r="H1304" s="32">
        <v>57</v>
      </c>
      <c r="I1304" s="32">
        <v>17</v>
      </c>
      <c r="J1304" s="37"/>
      <c r="K1304" s="36">
        <v>80</v>
      </c>
      <c r="L1304" s="32">
        <v>32</v>
      </c>
      <c r="M1304" s="37">
        <v>79</v>
      </c>
      <c r="N1304" s="32"/>
      <c r="O1304" s="32"/>
      <c r="P1304" s="32"/>
      <c r="Q1304" s="32"/>
      <c r="R1304" s="38">
        <f>(E1304*E$2+F1304*F$2+G1304*G$2+H1304*H$2+I1304*I$2+K1304*K$2+J1304*J$2+L1304*L$2+M1304*M$2)</f>
        <v>0</v>
      </c>
    </row>
    <row r="1305" spans="1:18" ht="22.5" customHeight="1">
      <c r="A1305" s="34">
        <v>46017</v>
      </c>
      <c r="B1305" s="15" t="s">
        <v>1427</v>
      </c>
      <c r="C1305" s="15" t="s">
        <v>1428</v>
      </c>
      <c r="D1305" s="35">
        <v>35235</v>
      </c>
      <c r="E1305" s="36">
        <v>76</v>
      </c>
      <c r="F1305" s="32">
        <v>62</v>
      </c>
      <c r="G1305" s="32">
        <v>67</v>
      </c>
      <c r="H1305" s="32">
        <v>84</v>
      </c>
      <c r="I1305" s="32">
        <v>94</v>
      </c>
      <c r="J1305" s="37"/>
      <c r="K1305" s="36">
        <v>67</v>
      </c>
      <c r="L1305" s="32">
        <v>80</v>
      </c>
      <c r="M1305" s="37">
        <v>28</v>
      </c>
      <c r="N1305" s="32"/>
      <c r="O1305" s="32"/>
      <c r="P1305" s="32"/>
      <c r="Q1305" s="32"/>
      <c r="R1305" s="38">
        <f>(E1305*E$2+F1305*F$2+G1305*G$2+H1305*H$2+I1305*I$2+K1305*K$2+J1305*J$2+L1305*L$2+M1305*M$2)</f>
        <v>0</v>
      </c>
    </row>
    <row r="1306" spans="1:18" ht="22.5" customHeight="1">
      <c r="A1306" s="34">
        <v>46017</v>
      </c>
      <c r="B1306" s="15" t="s">
        <v>4816</v>
      </c>
      <c r="C1306" s="15" t="s">
        <v>4815</v>
      </c>
      <c r="D1306" s="35">
        <v>1499</v>
      </c>
      <c r="E1306" s="36">
        <v>31</v>
      </c>
      <c r="F1306" s="32"/>
      <c r="G1306" s="32">
        <v>19</v>
      </c>
      <c r="H1306" s="32"/>
      <c r="I1306" s="32">
        <v>5</v>
      </c>
      <c r="J1306" s="37"/>
      <c r="K1306" s="36">
        <v>93</v>
      </c>
      <c r="L1306" s="32">
        <v>61</v>
      </c>
      <c r="M1306" s="37">
        <v>52</v>
      </c>
      <c r="N1306" s="32"/>
      <c r="O1306" s="32"/>
      <c r="P1306" s="32"/>
      <c r="Q1306" s="32"/>
      <c r="R1306" s="38">
        <f>(E1306*E$2+F1306*F$2+G1306*G$2+H1306*H$2+I1306*I$2+K1306*K$2+J1306*J$2+L1306*L$2+M1306*M$2)</f>
        <v>0</v>
      </c>
    </row>
    <row r="1307" spans="1:18" ht="22.5" customHeight="1">
      <c r="A1307" s="34">
        <v>46017</v>
      </c>
      <c r="B1307" s="15" t="s">
        <v>1429</v>
      </c>
      <c r="C1307" s="15" t="s">
        <v>1430</v>
      </c>
      <c r="D1307" s="35">
        <v>3559</v>
      </c>
      <c r="E1307" s="36">
        <v>66</v>
      </c>
      <c r="F1307" s="32">
        <v>86</v>
      </c>
      <c r="G1307" s="32">
        <v>61</v>
      </c>
      <c r="H1307" s="32">
        <v>48</v>
      </c>
      <c r="I1307" s="32">
        <v>82</v>
      </c>
      <c r="J1307" s="37">
        <v>77</v>
      </c>
      <c r="K1307" s="36">
        <v>83</v>
      </c>
      <c r="L1307" s="32">
        <v>40</v>
      </c>
      <c r="M1307" s="37">
        <v>71</v>
      </c>
      <c r="N1307" s="32"/>
      <c r="O1307" s="32"/>
      <c r="P1307" s="32"/>
      <c r="Q1307" s="32"/>
      <c r="R1307" s="38">
        <f>(E1307*E$2+F1307*F$2+G1307*G$2+H1307*H$2+I1307*I$2+K1307*K$2+J1307*J$2+L1307*L$2+M1307*M$2)</f>
        <v>0</v>
      </c>
    </row>
    <row r="1308" spans="1:18" ht="22.5" customHeight="1">
      <c r="A1308" s="34">
        <v>46017</v>
      </c>
      <c r="B1308" s="15" t="s">
        <v>4818</v>
      </c>
      <c r="C1308" s="15" t="s">
        <v>4817</v>
      </c>
      <c r="D1308" s="35">
        <v>27759</v>
      </c>
      <c r="E1308" s="36">
        <v>47</v>
      </c>
      <c r="F1308" s="32"/>
      <c r="G1308" s="32">
        <v>49</v>
      </c>
      <c r="H1308" s="32"/>
      <c r="I1308" s="32">
        <v>92</v>
      </c>
      <c r="J1308" s="37">
        <v>47</v>
      </c>
      <c r="K1308" s="36">
        <v>13</v>
      </c>
      <c r="L1308" s="32">
        <v>10</v>
      </c>
      <c r="M1308" s="37">
        <v>76</v>
      </c>
      <c r="N1308" s="32"/>
      <c r="O1308" s="32"/>
      <c r="P1308" s="32"/>
      <c r="Q1308" s="32"/>
      <c r="R1308" s="38">
        <f>(E1308*E$2+F1308*F$2+G1308*G$2+H1308*H$2+I1308*I$2+K1308*K$2+J1308*J$2+L1308*L$2+M1308*M$2)</f>
        <v>0</v>
      </c>
    </row>
    <row r="1309" spans="1:18" ht="22.5" customHeight="1">
      <c r="A1309" s="34">
        <v>46017</v>
      </c>
      <c r="B1309" s="15" t="s">
        <v>1431</v>
      </c>
      <c r="C1309" s="15" t="s">
        <v>1432</v>
      </c>
      <c r="D1309" s="35">
        <v>2257</v>
      </c>
      <c r="E1309" s="36">
        <v>67</v>
      </c>
      <c r="F1309" s="32">
        <v>84</v>
      </c>
      <c r="G1309" s="32">
        <v>42</v>
      </c>
      <c r="H1309" s="32">
        <v>65</v>
      </c>
      <c r="I1309" s="32">
        <v>81</v>
      </c>
      <c r="J1309" s="37"/>
      <c r="K1309" s="36">
        <v>70</v>
      </c>
      <c r="L1309" s="32">
        <v>74</v>
      </c>
      <c r="M1309" s="37">
        <v>24</v>
      </c>
      <c r="N1309" s="32"/>
      <c r="O1309" s="32"/>
      <c r="P1309" s="32"/>
      <c r="Q1309" s="32"/>
      <c r="R1309" s="38">
        <f>(E1309*E$2+F1309*F$2+G1309*G$2+H1309*H$2+I1309*I$2+K1309*K$2+J1309*J$2+L1309*L$2+M1309*M$2)</f>
        <v>0</v>
      </c>
    </row>
    <row r="1310" spans="1:18" ht="22.5" customHeight="1">
      <c r="A1310" s="34">
        <v>46017</v>
      </c>
      <c r="B1310" s="15" t="s">
        <v>1433</v>
      </c>
      <c r="C1310" s="15" t="s">
        <v>1434</v>
      </c>
      <c r="D1310" s="35">
        <v>2220</v>
      </c>
      <c r="E1310" s="36">
        <v>63</v>
      </c>
      <c r="F1310" s="32">
        <v>82</v>
      </c>
      <c r="G1310" s="32">
        <v>56</v>
      </c>
      <c r="H1310" s="32">
        <v>24</v>
      </c>
      <c r="I1310" s="32">
        <v>90</v>
      </c>
      <c r="J1310" s="37"/>
      <c r="K1310" s="36">
        <v>34</v>
      </c>
      <c r="L1310" s="32">
        <v>70</v>
      </c>
      <c r="M1310" s="37">
        <v>46</v>
      </c>
      <c r="N1310" s="32"/>
      <c r="O1310" s="32"/>
      <c r="P1310" s="32"/>
      <c r="Q1310" s="32"/>
      <c r="R1310" s="38">
        <f>(E1310*E$2+F1310*F$2+G1310*G$2+H1310*H$2+I1310*I$2+K1310*K$2+J1310*J$2+L1310*L$2+M1310*M$2)</f>
        <v>0</v>
      </c>
    </row>
    <row r="1311" spans="1:18" ht="22.5" customHeight="1">
      <c r="A1311" s="34">
        <v>46017</v>
      </c>
      <c r="B1311" s="15" t="s">
        <v>7942</v>
      </c>
      <c r="C1311" s="15" t="s">
        <v>1435</v>
      </c>
      <c r="D1311" s="35">
        <v>1514</v>
      </c>
      <c r="E1311" s="36">
        <v>12</v>
      </c>
      <c r="F1311" s="32">
        <v>38</v>
      </c>
      <c r="G1311" s="32">
        <v>18</v>
      </c>
      <c r="H1311" s="32">
        <v>17</v>
      </c>
      <c r="I1311" s="32">
        <v>41</v>
      </c>
      <c r="J1311" s="37"/>
      <c r="K1311" s="36">
        <v>46</v>
      </c>
      <c r="L1311" s="32">
        <v>64</v>
      </c>
      <c r="M1311" s="37">
        <v>44</v>
      </c>
      <c r="N1311" s="32"/>
      <c r="O1311" s="32"/>
      <c r="P1311" s="32"/>
      <c r="Q1311" s="32"/>
      <c r="R1311" s="38">
        <f>(E1311*E$2+F1311*F$2+G1311*G$2+H1311*H$2+I1311*I$2+K1311*K$2+J1311*J$2+L1311*L$2+M1311*M$2)</f>
        <v>0</v>
      </c>
    </row>
    <row r="1312" spans="1:18" ht="22.5" customHeight="1">
      <c r="A1312" s="34">
        <v>46017</v>
      </c>
      <c r="B1312" s="15" t="s">
        <v>4820</v>
      </c>
      <c r="C1312" s="15" t="s">
        <v>4819</v>
      </c>
      <c r="D1312" s="35">
        <v>1208</v>
      </c>
      <c r="E1312" s="36">
        <v>71</v>
      </c>
      <c r="F1312" s="32"/>
      <c r="G1312" s="32">
        <v>77</v>
      </c>
      <c r="H1312" s="32">
        <v>91</v>
      </c>
      <c r="I1312" s="32">
        <v>80</v>
      </c>
      <c r="J1312" s="37"/>
      <c r="K1312" s="36">
        <v>79</v>
      </c>
      <c r="L1312" s="32">
        <v>33</v>
      </c>
      <c r="M1312" s="37">
        <v>73</v>
      </c>
      <c r="N1312" s="32"/>
      <c r="O1312" s="32"/>
      <c r="P1312" s="32"/>
      <c r="Q1312" s="32"/>
      <c r="R1312" s="38">
        <f>(E1312*E$2+F1312*F$2+G1312*G$2+H1312*H$2+I1312*I$2+K1312*K$2+J1312*J$2+L1312*L$2+M1312*M$2)</f>
        <v>0</v>
      </c>
    </row>
    <row r="1313" spans="1:18" ht="22.5" customHeight="1">
      <c r="A1313" s="34">
        <v>46017</v>
      </c>
      <c r="B1313" s="15" t="s">
        <v>1436</v>
      </c>
      <c r="C1313" s="15" t="s">
        <v>1437</v>
      </c>
      <c r="D1313" s="35">
        <v>53033</v>
      </c>
      <c r="E1313" s="36">
        <v>58</v>
      </c>
      <c r="F1313" s="32">
        <v>75</v>
      </c>
      <c r="G1313" s="32">
        <v>58</v>
      </c>
      <c r="H1313" s="32">
        <v>78</v>
      </c>
      <c r="I1313" s="32">
        <v>39</v>
      </c>
      <c r="J1313" s="37">
        <v>64</v>
      </c>
      <c r="K1313" s="36">
        <v>99</v>
      </c>
      <c r="L1313" s="32">
        <v>54</v>
      </c>
      <c r="M1313" s="37">
        <v>57</v>
      </c>
      <c r="N1313" s="32"/>
      <c r="O1313" s="32"/>
      <c r="P1313" s="32"/>
      <c r="Q1313" s="32"/>
      <c r="R1313" s="38">
        <f>(E1313*E$2+F1313*F$2+G1313*G$2+H1313*H$2+I1313*I$2+K1313*K$2+J1313*J$2+L1313*L$2+M1313*M$2)</f>
        <v>0</v>
      </c>
    </row>
    <row r="1314" spans="1:18" ht="22.5" customHeight="1">
      <c r="A1314" s="34">
        <v>46017</v>
      </c>
      <c r="B1314" s="15" t="s">
        <v>1438</v>
      </c>
      <c r="C1314" s="15" t="s">
        <v>1439</v>
      </c>
      <c r="D1314" s="35">
        <v>2704</v>
      </c>
      <c r="E1314" s="36">
        <v>23</v>
      </c>
      <c r="F1314" s="32">
        <v>19</v>
      </c>
      <c r="G1314" s="32">
        <v>27</v>
      </c>
      <c r="H1314" s="32">
        <v>22</v>
      </c>
      <c r="I1314" s="32">
        <v>24</v>
      </c>
      <c r="J1314" s="37"/>
      <c r="K1314" s="36">
        <v>42</v>
      </c>
      <c r="L1314" s="32">
        <v>50</v>
      </c>
      <c r="M1314" s="37">
        <v>58</v>
      </c>
      <c r="N1314" s="32"/>
      <c r="O1314" s="32"/>
      <c r="P1314" s="32"/>
      <c r="Q1314" s="32"/>
      <c r="R1314" s="38">
        <f>(E1314*E$2+F1314*F$2+G1314*G$2+H1314*H$2+I1314*I$2+K1314*K$2+J1314*J$2+L1314*L$2+M1314*M$2)</f>
        <v>0</v>
      </c>
    </row>
    <row r="1315" spans="1:18" ht="22.5" customHeight="1">
      <c r="A1315" s="34">
        <v>46017</v>
      </c>
      <c r="B1315" s="15" t="s">
        <v>6711</v>
      </c>
      <c r="C1315" s="15" t="s">
        <v>6712</v>
      </c>
      <c r="D1315" s="35">
        <v>192</v>
      </c>
      <c r="E1315" s="36"/>
      <c r="F1315" s="32"/>
      <c r="G1315" s="32"/>
      <c r="H1315" s="32"/>
      <c r="I1315" s="32"/>
      <c r="J1315" s="37"/>
      <c r="K1315" s="36"/>
      <c r="L1315" s="32">
        <v>19</v>
      </c>
      <c r="M1315" s="37">
        <v>77</v>
      </c>
      <c r="N1315" s="32"/>
      <c r="O1315" s="32"/>
      <c r="P1315" s="32"/>
      <c r="Q1315" s="32"/>
      <c r="R1315" s="38">
        <f>(E1315*E$2+F1315*F$2+G1315*G$2+H1315*H$2+I1315*I$2+K1315*K$2+J1315*J$2+L1315*L$2+M1315*M$2)</f>
        <v>0</v>
      </c>
    </row>
    <row r="1316" spans="1:18" ht="22.5" customHeight="1">
      <c r="A1316" s="34">
        <v>46017</v>
      </c>
      <c r="B1316" s="15" t="s">
        <v>1440</v>
      </c>
      <c r="C1316" s="15" t="s">
        <v>1441</v>
      </c>
      <c r="D1316" s="35">
        <v>6310</v>
      </c>
      <c r="E1316" s="36">
        <v>86</v>
      </c>
      <c r="F1316" s="32">
        <v>97</v>
      </c>
      <c r="G1316" s="32">
        <v>53</v>
      </c>
      <c r="H1316" s="32">
        <v>92</v>
      </c>
      <c r="I1316" s="32">
        <v>77</v>
      </c>
      <c r="J1316" s="37">
        <v>95</v>
      </c>
      <c r="K1316" s="36">
        <v>54</v>
      </c>
      <c r="L1316" s="32">
        <v>35</v>
      </c>
      <c r="M1316" s="37">
        <v>75</v>
      </c>
      <c r="N1316" s="32"/>
      <c r="O1316" s="32">
        <v>1</v>
      </c>
      <c r="P1316" s="32">
        <v>1</v>
      </c>
      <c r="Q1316" s="32"/>
      <c r="R1316" s="38">
        <f>(E1316*E$2+F1316*F$2+G1316*G$2+H1316*H$2+I1316*I$2+K1316*K$2+J1316*J$2+L1316*L$2+M1316*M$2)</f>
        <v>0</v>
      </c>
    </row>
    <row r="1317" spans="1:18" ht="22.5" customHeight="1">
      <c r="A1317" s="34">
        <v>46017</v>
      </c>
      <c r="B1317" s="15" t="s">
        <v>1442</v>
      </c>
      <c r="C1317" s="15" t="s">
        <v>1443</v>
      </c>
      <c r="D1317" s="35">
        <v>41921</v>
      </c>
      <c r="E1317" s="36">
        <v>35</v>
      </c>
      <c r="F1317" s="32">
        <v>57</v>
      </c>
      <c r="G1317" s="32">
        <v>40</v>
      </c>
      <c r="H1317" s="32">
        <v>52</v>
      </c>
      <c r="I1317" s="32">
        <v>96</v>
      </c>
      <c r="J1317" s="37">
        <v>46</v>
      </c>
      <c r="K1317" s="36">
        <v>84</v>
      </c>
      <c r="L1317" s="32">
        <v>56</v>
      </c>
      <c r="M1317" s="37">
        <v>52</v>
      </c>
      <c r="N1317" s="32"/>
      <c r="O1317" s="32"/>
      <c r="P1317" s="32"/>
      <c r="Q1317" s="32"/>
      <c r="R1317" s="38">
        <f>(E1317*E$2+F1317*F$2+G1317*G$2+H1317*H$2+I1317*I$2+K1317*K$2+J1317*J$2+L1317*L$2+M1317*M$2)</f>
        <v>0</v>
      </c>
    </row>
    <row r="1318" spans="1:18" ht="22.5" customHeight="1">
      <c r="A1318" s="34">
        <v>46017</v>
      </c>
      <c r="B1318" s="15" t="s">
        <v>1444</v>
      </c>
      <c r="C1318" s="15" t="s">
        <v>1445</v>
      </c>
      <c r="D1318" s="35">
        <v>47712</v>
      </c>
      <c r="E1318" s="36">
        <v>53</v>
      </c>
      <c r="F1318" s="32">
        <v>63</v>
      </c>
      <c r="G1318" s="32">
        <v>59</v>
      </c>
      <c r="H1318" s="32">
        <v>27</v>
      </c>
      <c r="I1318" s="32">
        <v>46</v>
      </c>
      <c r="J1318" s="37">
        <v>67</v>
      </c>
      <c r="K1318" s="36">
        <v>64</v>
      </c>
      <c r="L1318" s="32">
        <v>37</v>
      </c>
      <c r="M1318" s="37">
        <v>73</v>
      </c>
      <c r="N1318" s="32"/>
      <c r="O1318" s="32"/>
      <c r="P1318" s="32"/>
      <c r="Q1318" s="32"/>
      <c r="R1318" s="38">
        <f>(E1318*E$2+F1318*F$2+G1318*G$2+H1318*H$2+I1318*I$2+K1318*K$2+J1318*J$2+L1318*L$2+M1318*M$2)</f>
        <v>0</v>
      </c>
    </row>
    <row r="1319" spans="1:18" ht="22.5" customHeight="1">
      <c r="A1319" s="34">
        <v>46017</v>
      </c>
      <c r="B1319" s="15" t="s">
        <v>4822</v>
      </c>
      <c r="C1319" s="15" t="s">
        <v>4821</v>
      </c>
      <c r="D1319" s="35">
        <v>6171</v>
      </c>
      <c r="E1319" s="36">
        <v>49</v>
      </c>
      <c r="F1319" s="32">
        <v>26</v>
      </c>
      <c r="G1319" s="32">
        <v>50</v>
      </c>
      <c r="H1319" s="32">
        <v>88</v>
      </c>
      <c r="I1319" s="32">
        <v>6</v>
      </c>
      <c r="J1319" s="37">
        <v>35</v>
      </c>
      <c r="K1319" s="36">
        <v>57</v>
      </c>
      <c r="L1319" s="32">
        <v>54</v>
      </c>
      <c r="M1319" s="37">
        <v>51</v>
      </c>
      <c r="N1319" s="32"/>
      <c r="O1319" s="32"/>
      <c r="P1319" s="32"/>
      <c r="Q1319" s="32"/>
      <c r="R1319" s="38">
        <f>(E1319*E$2+F1319*F$2+G1319*G$2+H1319*H$2+I1319*I$2+K1319*K$2+J1319*J$2+L1319*L$2+M1319*M$2)</f>
        <v>0</v>
      </c>
    </row>
    <row r="1320" spans="1:18" ht="22.5" customHeight="1">
      <c r="A1320" s="34">
        <v>46017</v>
      </c>
      <c r="B1320" s="15" t="s">
        <v>1446</v>
      </c>
      <c r="C1320" s="15" t="s">
        <v>1447</v>
      </c>
      <c r="D1320" s="35">
        <v>461</v>
      </c>
      <c r="E1320" s="36">
        <v>50</v>
      </c>
      <c r="F1320" s="32">
        <v>36</v>
      </c>
      <c r="G1320" s="32">
        <v>69</v>
      </c>
      <c r="H1320" s="32">
        <v>67</v>
      </c>
      <c r="I1320" s="32">
        <v>44</v>
      </c>
      <c r="J1320" s="37"/>
      <c r="K1320" s="36">
        <v>36</v>
      </c>
      <c r="L1320" s="32">
        <v>53</v>
      </c>
      <c r="M1320" s="37">
        <v>53</v>
      </c>
      <c r="N1320" s="32"/>
      <c r="O1320" s="32"/>
      <c r="P1320" s="32"/>
      <c r="Q1320" s="32"/>
      <c r="R1320" s="38">
        <f>(E1320*E$2+F1320*F$2+G1320*G$2+H1320*H$2+I1320*I$2+K1320*K$2+J1320*J$2+L1320*L$2+M1320*M$2)</f>
        <v>0</v>
      </c>
    </row>
    <row r="1321" spans="1:18" ht="22.5" customHeight="1">
      <c r="A1321" s="34">
        <v>46017</v>
      </c>
      <c r="B1321" s="15" t="s">
        <v>1448</v>
      </c>
      <c r="C1321" s="15" t="s">
        <v>1449</v>
      </c>
      <c r="D1321" s="35">
        <v>3037</v>
      </c>
      <c r="E1321" s="36">
        <v>41</v>
      </c>
      <c r="F1321" s="32">
        <v>25</v>
      </c>
      <c r="G1321" s="32">
        <v>45</v>
      </c>
      <c r="H1321" s="32">
        <v>49</v>
      </c>
      <c r="I1321" s="32">
        <v>43</v>
      </c>
      <c r="J1321" s="37">
        <v>33</v>
      </c>
      <c r="K1321" s="36">
        <v>59</v>
      </c>
      <c r="L1321" s="32">
        <v>60</v>
      </c>
      <c r="M1321" s="37">
        <v>46</v>
      </c>
      <c r="N1321" s="32"/>
      <c r="O1321" s="32"/>
      <c r="P1321" s="32"/>
      <c r="Q1321" s="32"/>
      <c r="R1321" s="38">
        <f>(E1321*E$2+F1321*F$2+G1321*G$2+H1321*H$2+I1321*I$2+K1321*K$2+J1321*J$2+L1321*L$2+M1321*M$2)</f>
        <v>0</v>
      </c>
    </row>
    <row r="1322" spans="1:18" ht="22.5" customHeight="1">
      <c r="A1322" s="34">
        <v>46017</v>
      </c>
      <c r="B1322" s="15" t="s">
        <v>6640</v>
      </c>
      <c r="C1322" s="15" t="s">
        <v>6585</v>
      </c>
      <c r="D1322" s="35">
        <v>259</v>
      </c>
      <c r="E1322" s="36"/>
      <c r="F1322" s="32">
        <v>24</v>
      </c>
      <c r="G1322" s="32"/>
      <c r="H1322" s="32">
        <v>2</v>
      </c>
      <c r="I1322" s="32"/>
      <c r="J1322" s="37"/>
      <c r="K1322" s="36">
        <v>99</v>
      </c>
      <c r="L1322" s="32">
        <v>39</v>
      </c>
      <c r="M1322" s="37">
        <v>66</v>
      </c>
      <c r="N1322" s="32"/>
      <c r="O1322" s="32"/>
      <c r="P1322" s="32"/>
      <c r="Q1322" s="32"/>
      <c r="R1322" s="38">
        <f>(E1322*E$2+F1322*F$2+G1322*G$2+H1322*H$2+I1322*I$2+K1322*K$2+J1322*J$2+L1322*L$2+M1322*M$2)</f>
        <v>0</v>
      </c>
    </row>
    <row r="1323" spans="1:18" ht="22.5" customHeight="1">
      <c r="A1323" s="34">
        <v>46017</v>
      </c>
      <c r="B1323" s="15" t="s">
        <v>1450</v>
      </c>
      <c r="C1323" s="15" t="s">
        <v>1451</v>
      </c>
      <c r="D1323" s="35">
        <v>2159</v>
      </c>
      <c r="E1323" s="36">
        <v>75</v>
      </c>
      <c r="F1323" s="32">
        <v>80</v>
      </c>
      <c r="G1323" s="32">
        <v>51</v>
      </c>
      <c r="H1323" s="32">
        <v>83</v>
      </c>
      <c r="I1323" s="32">
        <v>86</v>
      </c>
      <c r="J1323" s="37">
        <v>63</v>
      </c>
      <c r="K1323" s="36">
        <v>54</v>
      </c>
      <c r="L1323" s="32">
        <v>57</v>
      </c>
      <c r="M1323" s="37">
        <v>53</v>
      </c>
      <c r="N1323" s="32"/>
      <c r="O1323" s="32"/>
      <c r="P1323" s="32"/>
      <c r="Q1323" s="32"/>
      <c r="R1323" s="38">
        <f>(E1323*E$2+F1323*F$2+G1323*G$2+H1323*H$2+I1323*I$2+K1323*K$2+J1323*J$2+L1323*L$2+M1323*M$2)</f>
        <v>0</v>
      </c>
    </row>
    <row r="1324" spans="1:18" ht="22.5" customHeight="1">
      <c r="A1324" s="34">
        <v>46017</v>
      </c>
      <c r="B1324" s="15" t="s">
        <v>1452</v>
      </c>
      <c r="C1324" s="15" t="s">
        <v>1453</v>
      </c>
      <c r="D1324" s="35">
        <v>3348</v>
      </c>
      <c r="E1324" s="36">
        <v>58</v>
      </c>
      <c r="F1324" s="32">
        <v>48</v>
      </c>
      <c r="G1324" s="32">
        <v>70</v>
      </c>
      <c r="H1324" s="32">
        <v>68</v>
      </c>
      <c r="I1324" s="32">
        <v>54</v>
      </c>
      <c r="J1324" s="37">
        <v>54</v>
      </c>
      <c r="K1324" s="36">
        <v>46</v>
      </c>
      <c r="L1324" s="32">
        <v>51</v>
      </c>
      <c r="M1324" s="37">
        <v>58</v>
      </c>
      <c r="N1324" s="32"/>
      <c r="O1324" s="32"/>
      <c r="P1324" s="32"/>
      <c r="Q1324" s="32"/>
      <c r="R1324" s="38">
        <f>(E1324*E$2+F1324*F$2+G1324*G$2+H1324*H$2+I1324*I$2+K1324*K$2+J1324*J$2+L1324*L$2+M1324*M$2)</f>
        <v>0</v>
      </c>
    </row>
    <row r="1325" spans="1:18" ht="22.5" customHeight="1">
      <c r="A1325" s="34">
        <v>46017</v>
      </c>
      <c r="B1325" s="15" t="s">
        <v>4824</v>
      </c>
      <c r="C1325" s="15" t="s">
        <v>4823</v>
      </c>
      <c r="D1325" s="35">
        <v>852</v>
      </c>
      <c r="E1325" s="36">
        <v>52</v>
      </c>
      <c r="F1325" s="32"/>
      <c r="G1325" s="32">
        <v>29</v>
      </c>
      <c r="H1325" s="32">
        <v>70</v>
      </c>
      <c r="I1325" s="32">
        <v>47</v>
      </c>
      <c r="J1325" s="37">
        <v>63</v>
      </c>
      <c r="K1325" s="36">
        <v>17</v>
      </c>
      <c r="L1325" s="32">
        <v>33</v>
      </c>
      <c r="M1325" s="37">
        <v>64</v>
      </c>
      <c r="N1325" s="32"/>
      <c r="O1325" s="32"/>
      <c r="P1325" s="32"/>
      <c r="Q1325" s="32"/>
      <c r="R1325" s="38">
        <f>(E1325*E$2+F1325*F$2+G1325*G$2+H1325*H$2+I1325*I$2+K1325*K$2+J1325*J$2+L1325*L$2+M1325*M$2)</f>
        <v>0</v>
      </c>
    </row>
    <row r="1326" spans="1:18" ht="22.5" customHeight="1">
      <c r="A1326" s="34">
        <v>46017</v>
      </c>
      <c r="B1326" s="15" t="s">
        <v>7173</v>
      </c>
      <c r="C1326" s="15" t="s">
        <v>7174</v>
      </c>
      <c r="D1326" s="35">
        <v>349</v>
      </c>
      <c r="E1326" s="36">
        <v>15</v>
      </c>
      <c r="F1326" s="32"/>
      <c r="G1326" s="32">
        <v>7</v>
      </c>
      <c r="H1326" s="32">
        <v>23</v>
      </c>
      <c r="I1326" s="32">
        <v>15</v>
      </c>
      <c r="J1326" s="37"/>
      <c r="K1326" s="36">
        <v>40</v>
      </c>
      <c r="L1326" s="32">
        <v>61</v>
      </c>
      <c r="M1326" s="37">
        <v>52</v>
      </c>
      <c r="N1326" s="32"/>
      <c r="O1326" s="32"/>
      <c r="P1326" s="32"/>
      <c r="Q1326" s="32"/>
      <c r="R1326" s="38">
        <f>(E1326*E$2+F1326*F$2+G1326*G$2+H1326*H$2+I1326*I$2+K1326*K$2+J1326*J$2+L1326*L$2+M1326*M$2)</f>
        <v>0</v>
      </c>
    </row>
    <row r="1327" spans="1:18" ht="22.5" customHeight="1">
      <c r="A1327" s="34">
        <v>46017</v>
      </c>
      <c r="B1327" s="15" t="s">
        <v>6679</v>
      </c>
      <c r="C1327" s="15" t="s">
        <v>6680</v>
      </c>
      <c r="D1327" s="35">
        <v>821</v>
      </c>
      <c r="E1327" s="36"/>
      <c r="F1327" s="32">
        <v>7</v>
      </c>
      <c r="G1327" s="32"/>
      <c r="H1327" s="32">
        <v>6</v>
      </c>
      <c r="I1327" s="32"/>
      <c r="J1327" s="37"/>
      <c r="K1327" s="36">
        <v>70</v>
      </c>
      <c r="L1327" s="32">
        <v>34</v>
      </c>
      <c r="M1327" s="37">
        <v>71</v>
      </c>
      <c r="N1327" s="32"/>
      <c r="O1327" s="32"/>
      <c r="P1327" s="32"/>
      <c r="Q1327" s="32"/>
      <c r="R1327" s="38">
        <f>(E1327*E$2+F1327*F$2+G1327*G$2+H1327*H$2+I1327*I$2+K1327*K$2+J1327*J$2+L1327*L$2+M1327*M$2)</f>
        <v>0</v>
      </c>
    </row>
    <row r="1328" spans="1:18" ht="22.5" customHeight="1">
      <c r="A1328" s="34">
        <v>46017</v>
      </c>
      <c r="B1328" s="15" t="s">
        <v>1454</v>
      </c>
      <c r="C1328" s="15" t="s">
        <v>1455</v>
      </c>
      <c r="D1328" s="35">
        <v>204</v>
      </c>
      <c r="E1328" s="36">
        <v>59</v>
      </c>
      <c r="F1328" s="32">
        <v>50</v>
      </c>
      <c r="G1328" s="32">
        <v>31</v>
      </c>
      <c r="H1328" s="32">
        <v>85</v>
      </c>
      <c r="I1328" s="32">
        <v>34</v>
      </c>
      <c r="J1328" s="37"/>
      <c r="K1328" s="36">
        <v>25</v>
      </c>
      <c r="L1328" s="32">
        <v>52</v>
      </c>
      <c r="M1328" s="37">
        <v>43</v>
      </c>
      <c r="N1328" s="32"/>
      <c r="O1328" s="32"/>
      <c r="P1328" s="32"/>
      <c r="Q1328" s="32"/>
      <c r="R1328" s="38">
        <f>(E1328*E$2+F1328*F$2+G1328*G$2+H1328*H$2+I1328*I$2+K1328*K$2+J1328*J$2+L1328*L$2+M1328*M$2)</f>
        <v>0</v>
      </c>
    </row>
    <row r="1329" spans="1:18" ht="22.5" customHeight="1">
      <c r="A1329" s="34">
        <v>46017</v>
      </c>
      <c r="B1329" s="15" t="s">
        <v>6815</v>
      </c>
      <c r="C1329" s="15" t="s">
        <v>6816</v>
      </c>
      <c r="D1329" s="35">
        <v>200</v>
      </c>
      <c r="E1329" s="36"/>
      <c r="F1329" s="32">
        <v>85</v>
      </c>
      <c r="G1329" s="32"/>
      <c r="H1329" s="32">
        <v>57</v>
      </c>
      <c r="I1329" s="32"/>
      <c r="J1329" s="37"/>
      <c r="K1329" s="36">
        <v>10</v>
      </c>
      <c r="L1329" s="32">
        <v>34</v>
      </c>
      <c r="M1329" s="37">
        <v>84</v>
      </c>
      <c r="N1329" s="32"/>
      <c r="O1329" s="32"/>
      <c r="P1329" s="32"/>
      <c r="Q1329" s="32"/>
      <c r="R1329" s="38">
        <f>(E1329*E$2+F1329*F$2+G1329*G$2+H1329*H$2+I1329*I$2+K1329*K$2+J1329*J$2+L1329*L$2+M1329*M$2)</f>
        <v>0</v>
      </c>
    </row>
    <row r="1330" spans="1:18" ht="22.5" customHeight="1">
      <c r="A1330" s="34">
        <v>46017</v>
      </c>
      <c r="B1330" s="15" t="s">
        <v>1456</v>
      </c>
      <c r="C1330" s="15" t="s">
        <v>1457</v>
      </c>
      <c r="D1330" s="35">
        <v>619</v>
      </c>
      <c r="E1330" s="36"/>
      <c r="F1330" s="32">
        <v>68</v>
      </c>
      <c r="G1330" s="32"/>
      <c r="H1330" s="32">
        <v>74</v>
      </c>
      <c r="I1330" s="32"/>
      <c r="J1330" s="37"/>
      <c r="K1330" s="36">
        <v>41</v>
      </c>
      <c r="L1330" s="32">
        <v>57</v>
      </c>
      <c r="M1330" s="37">
        <v>56</v>
      </c>
      <c r="N1330" s="32"/>
      <c r="O1330" s="32"/>
      <c r="P1330" s="32"/>
      <c r="Q1330" s="32"/>
      <c r="R1330" s="38">
        <f>(E1330*E$2+F1330*F$2+G1330*G$2+H1330*H$2+I1330*I$2+K1330*K$2+J1330*J$2+L1330*L$2+M1330*M$2)</f>
        <v>0</v>
      </c>
    </row>
    <row r="1331" spans="1:18" ht="22.5" customHeight="1">
      <c r="A1331" s="34">
        <v>46017</v>
      </c>
      <c r="B1331" s="15" t="s">
        <v>1458</v>
      </c>
      <c r="C1331" s="15" t="s">
        <v>1459</v>
      </c>
      <c r="D1331" s="35">
        <v>228</v>
      </c>
      <c r="E1331" s="36">
        <v>46</v>
      </c>
      <c r="F1331" s="32">
        <v>46</v>
      </c>
      <c r="G1331" s="32">
        <v>56</v>
      </c>
      <c r="H1331" s="32">
        <v>27</v>
      </c>
      <c r="I1331" s="32">
        <v>41</v>
      </c>
      <c r="J1331" s="37"/>
      <c r="K1331" s="36">
        <v>81</v>
      </c>
      <c r="L1331" s="32">
        <v>59</v>
      </c>
      <c r="M1331" s="37">
        <v>60</v>
      </c>
      <c r="N1331" s="32"/>
      <c r="O1331" s="32"/>
      <c r="P1331" s="32"/>
      <c r="Q1331" s="32"/>
      <c r="R1331" s="38">
        <f>(E1331*E$2+F1331*F$2+G1331*G$2+H1331*H$2+I1331*I$2+K1331*K$2+J1331*J$2+L1331*L$2+M1331*M$2)</f>
        <v>0</v>
      </c>
    </row>
    <row r="1332" spans="1:18" ht="22.5" customHeight="1">
      <c r="A1332" s="34">
        <v>46017</v>
      </c>
      <c r="B1332" s="15" t="s">
        <v>7029</v>
      </c>
      <c r="C1332" s="15" t="s">
        <v>7030</v>
      </c>
      <c r="D1332" s="35">
        <v>404</v>
      </c>
      <c r="E1332" s="36">
        <v>33</v>
      </c>
      <c r="F1332" s="32">
        <v>50</v>
      </c>
      <c r="G1332" s="32">
        <v>30</v>
      </c>
      <c r="H1332" s="32">
        <v>8</v>
      </c>
      <c r="I1332" s="32">
        <v>9</v>
      </c>
      <c r="J1332" s="37"/>
      <c r="K1332" s="36">
        <v>33</v>
      </c>
      <c r="L1332" s="32">
        <v>24</v>
      </c>
      <c r="M1332" s="37">
        <v>20</v>
      </c>
      <c r="N1332" s="32"/>
      <c r="O1332" s="32"/>
      <c r="P1332" s="32"/>
      <c r="Q1332" s="32"/>
      <c r="R1332" s="38">
        <f>(E1332*E$2+F1332*F$2+G1332*G$2+H1332*H$2+I1332*I$2+K1332*K$2+J1332*J$2+L1332*L$2+M1332*M$2)</f>
        <v>0</v>
      </c>
    </row>
    <row r="1333" spans="1:18" ht="22.5" customHeight="1">
      <c r="A1333" s="34">
        <v>46017</v>
      </c>
      <c r="B1333" s="15" t="s">
        <v>1460</v>
      </c>
      <c r="C1333" s="15" t="s">
        <v>1461</v>
      </c>
      <c r="D1333" s="35">
        <v>1774</v>
      </c>
      <c r="E1333" s="36">
        <v>45</v>
      </c>
      <c r="F1333" s="32">
        <v>31</v>
      </c>
      <c r="G1333" s="32">
        <v>53</v>
      </c>
      <c r="H1333" s="32">
        <v>41</v>
      </c>
      <c r="I1333" s="32">
        <v>24</v>
      </c>
      <c r="J1333" s="37">
        <v>37</v>
      </c>
      <c r="K1333" s="36">
        <v>78</v>
      </c>
      <c r="L1333" s="32">
        <v>41</v>
      </c>
      <c r="M1333" s="37">
        <v>67</v>
      </c>
      <c r="N1333" s="32"/>
      <c r="O1333" s="32"/>
      <c r="P1333" s="32"/>
      <c r="Q1333" s="32"/>
      <c r="R1333" s="38">
        <f>(E1333*E$2+F1333*F$2+G1333*G$2+H1333*H$2+I1333*I$2+K1333*K$2+J1333*J$2+L1333*L$2+M1333*M$2)</f>
        <v>0</v>
      </c>
    </row>
    <row r="1334" spans="1:18" ht="22.5" customHeight="1">
      <c r="A1334" s="34">
        <v>46017</v>
      </c>
      <c r="B1334" s="15" t="s">
        <v>4826</v>
      </c>
      <c r="C1334" s="15" t="s">
        <v>4825</v>
      </c>
      <c r="D1334" s="35">
        <v>7103</v>
      </c>
      <c r="E1334" s="36">
        <v>73</v>
      </c>
      <c r="F1334" s="32"/>
      <c r="G1334" s="32">
        <v>64</v>
      </c>
      <c r="H1334" s="32">
        <v>90</v>
      </c>
      <c r="I1334" s="32">
        <v>86</v>
      </c>
      <c r="J1334" s="37"/>
      <c r="K1334" s="36">
        <v>81</v>
      </c>
      <c r="L1334" s="32">
        <v>34</v>
      </c>
      <c r="M1334" s="37">
        <v>74</v>
      </c>
      <c r="N1334" s="32"/>
      <c r="O1334" s="32"/>
      <c r="P1334" s="32"/>
      <c r="Q1334" s="32"/>
      <c r="R1334" s="38">
        <f>(E1334*E$2+F1334*F$2+G1334*G$2+H1334*H$2+I1334*I$2+K1334*K$2+J1334*J$2+L1334*L$2+M1334*M$2)</f>
        <v>0</v>
      </c>
    </row>
    <row r="1335" spans="1:18" ht="22.5" customHeight="1">
      <c r="A1335" s="34">
        <v>46017</v>
      </c>
      <c r="B1335" s="15" t="s">
        <v>1462</v>
      </c>
      <c r="C1335" s="15" t="s">
        <v>1463</v>
      </c>
      <c r="D1335" s="35">
        <v>5418</v>
      </c>
      <c r="E1335" s="36">
        <v>34</v>
      </c>
      <c r="F1335" s="32">
        <v>10</v>
      </c>
      <c r="G1335" s="32">
        <v>51</v>
      </c>
      <c r="H1335" s="32">
        <v>58</v>
      </c>
      <c r="I1335" s="32">
        <v>36</v>
      </c>
      <c r="J1335" s="37"/>
      <c r="K1335" s="36">
        <v>77</v>
      </c>
      <c r="L1335" s="32">
        <v>8</v>
      </c>
      <c r="M1335" s="37">
        <v>86</v>
      </c>
      <c r="N1335" s="32"/>
      <c r="O1335" s="32"/>
      <c r="P1335" s="32"/>
      <c r="Q1335" s="32"/>
      <c r="R1335" s="38">
        <f>(E1335*E$2+F1335*F$2+G1335*G$2+H1335*H$2+I1335*I$2+K1335*K$2+J1335*J$2+L1335*L$2+M1335*M$2)</f>
        <v>0</v>
      </c>
    </row>
    <row r="1336" spans="1:18" ht="22.5" customHeight="1">
      <c r="A1336" s="34">
        <v>46017</v>
      </c>
      <c r="B1336" s="15" t="s">
        <v>1464</v>
      </c>
      <c r="C1336" s="15" t="s">
        <v>1465</v>
      </c>
      <c r="D1336" s="35">
        <v>26741</v>
      </c>
      <c r="E1336" s="36">
        <v>49</v>
      </c>
      <c r="F1336" s="32">
        <v>35</v>
      </c>
      <c r="G1336" s="32">
        <v>65</v>
      </c>
      <c r="H1336" s="32">
        <v>59</v>
      </c>
      <c r="I1336" s="32">
        <v>12</v>
      </c>
      <c r="J1336" s="37"/>
      <c r="K1336" s="36">
        <v>5</v>
      </c>
      <c r="L1336" s="32">
        <v>57</v>
      </c>
      <c r="M1336" s="37">
        <v>42</v>
      </c>
      <c r="N1336" s="32"/>
      <c r="O1336" s="32"/>
      <c r="P1336" s="32"/>
      <c r="Q1336" s="32"/>
      <c r="R1336" s="38">
        <f>(E1336*E$2+F1336*F$2+G1336*G$2+H1336*H$2+I1336*I$2+K1336*K$2+J1336*J$2+L1336*L$2+M1336*M$2)</f>
        <v>0</v>
      </c>
    </row>
    <row r="1337" spans="1:18" ht="22.5" customHeight="1">
      <c r="A1337" s="34">
        <v>46017</v>
      </c>
      <c r="B1337" s="15" t="s">
        <v>4828</v>
      </c>
      <c r="C1337" s="15" t="s">
        <v>4827</v>
      </c>
      <c r="D1337" s="35">
        <v>2485</v>
      </c>
      <c r="E1337" s="36">
        <v>53</v>
      </c>
      <c r="F1337" s="32"/>
      <c r="G1337" s="32">
        <v>64</v>
      </c>
      <c r="H1337" s="32"/>
      <c r="I1337" s="32">
        <v>66</v>
      </c>
      <c r="J1337" s="37">
        <v>49</v>
      </c>
      <c r="K1337" s="36">
        <v>22</v>
      </c>
      <c r="L1337" s="32">
        <v>6</v>
      </c>
      <c r="M1337" s="37">
        <v>88</v>
      </c>
      <c r="N1337" s="32"/>
      <c r="O1337" s="32"/>
      <c r="P1337" s="32"/>
      <c r="Q1337" s="32"/>
      <c r="R1337" s="38">
        <f>(E1337*E$2+F1337*F$2+G1337*G$2+H1337*H$2+I1337*I$2+K1337*K$2+J1337*J$2+L1337*L$2+M1337*M$2)</f>
        <v>0</v>
      </c>
    </row>
    <row r="1338" spans="1:18" ht="22.5" customHeight="1">
      <c r="A1338" s="34">
        <v>46017</v>
      </c>
      <c r="B1338" s="15" t="s">
        <v>7835</v>
      </c>
      <c r="C1338" s="15" t="s">
        <v>7836</v>
      </c>
      <c r="D1338" s="35">
        <v>288</v>
      </c>
      <c r="E1338" s="36"/>
      <c r="F1338" s="32"/>
      <c r="G1338" s="32"/>
      <c r="H1338" s="32"/>
      <c r="I1338" s="32"/>
      <c r="J1338" s="37"/>
      <c r="K1338" s="36"/>
      <c r="L1338" s="32">
        <v>48</v>
      </c>
      <c r="M1338" s="37">
        <v>49</v>
      </c>
      <c r="N1338" s="32"/>
      <c r="O1338" s="32"/>
      <c r="P1338" s="32"/>
      <c r="Q1338" s="32"/>
      <c r="R1338" s="38">
        <f>(E1338*E$2+F1338*F$2+G1338*G$2+H1338*H$2+I1338*I$2+K1338*K$2+J1338*J$2+L1338*L$2+M1338*M$2)</f>
        <v>0</v>
      </c>
    </row>
    <row r="1339" spans="1:18" ht="22.5" customHeight="1">
      <c r="A1339" s="34">
        <v>46017</v>
      </c>
      <c r="B1339" s="15" t="s">
        <v>1466</v>
      </c>
      <c r="C1339" s="15" t="s">
        <v>1467</v>
      </c>
      <c r="D1339" s="35">
        <v>76161</v>
      </c>
      <c r="E1339" s="36">
        <v>45</v>
      </c>
      <c r="F1339" s="32">
        <v>39</v>
      </c>
      <c r="G1339" s="32">
        <v>49</v>
      </c>
      <c r="H1339" s="32">
        <v>52</v>
      </c>
      <c r="I1339" s="32"/>
      <c r="J1339" s="37">
        <v>20</v>
      </c>
      <c r="K1339" s="36">
        <v>46</v>
      </c>
      <c r="L1339" s="32">
        <v>74</v>
      </c>
      <c r="M1339" s="37">
        <v>19</v>
      </c>
      <c r="N1339" s="32"/>
      <c r="O1339" s="32"/>
      <c r="P1339" s="32"/>
      <c r="Q1339" s="32"/>
      <c r="R1339" s="38">
        <f>(E1339*E$2+F1339*F$2+G1339*G$2+H1339*H$2+I1339*I$2+K1339*K$2+J1339*J$2+L1339*L$2+M1339*M$2)</f>
        <v>0</v>
      </c>
    </row>
    <row r="1340" spans="1:18" ht="22.5" customHeight="1">
      <c r="A1340" s="34">
        <v>46017</v>
      </c>
      <c r="B1340" s="15" t="s">
        <v>1468</v>
      </c>
      <c r="C1340" s="15" t="s">
        <v>1469</v>
      </c>
      <c r="D1340" s="35">
        <v>261</v>
      </c>
      <c r="E1340" s="36"/>
      <c r="F1340" s="32">
        <v>98</v>
      </c>
      <c r="G1340" s="32"/>
      <c r="H1340" s="32">
        <v>39</v>
      </c>
      <c r="I1340" s="32"/>
      <c r="J1340" s="37"/>
      <c r="K1340" s="36">
        <v>48</v>
      </c>
      <c r="L1340" s="32">
        <v>64</v>
      </c>
      <c r="M1340" s="37">
        <v>56</v>
      </c>
      <c r="N1340" s="32"/>
      <c r="O1340" s="32"/>
      <c r="P1340" s="32"/>
      <c r="Q1340" s="32"/>
      <c r="R1340" s="38">
        <f>(E1340*E$2+F1340*F$2+G1340*G$2+H1340*H$2+I1340*I$2+K1340*K$2+J1340*J$2+L1340*L$2+M1340*M$2)</f>
        <v>0</v>
      </c>
    </row>
    <row r="1341" spans="1:18" ht="22.5" customHeight="1">
      <c r="A1341" s="34">
        <v>46017</v>
      </c>
      <c r="B1341" s="15" t="s">
        <v>1470</v>
      </c>
      <c r="C1341" s="15" t="s">
        <v>1471</v>
      </c>
      <c r="D1341" s="35">
        <v>439</v>
      </c>
      <c r="E1341" s="36">
        <v>13</v>
      </c>
      <c r="F1341" s="32">
        <v>19</v>
      </c>
      <c r="G1341" s="32">
        <v>19</v>
      </c>
      <c r="H1341" s="32">
        <v>30</v>
      </c>
      <c r="I1341" s="32">
        <v>45</v>
      </c>
      <c r="J1341" s="37"/>
      <c r="K1341" s="36">
        <v>36</v>
      </c>
      <c r="L1341" s="32">
        <v>42</v>
      </c>
      <c r="M1341" s="37">
        <v>32</v>
      </c>
      <c r="N1341" s="32"/>
      <c r="O1341" s="32"/>
      <c r="P1341" s="32"/>
      <c r="Q1341" s="32"/>
      <c r="R1341" s="38">
        <f>(E1341*E$2+F1341*F$2+G1341*G$2+H1341*H$2+I1341*I$2+K1341*K$2+J1341*J$2+L1341*L$2+M1341*M$2)</f>
        <v>0</v>
      </c>
    </row>
    <row r="1342" spans="1:18" ht="22.5" customHeight="1">
      <c r="A1342" s="34">
        <v>46017</v>
      </c>
      <c r="B1342" s="15" t="s">
        <v>1472</v>
      </c>
      <c r="C1342" s="15" t="s">
        <v>1473</v>
      </c>
      <c r="D1342" s="35">
        <v>1713</v>
      </c>
      <c r="E1342" s="36">
        <v>79</v>
      </c>
      <c r="F1342" s="32">
        <v>85</v>
      </c>
      <c r="G1342" s="32">
        <v>69</v>
      </c>
      <c r="H1342" s="32">
        <v>84</v>
      </c>
      <c r="I1342" s="32">
        <v>86</v>
      </c>
      <c r="J1342" s="37">
        <v>92</v>
      </c>
      <c r="K1342" s="36">
        <v>47</v>
      </c>
      <c r="L1342" s="32">
        <v>8</v>
      </c>
      <c r="M1342" s="37">
        <v>94</v>
      </c>
      <c r="N1342" s="32"/>
      <c r="O1342" s="32">
        <v>1</v>
      </c>
      <c r="P1342" s="32">
        <v>1</v>
      </c>
      <c r="Q1342" s="32"/>
      <c r="R1342" s="38">
        <f>(E1342*E$2+F1342*F$2+G1342*G$2+H1342*H$2+I1342*I$2+K1342*K$2+J1342*J$2+L1342*L$2+M1342*M$2)</f>
        <v>0</v>
      </c>
    </row>
    <row r="1343" spans="1:18" ht="22.5" customHeight="1">
      <c r="A1343" s="34">
        <v>46017</v>
      </c>
      <c r="B1343" s="15" t="s">
        <v>4830</v>
      </c>
      <c r="C1343" s="15" t="s">
        <v>4829</v>
      </c>
      <c r="D1343" s="35">
        <v>10931</v>
      </c>
      <c r="E1343" s="36">
        <v>64</v>
      </c>
      <c r="F1343" s="32"/>
      <c r="G1343" s="32">
        <v>61</v>
      </c>
      <c r="H1343" s="32">
        <v>87</v>
      </c>
      <c r="I1343" s="32">
        <v>55</v>
      </c>
      <c r="J1343" s="37">
        <v>49</v>
      </c>
      <c r="K1343" s="36">
        <v>10</v>
      </c>
      <c r="L1343" s="32">
        <v>34</v>
      </c>
      <c r="M1343" s="37">
        <v>79</v>
      </c>
      <c r="N1343" s="32"/>
      <c r="O1343" s="32"/>
      <c r="P1343" s="32"/>
      <c r="Q1343" s="32"/>
      <c r="R1343" s="38">
        <f>(E1343*E$2+F1343*F$2+G1343*G$2+H1343*H$2+I1343*I$2+K1343*K$2+J1343*J$2+L1343*L$2+M1343*M$2)</f>
        <v>0</v>
      </c>
    </row>
    <row r="1344" spans="1:18" ht="22.5" customHeight="1">
      <c r="A1344" s="34">
        <v>46017</v>
      </c>
      <c r="B1344" s="15" t="s">
        <v>4832</v>
      </c>
      <c r="C1344" s="15" t="s">
        <v>4831</v>
      </c>
      <c r="D1344" s="35">
        <v>708</v>
      </c>
      <c r="E1344" s="36">
        <v>49</v>
      </c>
      <c r="F1344" s="32"/>
      <c r="G1344" s="32">
        <v>54</v>
      </c>
      <c r="H1344" s="32">
        <v>74</v>
      </c>
      <c r="I1344" s="32">
        <v>21</v>
      </c>
      <c r="J1344" s="37">
        <v>54</v>
      </c>
      <c r="K1344" s="36">
        <v>67</v>
      </c>
      <c r="L1344" s="32">
        <v>32</v>
      </c>
      <c r="M1344" s="37">
        <v>65</v>
      </c>
      <c r="N1344" s="32"/>
      <c r="O1344" s="32"/>
      <c r="P1344" s="32"/>
      <c r="Q1344" s="32"/>
      <c r="R1344" s="38">
        <f>(E1344*E$2+F1344*F$2+G1344*G$2+H1344*H$2+I1344*I$2+K1344*K$2+J1344*J$2+L1344*L$2+M1344*M$2)</f>
        <v>0</v>
      </c>
    </row>
    <row r="1345" spans="1:18" ht="22.5" customHeight="1">
      <c r="A1345" s="34">
        <v>46017</v>
      </c>
      <c r="B1345" s="15" t="s">
        <v>1474</v>
      </c>
      <c r="C1345" s="15" t="s">
        <v>1475</v>
      </c>
      <c r="D1345" s="35">
        <v>69673</v>
      </c>
      <c r="E1345" s="36">
        <v>62</v>
      </c>
      <c r="F1345" s="32">
        <v>64</v>
      </c>
      <c r="G1345" s="32">
        <v>56</v>
      </c>
      <c r="H1345" s="32">
        <v>88</v>
      </c>
      <c r="I1345" s="32">
        <v>27</v>
      </c>
      <c r="J1345" s="37">
        <v>60</v>
      </c>
      <c r="K1345" s="36">
        <v>67</v>
      </c>
      <c r="L1345" s="32">
        <v>35</v>
      </c>
      <c r="M1345" s="37">
        <v>61</v>
      </c>
      <c r="N1345" s="32"/>
      <c r="O1345" s="32"/>
      <c r="P1345" s="32"/>
      <c r="Q1345" s="32"/>
      <c r="R1345" s="38">
        <f>(E1345*E$2+F1345*F$2+G1345*G$2+H1345*H$2+I1345*I$2+K1345*K$2+J1345*J$2+L1345*L$2+M1345*M$2)</f>
        <v>0</v>
      </c>
    </row>
    <row r="1346" spans="1:18" ht="22.5" customHeight="1">
      <c r="A1346" s="34">
        <v>46017</v>
      </c>
      <c r="B1346" s="15" t="s">
        <v>4834</v>
      </c>
      <c r="C1346" s="15" t="s">
        <v>4833</v>
      </c>
      <c r="D1346" s="35">
        <v>25908</v>
      </c>
      <c r="E1346" s="36">
        <v>46</v>
      </c>
      <c r="F1346" s="32"/>
      <c r="G1346" s="32">
        <v>57</v>
      </c>
      <c r="H1346" s="32"/>
      <c r="I1346" s="32">
        <v>65</v>
      </c>
      <c r="J1346" s="37">
        <v>47</v>
      </c>
      <c r="K1346" s="36">
        <v>75</v>
      </c>
      <c r="L1346" s="32">
        <v>9</v>
      </c>
      <c r="M1346" s="37">
        <v>97</v>
      </c>
      <c r="N1346" s="32"/>
      <c r="O1346" s="32"/>
      <c r="P1346" s="32"/>
      <c r="Q1346" s="32"/>
      <c r="R1346" s="38">
        <f>(E1346*E$2+F1346*F$2+G1346*G$2+H1346*H$2+I1346*I$2+K1346*K$2+J1346*J$2+L1346*L$2+M1346*M$2)</f>
        <v>0</v>
      </c>
    </row>
    <row r="1347" spans="1:18" ht="22.5" customHeight="1">
      <c r="A1347" s="34">
        <v>46017</v>
      </c>
      <c r="B1347" s="15" t="s">
        <v>6396</v>
      </c>
      <c r="C1347" s="15" t="s">
        <v>6397</v>
      </c>
      <c r="D1347" s="35">
        <v>550</v>
      </c>
      <c r="E1347" s="36">
        <v>16</v>
      </c>
      <c r="F1347" s="32">
        <v>25</v>
      </c>
      <c r="G1347" s="32">
        <v>18</v>
      </c>
      <c r="H1347" s="32">
        <v>44</v>
      </c>
      <c r="I1347" s="32"/>
      <c r="J1347" s="37"/>
      <c r="K1347" s="36">
        <v>13</v>
      </c>
      <c r="L1347" s="32">
        <v>47</v>
      </c>
      <c r="M1347" s="37">
        <v>46</v>
      </c>
      <c r="N1347" s="32"/>
      <c r="O1347" s="32"/>
      <c r="P1347" s="32"/>
      <c r="Q1347" s="32"/>
      <c r="R1347" s="38">
        <f>(E1347*E$2+F1347*F$2+G1347*G$2+H1347*H$2+I1347*I$2+K1347*K$2+J1347*J$2+L1347*L$2+M1347*M$2)</f>
        <v>0</v>
      </c>
    </row>
    <row r="1348" spans="1:18" ht="22.5" customHeight="1">
      <c r="A1348" s="34">
        <v>46017</v>
      </c>
      <c r="B1348" s="15" t="s">
        <v>1476</v>
      </c>
      <c r="C1348" s="15" t="s">
        <v>1477</v>
      </c>
      <c r="D1348" s="35">
        <v>4415</v>
      </c>
      <c r="E1348" s="36">
        <v>60</v>
      </c>
      <c r="F1348" s="32">
        <v>51</v>
      </c>
      <c r="G1348" s="32">
        <v>63</v>
      </c>
      <c r="H1348" s="32">
        <v>66</v>
      </c>
      <c r="I1348" s="32">
        <v>87</v>
      </c>
      <c r="J1348" s="37">
        <v>45</v>
      </c>
      <c r="K1348" s="36">
        <v>92</v>
      </c>
      <c r="L1348" s="32">
        <v>51</v>
      </c>
      <c r="M1348" s="37">
        <v>58</v>
      </c>
      <c r="N1348" s="32"/>
      <c r="O1348" s="32"/>
      <c r="P1348" s="32"/>
      <c r="Q1348" s="32"/>
      <c r="R1348" s="38">
        <f>(E1348*E$2+F1348*F$2+G1348*G$2+H1348*H$2+I1348*I$2+K1348*K$2+J1348*J$2+L1348*L$2+M1348*M$2)</f>
        <v>0</v>
      </c>
    </row>
    <row r="1349" spans="1:18" ht="22.5" customHeight="1">
      <c r="A1349" s="34">
        <v>46017</v>
      </c>
      <c r="B1349" s="15" t="s">
        <v>4836</v>
      </c>
      <c r="C1349" s="15" t="s">
        <v>4835</v>
      </c>
      <c r="D1349" s="35">
        <v>265</v>
      </c>
      <c r="E1349" s="36">
        <v>47</v>
      </c>
      <c r="F1349" s="32">
        <v>12</v>
      </c>
      <c r="G1349" s="32">
        <v>25</v>
      </c>
      <c r="H1349" s="32">
        <v>84</v>
      </c>
      <c r="I1349" s="32">
        <v>31</v>
      </c>
      <c r="J1349" s="37"/>
      <c r="K1349" s="36">
        <v>47</v>
      </c>
      <c r="L1349" s="32">
        <v>39</v>
      </c>
      <c r="M1349" s="37">
        <v>50</v>
      </c>
      <c r="N1349" s="32"/>
      <c r="O1349" s="32"/>
      <c r="P1349" s="32"/>
      <c r="Q1349" s="32"/>
      <c r="R1349" s="38">
        <f>(E1349*E$2+F1349*F$2+G1349*G$2+H1349*H$2+I1349*I$2+K1349*K$2+J1349*J$2+L1349*L$2+M1349*M$2)</f>
        <v>0</v>
      </c>
    </row>
    <row r="1350" spans="1:18" ht="22.5" customHeight="1">
      <c r="A1350" s="34">
        <v>46017</v>
      </c>
      <c r="B1350" s="15" t="s">
        <v>6167</v>
      </c>
      <c r="C1350" s="15" t="s">
        <v>6168</v>
      </c>
      <c r="D1350" s="35">
        <v>46970</v>
      </c>
      <c r="E1350" s="36"/>
      <c r="F1350" s="32"/>
      <c r="G1350" s="32"/>
      <c r="H1350" s="32">
        <v>1</v>
      </c>
      <c r="I1350" s="32"/>
      <c r="J1350" s="37"/>
      <c r="K1350" s="36">
        <v>88</v>
      </c>
      <c r="L1350" s="32">
        <v>13</v>
      </c>
      <c r="M1350" s="37">
        <v>70</v>
      </c>
      <c r="N1350" s="32"/>
      <c r="O1350" s="32"/>
      <c r="P1350" s="32"/>
      <c r="Q1350" s="32"/>
      <c r="R1350" s="38">
        <f>(E1350*E$2+F1350*F$2+G1350*G$2+H1350*H$2+I1350*I$2+K1350*K$2+J1350*J$2+L1350*L$2+M1350*M$2)</f>
        <v>0</v>
      </c>
    </row>
    <row r="1351" spans="1:18" ht="22.5" customHeight="1">
      <c r="A1351" s="34">
        <v>46017</v>
      </c>
      <c r="B1351" s="15" t="s">
        <v>6948</v>
      </c>
      <c r="C1351" s="15" t="s">
        <v>6949</v>
      </c>
      <c r="D1351" s="35">
        <v>242</v>
      </c>
      <c r="E1351" s="36"/>
      <c r="F1351" s="32"/>
      <c r="G1351" s="32"/>
      <c r="H1351" s="32"/>
      <c r="I1351" s="32"/>
      <c r="J1351" s="37"/>
      <c r="K1351" s="36"/>
      <c r="L1351" s="32">
        <v>42</v>
      </c>
      <c r="M1351" s="37">
        <v>59</v>
      </c>
      <c r="N1351" s="32"/>
      <c r="O1351" s="32"/>
      <c r="P1351" s="32"/>
      <c r="Q1351" s="32"/>
      <c r="R1351" s="38">
        <f>(E1351*E$2+F1351*F$2+G1351*G$2+H1351*H$2+I1351*I$2+K1351*K$2+J1351*J$2+L1351*L$2+M1351*M$2)</f>
        <v>0</v>
      </c>
    </row>
    <row r="1352" spans="1:18" ht="22.5" customHeight="1">
      <c r="A1352" s="34">
        <v>46017</v>
      </c>
      <c r="B1352" s="15" t="s">
        <v>6416</v>
      </c>
      <c r="C1352" s="15" t="s">
        <v>1478</v>
      </c>
      <c r="D1352" s="35">
        <v>44719</v>
      </c>
      <c r="E1352" s="36">
        <v>41</v>
      </c>
      <c r="F1352" s="32">
        <v>38</v>
      </c>
      <c r="G1352" s="32">
        <v>56</v>
      </c>
      <c r="H1352" s="32">
        <v>50</v>
      </c>
      <c r="I1352" s="32">
        <v>16</v>
      </c>
      <c r="J1352" s="37">
        <v>15</v>
      </c>
      <c r="K1352" s="36">
        <v>73</v>
      </c>
      <c r="L1352" s="32">
        <v>55</v>
      </c>
      <c r="M1352" s="37">
        <v>47</v>
      </c>
      <c r="N1352" s="32"/>
      <c r="O1352" s="32"/>
      <c r="P1352" s="32"/>
      <c r="Q1352" s="32"/>
      <c r="R1352" s="38">
        <f>(E1352*E$2+F1352*F$2+G1352*G$2+H1352*H$2+I1352*I$2+K1352*K$2+J1352*J$2+L1352*L$2+M1352*M$2)</f>
        <v>0</v>
      </c>
    </row>
    <row r="1353" spans="1:18" ht="22.5" customHeight="1">
      <c r="A1353" s="34">
        <v>46017</v>
      </c>
      <c r="B1353" s="15" t="s">
        <v>1479</v>
      </c>
      <c r="C1353" s="15" t="s">
        <v>1480</v>
      </c>
      <c r="D1353" s="35">
        <v>418</v>
      </c>
      <c r="E1353" s="36">
        <v>74</v>
      </c>
      <c r="F1353" s="32">
        <v>96</v>
      </c>
      <c r="G1353" s="32">
        <v>36</v>
      </c>
      <c r="H1353" s="32">
        <v>49</v>
      </c>
      <c r="I1353" s="32">
        <v>12</v>
      </c>
      <c r="J1353" s="37"/>
      <c r="K1353" s="36">
        <v>41</v>
      </c>
      <c r="L1353" s="32">
        <v>78</v>
      </c>
      <c r="M1353" s="37">
        <v>38</v>
      </c>
      <c r="N1353" s="32"/>
      <c r="O1353" s="32"/>
      <c r="P1353" s="32"/>
      <c r="Q1353" s="32"/>
      <c r="R1353" s="38">
        <f>(E1353*E$2+F1353*F$2+G1353*G$2+H1353*H$2+I1353*I$2+K1353*K$2+J1353*J$2+L1353*L$2+M1353*M$2)</f>
        <v>0</v>
      </c>
    </row>
    <row r="1354" spans="1:18" ht="22.5" customHeight="1">
      <c r="A1354" s="34">
        <v>46017</v>
      </c>
      <c r="B1354" s="15" t="s">
        <v>1481</v>
      </c>
      <c r="C1354" s="15" t="s">
        <v>1482</v>
      </c>
      <c r="D1354" s="35">
        <v>141</v>
      </c>
      <c r="E1354" s="36"/>
      <c r="F1354" s="32">
        <v>12</v>
      </c>
      <c r="G1354" s="32"/>
      <c r="H1354" s="32">
        <v>20</v>
      </c>
      <c r="I1354" s="32"/>
      <c r="J1354" s="37"/>
      <c r="K1354" s="36">
        <v>30</v>
      </c>
      <c r="L1354" s="32">
        <v>23</v>
      </c>
      <c r="M1354" s="37">
        <v>50</v>
      </c>
      <c r="N1354" s="32"/>
      <c r="O1354" s="32"/>
      <c r="P1354" s="32"/>
      <c r="Q1354" s="32"/>
      <c r="R1354" s="38">
        <f>(E1354*E$2+F1354*F$2+G1354*G$2+H1354*H$2+I1354*I$2+K1354*K$2+J1354*J$2+L1354*L$2+M1354*M$2)</f>
        <v>0</v>
      </c>
    </row>
    <row r="1355" spans="1:18" ht="22.5" customHeight="1">
      <c r="A1355" s="34">
        <v>46017</v>
      </c>
      <c r="B1355" s="15" t="s">
        <v>1483</v>
      </c>
      <c r="C1355" s="15" t="s">
        <v>1484</v>
      </c>
      <c r="D1355" s="35">
        <v>2534</v>
      </c>
      <c r="E1355" s="36">
        <v>56</v>
      </c>
      <c r="F1355" s="32">
        <v>41</v>
      </c>
      <c r="G1355" s="32">
        <v>60</v>
      </c>
      <c r="H1355" s="32">
        <v>64</v>
      </c>
      <c r="I1355" s="32">
        <v>54</v>
      </c>
      <c r="J1355" s="37">
        <v>54</v>
      </c>
      <c r="K1355" s="36">
        <v>83</v>
      </c>
      <c r="L1355" s="32">
        <v>57</v>
      </c>
      <c r="M1355" s="37">
        <v>51</v>
      </c>
      <c r="N1355" s="32"/>
      <c r="O1355" s="32"/>
      <c r="P1355" s="32"/>
      <c r="Q1355" s="32"/>
      <c r="R1355" s="38">
        <f>(E1355*E$2+F1355*F$2+G1355*G$2+H1355*H$2+I1355*I$2+K1355*K$2+J1355*J$2+L1355*L$2+M1355*M$2)</f>
        <v>0</v>
      </c>
    </row>
    <row r="1356" spans="1:18" ht="22.5" customHeight="1">
      <c r="A1356" s="34">
        <v>46017</v>
      </c>
      <c r="B1356" s="15" t="s">
        <v>1485</v>
      </c>
      <c r="C1356" s="15" t="s">
        <v>1486</v>
      </c>
      <c r="D1356" s="35">
        <v>575</v>
      </c>
      <c r="E1356" s="36">
        <v>37</v>
      </c>
      <c r="F1356" s="32">
        <v>28</v>
      </c>
      <c r="G1356" s="32">
        <v>45</v>
      </c>
      <c r="H1356" s="32">
        <v>12</v>
      </c>
      <c r="I1356" s="32">
        <v>44</v>
      </c>
      <c r="J1356" s="37">
        <v>33</v>
      </c>
      <c r="K1356" s="36">
        <v>71</v>
      </c>
      <c r="L1356" s="32">
        <v>65</v>
      </c>
      <c r="M1356" s="37">
        <v>50</v>
      </c>
      <c r="N1356" s="32"/>
      <c r="O1356" s="32"/>
      <c r="P1356" s="32"/>
      <c r="Q1356" s="32"/>
      <c r="R1356" s="38">
        <f>(E1356*E$2+F1356*F$2+G1356*G$2+H1356*H$2+I1356*I$2+K1356*K$2+J1356*J$2+L1356*L$2+M1356*M$2)</f>
        <v>0</v>
      </c>
    </row>
    <row r="1357" spans="1:18" ht="22.5" customHeight="1">
      <c r="A1357" s="34">
        <v>46017</v>
      </c>
      <c r="B1357" s="15" t="s">
        <v>1487</v>
      </c>
      <c r="C1357" s="15" t="s">
        <v>1488</v>
      </c>
      <c r="D1357" s="35">
        <v>4417</v>
      </c>
      <c r="E1357" s="36">
        <v>62</v>
      </c>
      <c r="F1357" s="32">
        <v>60</v>
      </c>
      <c r="G1357" s="32">
        <v>57</v>
      </c>
      <c r="H1357" s="32">
        <v>67</v>
      </c>
      <c r="I1357" s="32">
        <v>52</v>
      </c>
      <c r="J1357" s="37">
        <v>49</v>
      </c>
      <c r="K1357" s="36">
        <v>44</v>
      </c>
      <c r="L1357" s="32">
        <v>57</v>
      </c>
      <c r="M1357" s="37">
        <v>55</v>
      </c>
      <c r="N1357" s="32"/>
      <c r="O1357" s="32"/>
      <c r="P1357" s="32"/>
      <c r="Q1357" s="32"/>
      <c r="R1357" s="38">
        <f>(E1357*E$2+F1357*F$2+G1357*G$2+H1357*H$2+I1357*I$2+K1357*K$2+J1357*J$2+L1357*L$2+M1357*M$2)</f>
        <v>0</v>
      </c>
    </row>
    <row r="1358" spans="1:18" ht="22.5" customHeight="1">
      <c r="A1358" s="34">
        <v>46017</v>
      </c>
      <c r="B1358" s="15" t="s">
        <v>1489</v>
      </c>
      <c r="C1358" s="15" t="s">
        <v>1490</v>
      </c>
      <c r="D1358" s="35">
        <v>15285</v>
      </c>
      <c r="E1358" s="36">
        <v>91</v>
      </c>
      <c r="F1358" s="32">
        <v>95</v>
      </c>
      <c r="G1358" s="32">
        <v>81</v>
      </c>
      <c r="H1358" s="32">
        <v>92</v>
      </c>
      <c r="I1358" s="32">
        <v>81</v>
      </c>
      <c r="J1358" s="37"/>
      <c r="K1358" s="36">
        <v>73</v>
      </c>
      <c r="L1358" s="32">
        <v>48</v>
      </c>
      <c r="M1358" s="37">
        <v>42</v>
      </c>
      <c r="N1358" s="32"/>
      <c r="O1358" s="32"/>
      <c r="P1358" s="32"/>
      <c r="Q1358" s="32"/>
      <c r="R1358" s="38">
        <f>(E1358*E$2+F1358*F$2+G1358*G$2+H1358*H$2+I1358*I$2+K1358*K$2+J1358*J$2+L1358*L$2+M1358*M$2)</f>
        <v>0</v>
      </c>
    </row>
    <row r="1359" spans="1:18" ht="22.5" customHeight="1">
      <c r="A1359" s="34">
        <v>46017</v>
      </c>
      <c r="B1359" s="15" t="s">
        <v>1491</v>
      </c>
      <c r="C1359" s="15" t="s">
        <v>1492</v>
      </c>
      <c r="D1359" s="35">
        <v>510</v>
      </c>
      <c r="E1359" s="36">
        <v>36</v>
      </c>
      <c r="F1359" s="32"/>
      <c r="G1359" s="32">
        <v>25</v>
      </c>
      <c r="H1359" s="32">
        <v>9</v>
      </c>
      <c r="I1359" s="32">
        <v>6</v>
      </c>
      <c r="J1359" s="37"/>
      <c r="K1359" s="36">
        <v>57</v>
      </c>
      <c r="L1359" s="32">
        <v>50</v>
      </c>
      <c r="M1359" s="37">
        <v>45</v>
      </c>
      <c r="N1359" s="32"/>
      <c r="O1359" s="32"/>
      <c r="P1359" s="32"/>
      <c r="Q1359" s="32"/>
      <c r="R1359" s="38">
        <f>(E1359*E$2+F1359*F$2+G1359*G$2+H1359*H$2+I1359*I$2+K1359*K$2+J1359*J$2+L1359*L$2+M1359*M$2)</f>
        <v>0</v>
      </c>
    </row>
    <row r="1360" spans="1:18" ht="22.5" customHeight="1">
      <c r="A1360" s="34">
        <v>46017</v>
      </c>
      <c r="B1360" s="15" t="s">
        <v>4838</v>
      </c>
      <c r="C1360" s="15" t="s">
        <v>4837</v>
      </c>
      <c r="D1360" s="35">
        <v>4325</v>
      </c>
      <c r="E1360" s="36">
        <v>83</v>
      </c>
      <c r="F1360" s="32">
        <v>87</v>
      </c>
      <c r="G1360" s="32">
        <v>55</v>
      </c>
      <c r="H1360" s="32">
        <v>76</v>
      </c>
      <c r="I1360" s="32">
        <v>11</v>
      </c>
      <c r="J1360" s="37">
        <v>89</v>
      </c>
      <c r="K1360" s="36">
        <v>99</v>
      </c>
      <c r="L1360" s="32">
        <v>73</v>
      </c>
      <c r="M1360" s="37">
        <v>36</v>
      </c>
      <c r="N1360" s="32"/>
      <c r="O1360" s="32"/>
      <c r="P1360" s="32">
        <v>1</v>
      </c>
      <c r="Q1360" s="32"/>
      <c r="R1360" s="38">
        <f>(E1360*E$2+F1360*F$2+G1360*G$2+H1360*H$2+I1360*I$2+K1360*K$2+J1360*J$2+L1360*L$2+M1360*M$2)</f>
        <v>0</v>
      </c>
    </row>
    <row r="1361" spans="1:18" ht="22.5" customHeight="1">
      <c r="A1361" s="34">
        <v>46017</v>
      </c>
      <c r="B1361" s="15" t="s">
        <v>7837</v>
      </c>
      <c r="C1361" s="15" t="s">
        <v>7838</v>
      </c>
      <c r="D1361" s="35">
        <v>115</v>
      </c>
      <c r="E1361" s="36"/>
      <c r="F1361" s="32"/>
      <c r="G1361" s="32"/>
      <c r="H1361" s="32">
        <v>3</v>
      </c>
      <c r="I1361" s="32"/>
      <c r="J1361" s="37"/>
      <c r="K1361" s="36">
        <v>57</v>
      </c>
      <c r="L1361" s="32">
        <v>37</v>
      </c>
      <c r="M1361" s="37">
        <v>28</v>
      </c>
      <c r="N1361" s="32"/>
      <c r="O1361" s="32"/>
      <c r="P1361" s="32"/>
      <c r="Q1361" s="32"/>
      <c r="R1361" s="38">
        <f>(E1361*E$2+F1361*F$2+G1361*G$2+H1361*H$2+I1361*I$2+K1361*K$2+J1361*J$2+L1361*L$2+M1361*M$2)</f>
        <v>0</v>
      </c>
    </row>
    <row r="1362" spans="1:18" ht="22.5" customHeight="1">
      <c r="A1362" s="34">
        <v>46017</v>
      </c>
      <c r="B1362" s="15" t="s">
        <v>1493</v>
      </c>
      <c r="C1362" s="15" t="s">
        <v>1494</v>
      </c>
      <c r="D1362" s="35">
        <v>3224</v>
      </c>
      <c r="E1362" s="36">
        <v>55</v>
      </c>
      <c r="F1362" s="32">
        <v>44</v>
      </c>
      <c r="G1362" s="32">
        <v>55</v>
      </c>
      <c r="H1362" s="32">
        <v>73</v>
      </c>
      <c r="I1362" s="32">
        <v>92</v>
      </c>
      <c r="J1362" s="37">
        <v>45</v>
      </c>
      <c r="K1362" s="36">
        <v>60</v>
      </c>
      <c r="L1362" s="32">
        <v>56</v>
      </c>
      <c r="M1362" s="37">
        <v>53</v>
      </c>
      <c r="N1362" s="32"/>
      <c r="O1362" s="32"/>
      <c r="P1362" s="32"/>
      <c r="Q1362" s="32">
        <v>1</v>
      </c>
      <c r="R1362" s="38">
        <f>(E1362*E$2+F1362*F$2+G1362*G$2+H1362*H$2+I1362*I$2+K1362*K$2+J1362*J$2+L1362*L$2+M1362*M$2)</f>
        <v>0</v>
      </c>
    </row>
    <row r="1363" spans="1:18" ht="22.5" customHeight="1">
      <c r="A1363" s="34">
        <v>46017</v>
      </c>
      <c r="B1363" s="15" t="s">
        <v>4840</v>
      </c>
      <c r="C1363" s="15" t="s">
        <v>4839</v>
      </c>
      <c r="D1363" s="35">
        <v>4197</v>
      </c>
      <c r="E1363" s="36">
        <v>83</v>
      </c>
      <c r="F1363" s="32"/>
      <c r="G1363" s="32">
        <v>88</v>
      </c>
      <c r="H1363" s="32">
        <v>93</v>
      </c>
      <c r="I1363" s="32">
        <v>79</v>
      </c>
      <c r="J1363" s="37">
        <v>51</v>
      </c>
      <c r="K1363" s="36">
        <v>84</v>
      </c>
      <c r="L1363" s="32">
        <v>42</v>
      </c>
      <c r="M1363" s="37">
        <v>68</v>
      </c>
      <c r="N1363" s="32"/>
      <c r="O1363" s="32"/>
      <c r="P1363" s="32"/>
      <c r="Q1363" s="32"/>
      <c r="R1363" s="38">
        <f>(E1363*E$2+F1363*F$2+G1363*G$2+H1363*H$2+I1363*I$2+K1363*K$2+J1363*J$2+L1363*L$2+M1363*M$2)</f>
        <v>0</v>
      </c>
    </row>
    <row r="1364" spans="1:18" ht="22.5" customHeight="1">
      <c r="A1364" s="34">
        <v>46017</v>
      </c>
      <c r="B1364" s="15" t="s">
        <v>1495</v>
      </c>
      <c r="C1364" s="15" t="s">
        <v>1496</v>
      </c>
      <c r="D1364" s="35">
        <v>12068</v>
      </c>
      <c r="E1364" s="36">
        <v>28</v>
      </c>
      <c r="F1364" s="32">
        <v>32</v>
      </c>
      <c r="G1364" s="32">
        <v>48</v>
      </c>
      <c r="H1364" s="32">
        <v>6</v>
      </c>
      <c r="I1364" s="32">
        <v>76</v>
      </c>
      <c r="J1364" s="37">
        <v>29</v>
      </c>
      <c r="K1364" s="36">
        <v>48</v>
      </c>
      <c r="L1364" s="32">
        <v>65</v>
      </c>
      <c r="M1364" s="37">
        <v>39</v>
      </c>
      <c r="N1364" s="32"/>
      <c r="O1364" s="32"/>
      <c r="P1364" s="32"/>
      <c r="Q1364" s="32"/>
      <c r="R1364" s="38">
        <f>(E1364*E$2+F1364*F$2+G1364*G$2+H1364*H$2+I1364*I$2+K1364*K$2+J1364*J$2+L1364*L$2+M1364*M$2)</f>
        <v>0</v>
      </c>
    </row>
    <row r="1365" spans="1:18" ht="22.5" customHeight="1">
      <c r="A1365" s="34">
        <v>46017</v>
      </c>
      <c r="B1365" s="15" t="s">
        <v>1497</v>
      </c>
      <c r="C1365" s="15" t="s">
        <v>1498</v>
      </c>
      <c r="D1365" s="35">
        <v>305</v>
      </c>
      <c r="E1365" s="36">
        <v>23</v>
      </c>
      <c r="F1365" s="32">
        <v>26</v>
      </c>
      <c r="G1365" s="32">
        <v>40</v>
      </c>
      <c r="H1365" s="32">
        <v>36</v>
      </c>
      <c r="I1365" s="32">
        <v>81</v>
      </c>
      <c r="J1365" s="37"/>
      <c r="K1365" s="36">
        <v>19</v>
      </c>
      <c r="L1365" s="32">
        <v>83</v>
      </c>
      <c r="M1365" s="37">
        <v>14</v>
      </c>
      <c r="N1365" s="32"/>
      <c r="O1365" s="32"/>
      <c r="P1365" s="32"/>
      <c r="Q1365" s="32"/>
      <c r="R1365" s="38">
        <f>(E1365*E$2+F1365*F$2+G1365*G$2+H1365*H$2+I1365*I$2+K1365*K$2+J1365*J$2+L1365*L$2+M1365*M$2)</f>
        <v>0</v>
      </c>
    </row>
    <row r="1366" spans="1:18" ht="22.5" customHeight="1">
      <c r="A1366" s="34">
        <v>46017</v>
      </c>
      <c r="B1366" s="15" t="s">
        <v>1499</v>
      </c>
      <c r="C1366" s="15" t="s">
        <v>1500</v>
      </c>
      <c r="D1366" s="35">
        <v>3696</v>
      </c>
      <c r="E1366" s="36">
        <v>28</v>
      </c>
      <c r="F1366" s="32">
        <v>30</v>
      </c>
      <c r="G1366" s="32">
        <v>44</v>
      </c>
      <c r="H1366" s="32">
        <v>18</v>
      </c>
      <c r="I1366" s="32">
        <v>48</v>
      </c>
      <c r="J1366" s="37">
        <v>33</v>
      </c>
      <c r="K1366" s="36">
        <v>88</v>
      </c>
      <c r="L1366" s="32">
        <v>67</v>
      </c>
      <c r="M1366" s="37">
        <v>40</v>
      </c>
      <c r="N1366" s="32"/>
      <c r="O1366" s="32"/>
      <c r="P1366" s="32"/>
      <c r="Q1366" s="32"/>
      <c r="R1366" s="38">
        <f>(E1366*E$2+F1366*F$2+G1366*G$2+H1366*H$2+I1366*I$2+K1366*K$2+J1366*J$2+L1366*L$2+M1366*M$2)</f>
        <v>0</v>
      </c>
    </row>
    <row r="1367" spans="1:18" ht="22.5" customHeight="1">
      <c r="A1367" s="34">
        <v>46017</v>
      </c>
      <c r="B1367" s="15" t="s">
        <v>1501</v>
      </c>
      <c r="C1367" s="15" t="s">
        <v>1502</v>
      </c>
      <c r="D1367" s="35">
        <v>41566</v>
      </c>
      <c r="E1367" s="36">
        <v>68</v>
      </c>
      <c r="F1367" s="32">
        <v>73</v>
      </c>
      <c r="G1367" s="32">
        <v>59</v>
      </c>
      <c r="H1367" s="32">
        <v>36</v>
      </c>
      <c r="I1367" s="32">
        <v>30</v>
      </c>
      <c r="J1367" s="37"/>
      <c r="K1367" s="36">
        <v>57</v>
      </c>
      <c r="L1367" s="32">
        <v>49</v>
      </c>
      <c r="M1367" s="37">
        <v>56</v>
      </c>
      <c r="N1367" s="32"/>
      <c r="O1367" s="32"/>
      <c r="P1367" s="32"/>
      <c r="Q1367" s="32"/>
      <c r="R1367" s="38">
        <f>(E1367*E$2+F1367*F$2+G1367*G$2+H1367*H$2+I1367*I$2+K1367*K$2+J1367*J$2+L1367*L$2+M1367*M$2)</f>
        <v>0</v>
      </c>
    </row>
    <row r="1368" spans="1:18" ht="22.5" customHeight="1">
      <c r="A1368" s="34">
        <v>46017</v>
      </c>
      <c r="B1368" s="15" t="s">
        <v>7400</v>
      </c>
      <c r="C1368" s="15" t="s">
        <v>7401</v>
      </c>
      <c r="D1368" s="35">
        <v>19100</v>
      </c>
      <c r="E1368" s="36">
        <v>54</v>
      </c>
      <c r="F1368" s="32">
        <v>62</v>
      </c>
      <c r="G1368" s="32">
        <v>32</v>
      </c>
      <c r="H1368" s="32">
        <v>90</v>
      </c>
      <c r="I1368" s="32">
        <v>77</v>
      </c>
      <c r="J1368" s="37"/>
      <c r="K1368" s="36">
        <v>40</v>
      </c>
      <c r="L1368" s="32">
        <v>56</v>
      </c>
      <c r="M1368" s="37">
        <v>39</v>
      </c>
      <c r="N1368" s="32"/>
      <c r="O1368" s="32"/>
      <c r="P1368" s="32"/>
      <c r="Q1368" s="32"/>
      <c r="R1368" s="38">
        <f>(E1368*E$2+F1368*F$2+G1368*G$2+H1368*H$2+I1368*I$2+K1368*K$2+J1368*J$2+L1368*L$2+M1368*M$2)</f>
        <v>0</v>
      </c>
    </row>
    <row r="1369" spans="1:18" ht="22.5" customHeight="1">
      <c r="A1369" s="34">
        <v>46017</v>
      </c>
      <c r="B1369" s="15" t="s">
        <v>7577</v>
      </c>
      <c r="C1369" s="15" t="s">
        <v>7543</v>
      </c>
      <c r="D1369" s="35">
        <v>9426</v>
      </c>
      <c r="E1369" s="36"/>
      <c r="F1369" s="32"/>
      <c r="G1369" s="32"/>
      <c r="H1369" s="32">
        <v>17</v>
      </c>
      <c r="I1369" s="32"/>
      <c r="J1369" s="37"/>
      <c r="K1369" s="36">
        <v>6</v>
      </c>
      <c r="L1369" s="32">
        <v>58</v>
      </c>
      <c r="M1369" s="37">
        <v>33</v>
      </c>
      <c r="N1369" s="32"/>
      <c r="O1369" s="32"/>
      <c r="P1369" s="32"/>
      <c r="Q1369" s="32"/>
      <c r="R1369" s="38">
        <f>(E1369*E$2+F1369*F$2+G1369*G$2+H1369*H$2+I1369*I$2+K1369*K$2+J1369*J$2+L1369*L$2+M1369*M$2)</f>
        <v>0</v>
      </c>
    </row>
    <row r="1370" spans="1:18" ht="22.5" customHeight="1">
      <c r="A1370" s="34">
        <v>46017</v>
      </c>
      <c r="B1370" s="15" t="s">
        <v>1503</v>
      </c>
      <c r="C1370" s="15" t="s">
        <v>1504</v>
      </c>
      <c r="D1370" s="35">
        <v>1942</v>
      </c>
      <c r="E1370" s="36">
        <v>30</v>
      </c>
      <c r="F1370" s="32">
        <v>32</v>
      </c>
      <c r="G1370" s="32">
        <v>46</v>
      </c>
      <c r="H1370" s="32">
        <v>39</v>
      </c>
      <c r="I1370" s="32">
        <v>96</v>
      </c>
      <c r="J1370" s="37"/>
      <c r="K1370" s="36">
        <v>92</v>
      </c>
      <c r="L1370" s="32">
        <v>49</v>
      </c>
      <c r="M1370" s="37">
        <v>55</v>
      </c>
      <c r="N1370" s="32"/>
      <c r="O1370" s="32"/>
      <c r="P1370" s="32"/>
      <c r="Q1370" s="32"/>
      <c r="R1370" s="38">
        <f>(E1370*E$2+F1370*F$2+G1370*G$2+H1370*H$2+I1370*I$2+K1370*K$2+J1370*J$2+L1370*L$2+M1370*M$2)</f>
        <v>0</v>
      </c>
    </row>
    <row r="1371" spans="1:18" ht="22.5" customHeight="1">
      <c r="A1371" s="34">
        <v>46017</v>
      </c>
      <c r="B1371" s="15" t="s">
        <v>7472</v>
      </c>
      <c r="C1371" s="15" t="s">
        <v>7473</v>
      </c>
      <c r="D1371" s="35">
        <v>155</v>
      </c>
      <c r="E1371" s="36"/>
      <c r="F1371" s="32"/>
      <c r="G1371" s="32"/>
      <c r="H1371" s="32"/>
      <c r="I1371" s="32"/>
      <c r="J1371" s="37"/>
      <c r="K1371" s="36"/>
      <c r="L1371" s="32">
        <v>44</v>
      </c>
      <c r="M1371" s="37">
        <v>59</v>
      </c>
      <c r="N1371" s="32"/>
      <c r="O1371" s="32"/>
      <c r="P1371" s="32"/>
      <c r="Q1371" s="32"/>
      <c r="R1371" s="38">
        <f>(E1371*E$2+F1371*F$2+G1371*G$2+H1371*H$2+I1371*I$2+K1371*K$2+J1371*J$2+L1371*L$2+M1371*M$2)</f>
        <v>0</v>
      </c>
    </row>
    <row r="1372" spans="1:18" ht="22.5" customHeight="1">
      <c r="A1372" s="34">
        <v>46017</v>
      </c>
      <c r="B1372" s="15" t="s">
        <v>5823</v>
      </c>
      <c r="C1372" s="15" t="s">
        <v>5723</v>
      </c>
      <c r="D1372" s="35">
        <v>2042</v>
      </c>
      <c r="E1372" s="36">
        <v>54</v>
      </c>
      <c r="F1372" s="32">
        <v>41</v>
      </c>
      <c r="G1372" s="32">
        <v>32</v>
      </c>
      <c r="H1372" s="32">
        <v>66</v>
      </c>
      <c r="I1372" s="32">
        <v>22</v>
      </c>
      <c r="J1372" s="37"/>
      <c r="K1372" s="36">
        <v>69</v>
      </c>
      <c r="L1372" s="32">
        <v>45</v>
      </c>
      <c r="M1372" s="37">
        <v>73</v>
      </c>
      <c r="N1372" s="32"/>
      <c r="O1372" s="32"/>
      <c r="P1372" s="32"/>
      <c r="Q1372" s="32"/>
      <c r="R1372" s="38">
        <f>(E1372*E$2+F1372*F$2+G1372*G$2+H1372*H$2+I1372*I$2+K1372*K$2+J1372*J$2+L1372*L$2+M1372*M$2)</f>
        <v>0</v>
      </c>
    </row>
    <row r="1373" spans="1:18" ht="22.5" customHeight="1">
      <c r="A1373" s="34">
        <v>46017</v>
      </c>
      <c r="B1373" s="15" t="s">
        <v>5982</v>
      </c>
      <c r="C1373" s="15" t="s">
        <v>4841</v>
      </c>
      <c r="D1373" s="35">
        <v>1372</v>
      </c>
      <c r="E1373" s="36">
        <v>52</v>
      </c>
      <c r="F1373" s="32"/>
      <c r="G1373" s="32">
        <v>50</v>
      </c>
      <c r="H1373" s="32">
        <v>90</v>
      </c>
      <c r="I1373" s="32">
        <v>6</v>
      </c>
      <c r="J1373" s="37"/>
      <c r="K1373" s="36">
        <v>16</v>
      </c>
      <c r="L1373" s="32">
        <v>37</v>
      </c>
      <c r="M1373" s="37">
        <v>64</v>
      </c>
      <c r="N1373" s="32"/>
      <c r="O1373" s="32"/>
      <c r="P1373" s="32"/>
      <c r="Q1373" s="32"/>
      <c r="R1373" s="38">
        <f>(E1373*E$2+F1373*F$2+G1373*G$2+H1373*H$2+I1373*I$2+K1373*K$2+J1373*J$2+L1373*L$2+M1373*M$2)</f>
        <v>0</v>
      </c>
    </row>
    <row r="1374" spans="1:18" ht="22.5" customHeight="1">
      <c r="A1374" s="34">
        <v>46017</v>
      </c>
      <c r="B1374" s="15" t="s">
        <v>5870</v>
      </c>
      <c r="C1374" s="15" t="s">
        <v>5869</v>
      </c>
      <c r="D1374" s="35">
        <v>242</v>
      </c>
      <c r="E1374" s="36">
        <v>47</v>
      </c>
      <c r="F1374" s="32">
        <v>28</v>
      </c>
      <c r="G1374" s="32">
        <v>41</v>
      </c>
      <c r="H1374" s="32">
        <v>64</v>
      </c>
      <c r="I1374" s="32">
        <v>37</v>
      </c>
      <c r="J1374" s="37"/>
      <c r="K1374" s="36">
        <v>92</v>
      </c>
      <c r="L1374" s="32">
        <v>51</v>
      </c>
      <c r="M1374" s="37">
        <v>54</v>
      </c>
      <c r="N1374" s="32"/>
      <c r="O1374" s="32"/>
      <c r="P1374" s="32"/>
      <c r="Q1374" s="32"/>
      <c r="R1374" s="38">
        <f>(E1374*E$2+F1374*F$2+G1374*G$2+H1374*H$2+I1374*I$2+K1374*K$2+J1374*J$2+L1374*L$2+M1374*M$2)</f>
        <v>0</v>
      </c>
    </row>
    <row r="1375" spans="1:18" ht="22.5" customHeight="1">
      <c r="A1375" s="34">
        <v>46017</v>
      </c>
      <c r="B1375" s="15" t="s">
        <v>1505</v>
      </c>
      <c r="C1375" s="15" t="s">
        <v>1506</v>
      </c>
      <c r="D1375" s="35">
        <v>562</v>
      </c>
      <c r="E1375" s="36"/>
      <c r="F1375" s="32">
        <v>14</v>
      </c>
      <c r="G1375" s="32"/>
      <c r="H1375" s="32">
        <v>7</v>
      </c>
      <c r="I1375" s="32"/>
      <c r="J1375" s="37">
        <v>1</v>
      </c>
      <c r="K1375" s="36">
        <v>4</v>
      </c>
      <c r="L1375" s="32">
        <v>40</v>
      </c>
      <c r="M1375" s="37">
        <v>18</v>
      </c>
      <c r="N1375" s="32"/>
      <c r="O1375" s="32"/>
      <c r="P1375" s="32"/>
      <c r="Q1375" s="32"/>
      <c r="R1375" s="38">
        <f>(E1375*E$2+F1375*F$2+G1375*G$2+H1375*H$2+I1375*I$2+K1375*K$2+J1375*J$2+L1375*L$2+M1375*M$2)</f>
        <v>0</v>
      </c>
    </row>
    <row r="1376" spans="1:18" ht="22.5" customHeight="1">
      <c r="A1376" s="34">
        <v>46017</v>
      </c>
      <c r="B1376" s="15" t="s">
        <v>1507</v>
      </c>
      <c r="C1376" s="15" t="s">
        <v>1508</v>
      </c>
      <c r="D1376" s="35">
        <v>34794</v>
      </c>
      <c r="E1376" s="36">
        <v>56</v>
      </c>
      <c r="F1376" s="32"/>
      <c r="G1376" s="32">
        <v>52</v>
      </c>
      <c r="H1376" s="32">
        <v>64</v>
      </c>
      <c r="I1376" s="32">
        <v>33</v>
      </c>
      <c r="J1376" s="37">
        <v>41</v>
      </c>
      <c r="K1376" s="36">
        <v>41</v>
      </c>
      <c r="L1376" s="32">
        <v>35</v>
      </c>
      <c r="M1376" s="37">
        <v>78</v>
      </c>
      <c r="N1376" s="32"/>
      <c r="O1376" s="32"/>
      <c r="P1376" s="32"/>
      <c r="Q1376" s="32"/>
      <c r="R1376" s="38">
        <f>(E1376*E$2+F1376*F$2+G1376*G$2+H1376*H$2+I1376*I$2+K1376*K$2+J1376*J$2+L1376*L$2+M1376*M$2)</f>
        <v>0</v>
      </c>
    </row>
    <row r="1377" spans="1:18" ht="22.5" customHeight="1">
      <c r="A1377" s="34">
        <v>46017</v>
      </c>
      <c r="B1377" s="15" t="s">
        <v>1509</v>
      </c>
      <c r="C1377" s="15" t="s">
        <v>1510</v>
      </c>
      <c r="D1377" s="35">
        <v>643</v>
      </c>
      <c r="E1377" s="36">
        <v>53</v>
      </c>
      <c r="F1377" s="32">
        <v>77</v>
      </c>
      <c r="G1377" s="32">
        <v>62</v>
      </c>
      <c r="H1377" s="32">
        <v>3</v>
      </c>
      <c r="I1377" s="32">
        <v>13</v>
      </c>
      <c r="J1377" s="37">
        <v>65</v>
      </c>
      <c r="K1377" s="36">
        <v>44</v>
      </c>
      <c r="L1377" s="32">
        <v>58</v>
      </c>
      <c r="M1377" s="37">
        <v>50</v>
      </c>
      <c r="N1377" s="32"/>
      <c r="O1377" s="32"/>
      <c r="P1377" s="32"/>
      <c r="Q1377" s="32"/>
      <c r="R1377" s="38">
        <f>(E1377*E$2+F1377*F$2+G1377*G$2+H1377*H$2+I1377*I$2+K1377*K$2+J1377*J$2+L1377*L$2+M1377*M$2)</f>
        <v>0</v>
      </c>
    </row>
    <row r="1378" spans="1:18" ht="22.5" customHeight="1">
      <c r="A1378" s="34">
        <v>46017</v>
      </c>
      <c r="B1378" s="15" t="s">
        <v>1511</v>
      </c>
      <c r="C1378" s="15" t="s">
        <v>7760</v>
      </c>
      <c r="D1378" s="35">
        <v>36247</v>
      </c>
      <c r="E1378" s="36">
        <v>51</v>
      </c>
      <c r="F1378" s="32"/>
      <c r="G1378" s="32">
        <v>40</v>
      </c>
      <c r="H1378" s="32">
        <v>90</v>
      </c>
      <c r="I1378" s="32">
        <v>77</v>
      </c>
      <c r="J1378" s="37"/>
      <c r="K1378" s="36">
        <v>18</v>
      </c>
      <c r="L1378" s="32">
        <v>42</v>
      </c>
      <c r="M1378" s="37">
        <v>61</v>
      </c>
      <c r="N1378" s="32"/>
      <c r="O1378" s="32"/>
      <c r="P1378" s="32"/>
      <c r="Q1378" s="32"/>
      <c r="R1378" s="38">
        <f>(E1378*E$2+F1378*F$2+G1378*G$2+H1378*H$2+I1378*I$2+K1378*K$2+J1378*J$2+L1378*L$2+M1378*M$2)</f>
        <v>0</v>
      </c>
    </row>
    <row r="1379" spans="1:18" ht="22.5" customHeight="1">
      <c r="A1379" s="34">
        <v>46017</v>
      </c>
      <c r="B1379" s="15" t="s">
        <v>1512</v>
      </c>
      <c r="C1379" s="15" t="s">
        <v>1513</v>
      </c>
      <c r="D1379" s="35">
        <v>32001</v>
      </c>
      <c r="E1379" s="36">
        <v>52</v>
      </c>
      <c r="F1379" s="32">
        <v>49</v>
      </c>
      <c r="G1379" s="32">
        <v>46</v>
      </c>
      <c r="H1379" s="32">
        <v>73</v>
      </c>
      <c r="I1379" s="32">
        <v>32</v>
      </c>
      <c r="J1379" s="37">
        <v>56</v>
      </c>
      <c r="K1379" s="36">
        <v>43</v>
      </c>
      <c r="L1379" s="32">
        <v>57</v>
      </c>
      <c r="M1379" s="37">
        <v>52</v>
      </c>
      <c r="N1379" s="32"/>
      <c r="O1379" s="32"/>
      <c r="P1379" s="32"/>
      <c r="Q1379" s="32"/>
      <c r="R1379" s="38">
        <f>(E1379*E$2+F1379*F$2+G1379*G$2+H1379*H$2+I1379*I$2+K1379*K$2+J1379*J$2+L1379*L$2+M1379*M$2)</f>
        <v>0</v>
      </c>
    </row>
    <row r="1380" spans="1:18" ht="22.5" customHeight="1">
      <c r="A1380" s="34">
        <v>46017</v>
      </c>
      <c r="B1380" s="15" t="s">
        <v>1514</v>
      </c>
      <c r="C1380" s="15" t="s">
        <v>1515</v>
      </c>
      <c r="D1380" s="35">
        <v>10473</v>
      </c>
      <c r="E1380" s="36">
        <v>43</v>
      </c>
      <c r="F1380" s="32">
        <v>41</v>
      </c>
      <c r="G1380" s="32">
        <v>59</v>
      </c>
      <c r="H1380" s="32">
        <v>45</v>
      </c>
      <c r="I1380" s="32">
        <v>98</v>
      </c>
      <c r="J1380" s="37"/>
      <c r="K1380" s="36">
        <v>84</v>
      </c>
      <c r="L1380" s="32">
        <v>64</v>
      </c>
      <c r="M1380" s="37">
        <v>51</v>
      </c>
      <c r="N1380" s="32"/>
      <c r="O1380" s="32"/>
      <c r="P1380" s="32"/>
      <c r="Q1380" s="32"/>
      <c r="R1380" s="38">
        <f>(E1380*E$2+F1380*F$2+G1380*G$2+H1380*H$2+I1380*I$2+K1380*K$2+J1380*J$2+L1380*L$2+M1380*M$2)</f>
        <v>0</v>
      </c>
    </row>
    <row r="1381" spans="1:18" ht="22.5" customHeight="1">
      <c r="A1381" s="34">
        <v>46017</v>
      </c>
      <c r="B1381" s="15" t="s">
        <v>1516</v>
      </c>
      <c r="C1381" s="15" t="s">
        <v>1517</v>
      </c>
      <c r="D1381" s="35">
        <v>1563</v>
      </c>
      <c r="E1381" s="36">
        <v>84</v>
      </c>
      <c r="F1381" s="32">
        <v>59</v>
      </c>
      <c r="G1381" s="32">
        <v>85</v>
      </c>
      <c r="H1381" s="32">
        <v>93</v>
      </c>
      <c r="I1381" s="32">
        <v>69</v>
      </c>
      <c r="J1381" s="37"/>
      <c r="K1381" s="36">
        <v>48</v>
      </c>
      <c r="L1381" s="32">
        <v>55</v>
      </c>
      <c r="M1381" s="37">
        <v>22</v>
      </c>
      <c r="N1381" s="32"/>
      <c r="O1381" s="32"/>
      <c r="P1381" s="32"/>
      <c r="Q1381" s="32"/>
      <c r="R1381" s="38">
        <f>(E1381*E$2+F1381*F$2+G1381*G$2+H1381*H$2+I1381*I$2+K1381*K$2+J1381*J$2+L1381*L$2+M1381*M$2)</f>
        <v>0</v>
      </c>
    </row>
    <row r="1382" spans="1:18" ht="22.5" customHeight="1">
      <c r="A1382" s="34">
        <v>46017</v>
      </c>
      <c r="B1382" s="15" t="s">
        <v>1518</v>
      </c>
      <c r="C1382" s="15" t="s">
        <v>1519</v>
      </c>
      <c r="D1382" s="35">
        <v>33996</v>
      </c>
      <c r="E1382" s="36">
        <v>89</v>
      </c>
      <c r="F1382" s="32">
        <v>80</v>
      </c>
      <c r="G1382" s="32">
        <v>92</v>
      </c>
      <c r="H1382" s="32">
        <v>40</v>
      </c>
      <c r="I1382" s="32">
        <v>79</v>
      </c>
      <c r="J1382" s="37"/>
      <c r="K1382" s="36">
        <v>60</v>
      </c>
      <c r="L1382" s="32">
        <v>95</v>
      </c>
      <c r="M1382" s="37">
        <v>14</v>
      </c>
      <c r="N1382" s="32"/>
      <c r="O1382" s="32"/>
      <c r="P1382" s="32"/>
      <c r="Q1382" s="32"/>
      <c r="R1382" s="38">
        <f>(E1382*E$2+F1382*F$2+G1382*G$2+H1382*H$2+I1382*I$2+K1382*K$2+J1382*J$2+L1382*L$2+M1382*M$2)</f>
        <v>0</v>
      </c>
    </row>
    <row r="1383" spans="1:18" ht="22.5" customHeight="1">
      <c r="A1383" s="34">
        <v>46017</v>
      </c>
      <c r="B1383" s="15" t="s">
        <v>1520</v>
      </c>
      <c r="C1383" s="15" t="s">
        <v>1521</v>
      </c>
      <c r="D1383" s="35">
        <v>3026</v>
      </c>
      <c r="E1383" s="36"/>
      <c r="F1383" s="32">
        <v>52</v>
      </c>
      <c r="G1383" s="32"/>
      <c r="H1383" s="32">
        <v>94</v>
      </c>
      <c r="I1383" s="32"/>
      <c r="J1383" s="37"/>
      <c r="K1383" s="36">
        <v>65</v>
      </c>
      <c r="L1383" s="32">
        <v>13</v>
      </c>
      <c r="M1383" s="37">
        <v>90</v>
      </c>
      <c r="N1383" s="32"/>
      <c r="O1383" s="32"/>
      <c r="P1383" s="32"/>
      <c r="Q1383" s="32"/>
      <c r="R1383" s="38">
        <f>(E1383*E$2+F1383*F$2+G1383*G$2+H1383*H$2+I1383*I$2+K1383*K$2+J1383*J$2+L1383*L$2+M1383*M$2)</f>
        <v>0</v>
      </c>
    </row>
    <row r="1384" spans="1:18" ht="22.5" customHeight="1">
      <c r="A1384" s="34">
        <v>46017</v>
      </c>
      <c r="B1384" s="15" t="s">
        <v>8026</v>
      </c>
      <c r="C1384" s="15" t="s">
        <v>8027</v>
      </c>
      <c r="D1384" s="35">
        <v>318</v>
      </c>
      <c r="E1384" s="36"/>
      <c r="F1384" s="32"/>
      <c r="G1384" s="32"/>
      <c r="H1384" s="32"/>
      <c r="I1384" s="32"/>
      <c r="J1384" s="37"/>
      <c r="K1384" s="36"/>
      <c r="L1384" s="32">
        <v>49</v>
      </c>
      <c r="M1384" s="37">
        <v>48</v>
      </c>
      <c r="N1384" s="32"/>
      <c r="O1384" s="32"/>
      <c r="P1384" s="32"/>
      <c r="Q1384" s="32"/>
      <c r="R1384" s="38">
        <f>(E1384*E$2+F1384*F$2+G1384*G$2+H1384*H$2+I1384*I$2+K1384*K$2+J1384*J$2+L1384*L$2+M1384*M$2)</f>
        <v>0</v>
      </c>
    </row>
    <row r="1385" spans="1:18" ht="22.5" customHeight="1">
      <c r="A1385" s="34">
        <v>46017</v>
      </c>
      <c r="B1385" s="15" t="s">
        <v>7252</v>
      </c>
      <c r="C1385" s="15" t="s">
        <v>6835</v>
      </c>
      <c r="D1385" s="35">
        <v>125</v>
      </c>
      <c r="E1385" s="36">
        <v>43</v>
      </c>
      <c r="F1385" s="32"/>
      <c r="G1385" s="32">
        <v>34</v>
      </c>
      <c r="H1385" s="32">
        <v>79</v>
      </c>
      <c r="I1385" s="32">
        <v>10</v>
      </c>
      <c r="J1385" s="37"/>
      <c r="K1385" s="36">
        <v>20</v>
      </c>
      <c r="L1385" s="32">
        <v>23</v>
      </c>
      <c r="M1385" s="37">
        <v>66</v>
      </c>
      <c r="N1385" s="32"/>
      <c r="O1385" s="32"/>
      <c r="P1385" s="32"/>
      <c r="Q1385" s="32"/>
      <c r="R1385" s="38">
        <f>(E1385*E$2+F1385*F$2+G1385*G$2+H1385*H$2+I1385*I$2+K1385*K$2+J1385*J$2+L1385*L$2+M1385*M$2)</f>
        <v>0</v>
      </c>
    </row>
    <row r="1386" spans="1:18" ht="22.5" customHeight="1">
      <c r="A1386" s="34">
        <v>46017</v>
      </c>
      <c r="B1386" s="15" t="s">
        <v>1522</v>
      </c>
      <c r="C1386" s="15" t="s">
        <v>1523</v>
      </c>
      <c r="D1386" s="35">
        <v>23418</v>
      </c>
      <c r="E1386" s="36">
        <v>60</v>
      </c>
      <c r="F1386" s="32">
        <v>24</v>
      </c>
      <c r="G1386" s="32">
        <v>80</v>
      </c>
      <c r="H1386" s="32">
        <v>82</v>
      </c>
      <c r="I1386" s="32">
        <v>60</v>
      </c>
      <c r="J1386" s="37"/>
      <c r="K1386" s="36">
        <v>75</v>
      </c>
      <c r="L1386" s="32">
        <v>85</v>
      </c>
      <c r="M1386" s="37">
        <v>14</v>
      </c>
      <c r="N1386" s="32"/>
      <c r="O1386" s="32"/>
      <c r="P1386" s="32"/>
      <c r="Q1386" s="32"/>
      <c r="R1386" s="38">
        <f>(E1386*E$2+F1386*F$2+G1386*G$2+H1386*H$2+I1386*I$2+K1386*K$2+J1386*J$2+L1386*L$2+M1386*M$2)</f>
        <v>0</v>
      </c>
    </row>
    <row r="1387" spans="1:18" ht="22.5" customHeight="1">
      <c r="A1387" s="34">
        <v>46017</v>
      </c>
      <c r="B1387" s="15" t="s">
        <v>7679</v>
      </c>
      <c r="C1387" s="15" t="s">
        <v>6577</v>
      </c>
      <c r="D1387" s="35">
        <v>5309</v>
      </c>
      <c r="E1387" s="36">
        <v>47</v>
      </c>
      <c r="F1387" s="32">
        <v>11</v>
      </c>
      <c r="G1387" s="32">
        <v>33</v>
      </c>
      <c r="H1387" s="32">
        <v>85</v>
      </c>
      <c r="I1387" s="32">
        <v>10</v>
      </c>
      <c r="J1387" s="37"/>
      <c r="K1387" s="36">
        <v>39</v>
      </c>
      <c r="L1387" s="32">
        <v>63</v>
      </c>
      <c r="M1387" s="37">
        <v>52</v>
      </c>
      <c r="N1387" s="32"/>
      <c r="O1387" s="32"/>
      <c r="P1387" s="32"/>
      <c r="Q1387" s="32"/>
      <c r="R1387" s="38">
        <f>(E1387*E$2+F1387*F$2+G1387*G$2+H1387*H$2+I1387*I$2+K1387*K$2+J1387*J$2+L1387*L$2+M1387*M$2)</f>
        <v>0</v>
      </c>
    </row>
    <row r="1388" spans="1:18" ht="22.5" customHeight="1">
      <c r="A1388" s="34">
        <v>46017</v>
      </c>
      <c r="B1388" s="15" t="s">
        <v>1524</v>
      </c>
      <c r="C1388" s="15" t="s">
        <v>1525</v>
      </c>
      <c r="D1388" s="35">
        <v>825</v>
      </c>
      <c r="E1388" s="36">
        <v>15</v>
      </c>
      <c r="F1388" s="32">
        <v>36</v>
      </c>
      <c r="G1388" s="32">
        <v>35</v>
      </c>
      <c r="H1388" s="32">
        <v>49</v>
      </c>
      <c r="I1388" s="32">
        <v>44</v>
      </c>
      <c r="J1388" s="37"/>
      <c r="K1388" s="36">
        <v>53</v>
      </c>
      <c r="L1388" s="32">
        <v>31</v>
      </c>
      <c r="M1388" s="37">
        <v>78</v>
      </c>
      <c r="N1388" s="32"/>
      <c r="O1388" s="32"/>
      <c r="P1388" s="32"/>
      <c r="Q1388" s="32"/>
      <c r="R1388" s="38">
        <f>(E1388*E$2+F1388*F$2+G1388*G$2+H1388*H$2+I1388*I$2+K1388*K$2+J1388*J$2+L1388*L$2+M1388*M$2)</f>
        <v>0</v>
      </c>
    </row>
    <row r="1389" spans="1:18" ht="22.5" customHeight="1">
      <c r="A1389" s="34">
        <v>46017</v>
      </c>
      <c r="B1389" s="15" t="s">
        <v>1526</v>
      </c>
      <c r="C1389" s="15" t="s">
        <v>1527</v>
      </c>
      <c r="D1389" s="35">
        <v>2654</v>
      </c>
      <c r="E1389" s="36">
        <v>31</v>
      </c>
      <c r="F1389" s="32">
        <v>46</v>
      </c>
      <c r="G1389" s="32">
        <v>11</v>
      </c>
      <c r="H1389" s="32">
        <v>34</v>
      </c>
      <c r="I1389" s="32">
        <v>63</v>
      </c>
      <c r="J1389" s="37"/>
      <c r="K1389" s="36">
        <v>38</v>
      </c>
      <c r="L1389" s="32">
        <v>63</v>
      </c>
      <c r="M1389" s="37">
        <v>7</v>
      </c>
      <c r="N1389" s="32"/>
      <c r="O1389" s="32"/>
      <c r="P1389" s="32"/>
      <c r="Q1389" s="32"/>
      <c r="R1389" s="38">
        <f>(E1389*E$2+F1389*F$2+G1389*G$2+H1389*H$2+I1389*I$2+K1389*K$2+J1389*J$2+L1389*L$2+M1389*M$2)</f>
        <v>0</v>
      </c>
    </row>
    <row r="1390" spans="1:18" ht="22.5" customHeight="1">
      <c r="A1390" s="34">
        <v>46017</v>
      </c>
      <c r="B1390" s="15" t="s">
        <v>1528</v>
      </c>
      <c r="C1390" s="15" t="s">
        <v>1529</v>
      </c>
      <c r="D1390" s="35">
        <v>1326</v>
      </c>
      <c r="E1390" s="36">
        <v>43</v>
      </c>
      <c r="F1390" s="32">
        <v>39</v>
      </c>
      <c r="G1390" s="32">
        <v>39</v>
      </c>
      <c r="H1390" s="32">
        <v>68</v>
      </c>
      <c r="I1390" s="32">
        <v>40</v>
      </c>
      <c r="J1390" s="37">
        <v>36</v>
      </c>
      <c r="K1390" s="36">
        <v>53</v>
      </c>
      <c r="L1390" s="32">
        <v>27</v>
      </c>
      <c r="M1390" s="37">
        <v>82</v>
      </c>
      <c r="N1390" s="32"/>
      <c r="O1390" s="32"/>
      <c r="P1390" s="32"/>
      <c r="Q1390" s="32"/>
      <c r="R1390" s="38">
        <f>(E1390*E$2+F1390*F$2+G1390*G$2+H1390*H$2+I1390*I$2+K1390*K$2+J1390*J$2+L1390*L$2+M1390*M$2)</f>
        <v>0</v>
      </c>
    </row>
    <row r="1391" spans="1:18" ht="22.5" customHeight="1">
      <c r="A1391" s="34">
        <v>46017</v>
      </c>
      <c r="B1391" s="15" t="s">
        <v>1530</v>
      </c>
      <c r="C1391" s="15" t="s">
        <v>1531</v>
      </c>
      <c r="D1391" s="35">
        <v>2299</v>
      </c>
      <c r="E1391" s="36">
        <v>72</v>
      </c>
      <c r="F1391" s="32">
        <v>91</v>
      </c>
      <c r="G1391" s="32">
        <v>53</v>
      </c>
      <c r="H1391" s="32">
        <v>88</v>
      </c>
      <c r="I1391" s="32">
        <v>35</v>
      </c>
      <c r="J1391" s="37">
        <v>94</v>
      </c>
      <c r="K1391" s="36">
        <v>98</v>
      </c>
      <c r="L1391" s="32">
        <v>3</v>
      </c>
      <c r="M1391" s="37">
        <v>86</v>
      </c>
      <c r="N1391" s="32"/>
      <c r="O1391" s="32">
        <v>1</v>
      </c>
      <c r="P1391" s="32">
        <v>1</v>
      </c>
      <c r="Q1391" s="32"/>
      <c r="R1391" s="38">
        <f>(E1391*E$2+F1391*F$2+G1391*G$2+H1391*H$2+I1391*I$2+K1391*K$2+J1391*J$2+L1391*L$2+M1391*M$2)</f>
        <v>0</v>
      </c>
    </row>
    <row r="1392" spans="1:18" ht="22.5" customHeight="1">
      <c r="A1392" s="34">
        <v>46017</v>
      </c>
      <c r="B1392" s="15" t="s">
        <v>6769</v>
      </c>
      <c r="C1392" s="15" t="s">
        <v>6757</v>
      </c>
      <c r="D1392" s="35">
        <v>509</v>
      </c>
      <c r="E1392" s="36">
        <v>35</v>
      </c>
      <c r="F1392" s="32">
        <v>46</v>
      </c>
      <c r="G1392" s="32">
        <v>50</v>
      </c>
      <c r="H1392" s="32">
        <v>62</v>
      </c>
      <c r="I1392" s="32">
        <v>43</v>
      </c>
      <c r="J1392" s="37"/>
      <c r="K1392" s="36">
        <v>24</v>
      </c>
      <c r="L1392" s="32">
        <v>52</v>
      </c>
      <c r="M1392" s="37">
        <v>38</v>
      </c>
      <c r="N1392" s="32"/>
      <c r="O1392" s="32"/>
      <c r="P1392" s="32"/>
      <c r="Q1392" s="32"/>
      <c r="R1392" s="38">
        <f>(E1392*E$2+F1392*F$2+G1392*G$2+H1392*H$2+I1392*I$2+K1392*K$2+J1392*J$2+L1392*L$2+M1392*M$2)</f>
        <v>0</v>
      </c>
    </row>
    <row r="1393" spans="1:18" ht="22.5" customHeight="1">
      <c r="A1393" s="34">
        <v>46017</v>
      </c>
      <c r="B1393" s="15" t="s">
        <v>1532</v>
      </c>
      <c r="C1393" s="15" t="s">
        <v>1533</v>
      </c>
      <c r="D1393" s="35">
        <v>6579</v>
      </c>
      <c r="E1393" s="36">
        <v>53</v>
      </c>
      <c r="F1393" s="32">
        <v>86</v>
      </c>
      <c r="G1393" s="32">
        <v>27</v>
      </c>
      <c r="H1393" s="32">
        <v>91</v>
      </c>
      <c r="I1393" s="32">
        <v>61</v>
      </c>
      <c r="J1393" s="37"/>
      <c r="K1393" s="36">
        <v>23</v>
      </c>
      <c r="L1393" s="32">
        <v>78</v>
      </c>
      <c r="M1393" s="37">
        <v>25</v>
      </c>
      <c r="N1393" s="32"/>
      <c r="O1393" s="32"/>
      <c r="P1393" s="32"/>
      <c r="Q1393" s="32"/>
      <c r="R1393" s="38">
        <f>(E1393*E$2+F1393*F$2+G1393*G$2+H1393*H$2+I1393*I$2+K1393*K$2+J1393*J$2+L1393*L$2+M1393*M$2)</f>
        <v>0</v>
      </c>
    </row>
    <row r="1394" spans="1:18" ht="22.5" customHeight="1">
      <c r="A1394" s="34">
        <v>46017</v>
      </c>
      <c r="B1394" s="15" t="s">
        <v>1534</v>
      </c>
      <c r="C1394" s="15" t="s">
        <v>1535</v>
      </c>
      <c r="D1394" s="35">
        <v>9029</v>
      </c>
      <c r="E1394" s="36">
        <v>97</v>
      </c>
      <c r="F1394" s="32">
        <v>99</v>
      </c>
      <c r="G1394" s="32">
        <v>71</v>
      </c>
      <c r="H1394" s="32">
        <v>83</v>
      </c>
      <c r="I1394" s="32">
        <v>36</v>
      </c>
      <c r="J1394" s="37">
        <v>77</v>
      </c>
      <c r="K1394" s="36">
        <v>74</v>
      </c>
      <c r="L1394" s="32">
        <v>75</v>
      </c>
      <c r="M1394" s="37">
        <v>22</v>
      </c>
      <c r="N1394" s="32">
        <v>1</v>
      </c>
      <c r="O1394" s="32"/>
      <c r="P1394" s="32"/>
      <c r="Q1394" s="32"/>
      <c r="R1394" s="38">
        <f>(E1394*E$2+F1394*F$2+G1394*G$2+H1394*H$2+I1394*I$2+K1394*K$2+J1394*J$2+L1394*L$2+M1394*M$2)</f>
        <v>0</v>
      </c>
    </row>
    <row r="1395" spans="1:18" ht="22.5" customHeight="1">
      <c r="A1395" s="34">
        <v>46017</v>
      </c>
      <c r="B1395" s="15" t="s">
        <v>6045</v>
      </c>
      <c r="C1395" s="15" t="s">
        <v>6046</v>
      </c>
      <c r="D1395" s="35">
        <v>38674</v>
      </c>
      <c r="E1395" s="36">
        <v>36</v>
      </c>
      <c r="F1395" s="32">
        <v>55</v>
      </c>
      <c r="G1395" s="32">
        <v>44</v>
      </c>
      <c r="H1395" s="32">
        <v>28</v>
      </c>
      <c r="I1395" s="32">
        <v>11</v>
      </c>
      <c r="J1395" s="37"/>
      <c r="K1395" s="36">
        <v>45</v>
      </c>
      <c r="L1395" s="32">
        <v>61</v>
      </c>
      <c r="M1395" s="37">
        <v>36</v>
      </c>
      <c r="N1395" s="32"/>
      <c r="O1395" s="32"/>
      <c r="P1395" s="32"/>
      <c r="Q1395" s="32"/>
      <c r="R1395" s="38">
        <f>(E1395*E$2+F1395*F$2+G1395*G$2+H1395*H$2+I1395*I$2+K1395*K$2+J1395*J$2+L1395*L$2+M1395*M$2)</f>
        <v>0</v>
      </c>
    </row>
    <row r="1396" spans="1:18" ht="22.5" customHeight="1">
      <c r="A1396" s="34">
        <v>46017</v>
      </c>
      <c r="B1396" s="15" t="s">
        <v>1536</v>
      </c>
      <c r="C1396" s="15" t="s">
        <v>1537</v>
      </c>
      <c r="D1396" s="35">
        <v>257</v>
      </c>
      <c r="E1396" s="36">
        <v>3</v>
      </c>
      <c r="F1396" s="32">
        <v>2</v>
      </c>
      <c r="G1396" s="32">
        <v>7</v>
      </c>
      <c r="H1396" s="32">
        <v>19</v>
      </c>
      <c r="I1396" s="32">
        <v>5</v>
      </c>
      <c r="J1396" s="37"/>
      <c r="K1396" s="36">
        <v>35</v>
      </c>
      <c r="L1396" s="32">
        <v>55</v>
      </c>
      <c r="M1396" s="37">
        <v>27</v>
      </c>
      <c r="N1396" s="32"/>
      <c r="O1396" s="32"/>
      <c r="P1396" s="32"/>
      <c r="Q1396" s="32"/>
      <c r="R1396" s="38">
        <f>(E1396*E$2+F1396*F$2+G1396*G$2+H1396*H$2+I1396*I$2+K1396*K$2+J1396*J$2+L1396*L$2+M1396*M$2)</f>
        <v>0</v>
      </c>
    </row>
    <row r="1397" spans="1:18" ht="22.5" customHeight="1">
      <c r="A1397" s="34">
        <v>46017</v>
      </c>
      <c r="B1397" s="15" t="s">
        <v>6641</v>
      </c>
      <c r="C1397" s="15" t="s">
        <v>6542</v>
      </c>
      <c r="D1397" s="35">
        <v>175</v>
      </c>
      <c r="E1397" s="36"/>
      <c r="F1397" s="32">
        <v>48</v>
      </c>
      <c r="G1397" s="32"/>
      <c r="H1397" s="32">
        <v>5</v>
      </c>
      <c r="I1397" s="32"/>
      <c r="J1397" s="37"/>
      <c r="K1397" s="36">
        <v>42</v>
      </c>
      <c r="L1397" s="32">
        <v>15</v>
      </c>
      <c r="M1397" s="37">
        <v>63</v>
      </c>
      <c r="N1397" s="32"/>
      <c r="O1397" s="32"/>
      <c r="P1397" s="32"/>
      <c r="Q1397" s="32"/>
      <c r="R1397" s="38">
        <f>(E1397*E$2+F1397*F$2+G1397*G$2+H1397*H$2+I1397*I$2+K1397*K$2+J1397*J$2+L1397*L$2+M1397*M$2)</f>
        <v>0</v>
      </c>
    </row>
    <row r="1398" spans="1:18" ht="22.5" customHeight="1">
      <c r="A1398" s="34">
        <v>46017</v>
      </c>
      <c r="B1398" s="15" t="s">
        <v>5983</v>
      </c>
      <c r="C1398" s="15" t="s">
        <v>5984</v>
      </c>
      <c r="D1398" s="35">
        <v>217</v>
      </c>
      <c r="E1398" s="36"/>
      <c r="F1398" s="32">
        <v>61</v>
      </c>
      <c r="G1398" s="32"/>
      <c r="H1398" s="32">
        <v>70</v>
      </c>
      <c r="I1398" s="32"/>
      <c r="J1398" s="37"/>
      <c r="K1398" s="36">
        <v>27</v>
      </c>
      <c r="L1398" s="32">
        <v>69</v>
      </c>
      <c r="M1398" s="37">
        <v>34</v>
      </c>
      <c r="N1398" s="32"/>
      <c r="O1398" s="32"/>
      <c r="P1398" s="32"/>
      <c r="Q1398" s="32"/>
      <c r="R1398" s="38">
        <f>(E1398*E$2+F1398*F$2+G1398*G$2+H1398*H$2+I1398*I$2+K1398*K$2+J1398*J$2+L1398*L$2+M1398*M$2)</f>
        <v>0</v>
      </c>
    </row>
    <row r="1399" spans="1:18" ht="22.5" customHeight="1">
      <c r="A1399" s="34">
        <v>46017</v>
      </c>
      <c r="B1399" s="15" t="s">
        <v>7402</v>
      </c>
      <c r="C1399" s="15" t="s">
        <v>7403</v>
      </c>
      <c r="D1399" s="35">
        <v>3716</v>
      </c>
      <c r="E1399" s="36">
        <v>18</v>
      </c>
      <c r="F1399" s="32">
        <v>45</v>
      </c>
      <c r="G1399" s="32">
        <v>27</v>
      </c>
      <c r="H1399" s="32">
        <v>12</v>
      </c>
      <c r="I1399" s="32">
        <v>3</v>
      </c>
      <c r="J1399" s="37"/>
      <c r="K1399" s="36">
        <v>17</v>
      </c>
      <c r="L1399" s="32">
        <v>48</v>
      </c>
      <c r="M1399" s="37">
        <v>31</v>
      </c>
      <c r="N1399" s="32"/>
      <c r="O1399" s="32"/>
      <c r="P1399" s="32"/>
      <c r="Q1399" s="32"/>
      <c r="R1399" s="38">
        <f>(E1399*E$2+F1399*F$2+G1399*G$2+H1399*H$2+I1399*I$2+K1399*K$2+J1399*J$2+L1399*L$2+M1399*M$2)</f>
        <v>0</v>
      </c>
    </row>
    <row r="1400" spans="1:18" ht="22.5" customHeight="1">
      <c r="A1400" s="34">
        <v>46017</v>
      </c>
      <c r="B1400" s="15" t="s">
        <v>1538</v>
      </c>
      <c r="C1400" s="15" t="s">
        <v>1539</v>
      </c>
      <c r="D1400" s="35">
        <v>1764</v>
      </c>
      <c r="E1400" s="36">
        <v>49</v>
      </c>
      <c r="F1400" s="32"/>
      <c r="G1400" s="32">
        <v>47</v>
      </c>
      <c r="H1400" s="32">
        <v>29</v>
      </c>
      <c r="I1400" s="32">
        <v>84</v>
      </c>
      <c r="J1400" s="37"/>
      <c r="K1400" s="36">
        <v>68</v>
      </c>
      <c r="L1400" s="32">
        <v>50</v>
      </c>
      <c r="M1400" s="37">
        <v>41</v>
      </c>
      <c r="N1400" s="32"/>
      <c r="O1400" s="32"/>
      <c r="P1400" s="32"/>
      <c r="Q1400" s="32"/>
      <c r="R1400" s="38">
        <f>(E1400*E$2+F1400*F$2+G1400*G$2+H1400*H$2+I1400*I$2+K1400*K$2+J1400*J$2+L1400*L$2+M1400*M$2)</f>
        <v>0</v>
      </c>
    </row>
    <row r="1401" spans="1:18" ht="22.5" customHeight="1">
      <c r="A1401" s="34">
        <v>46017</v>
      </c>
      <c r="B1401" s="15" t="s">
        <v>1540</v>
      </c>
      <c r="C1401" s="15" t="s">
        <v>1541</v>
      </c>
      <c r="D1401" s="35">
        <v>358</v>
      </c>
      <c r="E1401" s="36">
        <v>47</v>
      </c>
      <c r="F1401" s="32">
        <v>42</v>
      </c>
      <c r="G1401" s="32">
        <v>64</v>
      </c>
      <c r="H1401" s="32">
        <v>17</v>
      </c>
      <c r="I1401" s="32">
        <v>95</v>
      </c>
      <c r="J1401" s="37"/>
      <c r="K1401" s="36">
        <v>50</v>
      </c>
      <c r="L1401" s="32">
        <v>44</v>
      </c>
      <c r="M1401" s="37">
        <v>63</v>
      </c>
      <c r="N1401" s="32"/>
      <c r="O1401" s="32"/>
      <c r="P1401" s="32"/>
      <c r="Q1401" s="32">
        <v>1</v>
      </c>
      <c r="R1401" s="38">
        <f>(E1401*E$2+F1401*F$2+G1401*G$2+H1401*H$2+I1401*I$2+K1401*K$2+J1401*J$2+L1401*L$2+M1401*M$2)</f>
        <v>0</v>
      </c>
    </row>
    <row r="1402" spans="1:18" ht="22.5" customHeight="1">
      <c r="A1402" s="34">
        <v>46017</v>
      </c>
      <c r="B1402" s="15" t="s">
        <v>1542</v>
      </c>
      <c r="C1402" s="15" t="s">
        <v>1543</v>
      </c>
      <c r="D1402" s="35">
        <v>960</v>
      </c>
      <c r="E1402" s="36">
        <v>67</v>
      </c>
      <c r="F1402" s="32">
        <v>54</v>
      </c>
      <c r="G1402" s="32">
        <v>59</v>
      </c>
      <c r="H1402" s="32">
        <v>90</v>
      </c>
      <c r="I1402" s="32">
        <v>91</v>
      </c>
      <c r="J1402" s="37">
        <v>52</v>
      </c>
      <c r="K1402" s="36">
        <v>37</v>
      </c>
      <c r="L1402" s="32">
        <v>51</v>
      </c>
      <c r="M1402" s="37">
        <v>60</v>
      </c>
      <c r="N1402" s="32"/>
      <c r="O1402" s="32"/>
      <c r="P1402" s="32"/>
      <c r="Q1402" s="32">
        <v>1</v>
      </c>
      <c r="R1402" s="38">
        <f>(E1402*E$2+F1402*F$2+G1402*G$2+H1402*H$2+I1402*I$2+K1402*K$2+J1402*J$2+L1402*L$2+M1402*M$2)</f>
        <v>0</v>
      </c>
    </row>
    <row r="1403" spans="1:18" ht="22.5" customHeight="1">
      <c r="A1403" s="34">
        <v>46017</v>
      </c>
      <c r="B1403" s="15" t="s">
        <v>1544</v>
      </c>
      <c r="C1403" s="15" t="s">
        <v>1545</v>
      </c>
      <c r="D1403" s="35">
        <v>1693</v>
      </c>
      <c r="E1403" s="36">
        <v>26</v>
      </c>
      <c r="F1403" s="32">
        <v>22</v>
      </c>
      <c r="G1403" s="32">
        <v>26</v>
      </c>
      <c r="H1403" s="32">
        <v>80</v>
      </c>
      <c r="I1403" s="32">
        <v>8</v>
      </c>
      <c r="J1403" s="37">
        <v>37</v>
      </c>
      <c r="K1403" s="36">
        <v>42</v>
      </c>
      <c r="L1403" s="32">
        <v>39</v>
      </c>
      <c r="M1403" s="37">
        <v>59</v>
      </c>
      <c r="N1403" s="32"/>
      <c r="O1403" s="32"/>
      <c r="P1403" s="32"/>
      <c r="Q1403" s="32"/>
      <c r="R1403" s="38">
        <f>(E1403*E$2+F1403*F$2+G1403*G$2+H1403*H$2+I1403*I$2+K1403*K$2+J1403*J$2+L1403*L$2+M1403*M$2)</f>
        <v>0</v>
      </c>
    </row>
    <row r="1404" spans="1:18" ht="22.5" customHeight="1">
      <c r="A1404" s="34">
        <v>46017</v>
      </c>
      <c r="B1404" s="15" t="s">
        <v>1546</v>
      </c>
      <c r="C1404" s="15" t="s">
        <v>1547</v>
      </c>
      <c r="D1404" s="35">
        <v>514</v>
      </c>
      <c r="E1404" s="36">
        <v>35</v>
      </c>
      <c r="F1404" s="32">
        <v>6</v>
      </c>
      <c r="G1404" s="32">
        <v>58</v>
      </c>
      <c r="H1404" s="32">
        <v>41</v>
      </c>
      <c r="I1404" s="32">
        <v>84</v>
      </c>
      <c r="J1404" s="37">
        <v>25</v>
      </c>
      <c r="K1404" s="36">
        <v>54</v>
      </c>
      <c r="L1404" s="32">
        <v>48</v>
      </c>
      <c r="M1404" s="37">
        <v>66</v>
      </c>
      <c r="N1404" s="32"/>
      <c r="O1404" s="32"/>
      <c r="P1404" s="32"/>
      <c r="Q1404" s="32"/>
      <c r="R1404" s="38">
        <f>(E1404*E$2+F1404*F$2+G1404*G$2+H1404*H$2+I1404*I$2+K1404*K$2+J1404*J$2+L1404*L$2+M1404*M$2)</f>
        <v>0</v>
      </c>
    </row>
    <row r="1405" spans="1:18" ht="22.5" customHeight="1">
      <c r="A1405" s="34">
        <v>46017</v>
      </c>
      <c r="B1405" s="15" t="s">
        <v>5919</v>
      </c>
      <c r="C1405" s="15" t="s">
        <v>1548</v>
      </c>
      <c r="D1405" s="35">
        <v>14068</v>
      </c>
      <c r="E1405" s="36">
        <v>52</v>
      </c>
      <c r="F1405" s="32">
        <v>22</v>
      </c>
      <c r="G1405" s="32">
        <v>48</v>
      </c>
      <c r="H1405" s="32">
        <v>93</v>
      </c>
      <c r="I1405" s="32">
        <v>66</v>
      </c>
      <c r="J1405" s="37"/>
      <c r="K1405" s="36">
        <v>91</v>
      </c>
      <c r="L1405" s="32">
        <v>28</v>
      </c>
      <c r="M1405" s="37">
        <v>80</v>
      </c>
      <c r="N1405" s="32"/>
      <c r="O1405" s="32"/>
      <c r="P1405" s="32"/>
      <c r="Q1405" s="32"/>
      <c r="R1405" s="38">
        <f>(E1405*E$2+F1405*F$2+G1405*G$2+H1405*H$2+I1405*I$2+K1405*K$2+J1405*J$2+L1405*L$2+M1405*M$2)</f>
        <v>0</v>
      </c>
    </row>
    <row r="1406" spans="1:18" ht="22.5" customHeight="1">
      <c r="A1406" s="34">
        <v>46017</v>
      </c>
      <c r="B1406" s="15" t="s">
        <v>1549</v>
      </c>
      <c r="C1406" s="15" t="s">
        <v>1550</v>
      </c>
      <c r="D1406" s="35">
        <v>34021</v>
      </c>
      <c r="E1406" s="36">
        <v>56</v>
      </c>
      <c r="F1406" s="32">
        <v>70</v>
      </c>
      <c r="G1406" s="32">
        <v>45</v>
      </c>
      <c r="H1406" s="32">
        <v>18</v>
      </c>
      <c r="I1406" s="32">
        <v>65</v>
      </c>
      <c r="J1406" s="37"/>
      <c r="K1406" s="36">
        <v>17</v>
      </c>
      <c r="L1406" s="32">
        <v>9</v>
      </c>
      <c r="M1406" s="37">
        <v>77</v>
      </c>
      <c r="N1406" s="32"/>
      <c r="O1406" s="32"/>
      <c r="P1406" s="32"/>
      <c r="Q1406" s="32"/>
      <c r="R1406" s="38">
        <f>(E1406*E$2+F1406*F$2+G1406*G$2+H1406*H$2+I1406*I$2+K1406*K$2+J1406*J$2+L1406*L$2+M1406*M$2)</f>
        <v>0</v>
      </c>
    </row>
    <row r="1407" spans="1:18" ht="22.5" customHeight="1">
      <c r="A1407" s="34">
        <v>46017</v>
      </c>
      <c r="B1407" s="15" t="s">
        <v>1551</v>
      </c>
      <c r="C1407" s="15" t="s">
        <v>1552</v>
      </c>
      <c r="D1407" s="35">
        <v>17136</v>
      </c>
      <c r="E1407" s="36">
        <v>36</v>
      </c>
      <c r="F1407" s="32">
        <v>19</v>
      </c>
      <c r="G1407" s="32">
        <v>57</v>
      </c>
      <c r="H1407" s="32">
        <v>9</v>
      </c>
      <c r="I1407" s="32">
        <v>66</v>
      </c>
      <c r="J1407" s="37"/>
      <c r="K1407" s="36">
        <v>19</v>
      </c>
      <c r="L1407" s="32">
        <v>92</v>
      </c>
      <c r="M1407" s="37">
        <v>10</v>
      </c>
      <c r="N1407" s="32"/>
      <c r="O1407" s="32"/>
      <c r="P1407" s="32"/>
      <c r="Q1407" s="32"/>
      <c r="R1407" s="38">
        <f>(E1407*E$2+F1407*F$2+G1407*G$2+H1407*H$2+I1407*I$2+K1407*K$2+J1407*J$2+L1407*L$2+M1407*M$2)</f>
        <v>0</v>
      </c>
    </row>
    <row r="1408" spans="1:18" ht="22.5" customHeight="1">
      <c r="A1408" s="34">
        <v>46017</v>
      </c>
      <c r="B1408" s="15" t="s">
        <v>1553</v>
      </c>
      <c r="C1408" s="15" t="s">
        <v>1554</v>
      </c>
      <c r="D1408" s="35">
        <v>6288</v>
      </c>
      <c r="E1408" s="36">
        <v>60</v>
      </c>
      <c r="F1408" s="32">
        <v>74</v>
      </c>
      <c r="G1408" s="32">
        <v>62</v>
      </c>
      <c r="H1408" s="32">
        <v>35</v>
      </c>
      <c r="I1408" s="32">
        <v>41</v>
      </c>
      <c r="J1408" s="37">
        <v>60</v>
      </c>
      <c r="K1408" s="36">
        <v>82</v>
      </c>
      <c r="L1408" s="32">
        <v>65</v>
      </c>
      <c r="M1408" s="37">
        <v>43</v>
      </c>
      <c r="N1408" s="32"/>
      <c r="O1408" s="32"/>
      <c r="P1408" s="32"/>
      <c r="Q1408" s="32"/>
      <c r="R1408" s="38">
        <f>(E1408*E$2+F1408*F$2+G1408*G$2+H1408*H$2+I1408*I$2+K1408*K$2+J1408*J$2+L1408*L$2+M1408*M$2)</f>
        <v>0</v>
      </c>
    </row>
    <row r="1409" spans="1:18" ht="22.5" customHeight="1">
      <c r="A1409" s="34">
        <v>46017</v>
      </c>
      <c r="B1409" s="15" t="s">
        <v>1555</v>
      </c>
      <c r="C1409" s="15" t="s">
        <v>1556</v>
      </c>
      <c r="D1409" s="35">
        <v>6751</v>
      </c>
      <c r="E1409" s="36">
        <v>45</v>
      </c>
      <c r="F1409" s="32">
        <v>60</v>
      </c>
      <c r="G1409" s="32">
        <v>50</v>
      </c>
      <c r="H1409" s="32">
        <v>31</v>
      </c>
      <c r="I1409" s="32">
        <v>47</v>
      </c>
      <c r="J1409" s="37"/>
      <c r="K1409" s="36">
        <v>5</v>
      </c>
      <c r="L1409" s="32">
        <v>59</v>
      </c>
      <c r="M1409" s="37">
        <v>51</v>
      </c>
      <c r="N1409" s="32"/>
      <c r="O1409" s="32"/>
      <c r="P1409" s="32"/>
      <c r="Q1409" s="32"/>
      <c r="R1409" s="38">
        <f>(E1409*E$2+F1409*F$2+G1409*G$2+H1409*H$2+I1409*I$2+K1409*K$2+J1409*J$2+L1409*L$2+M1409*M$2)</f>
        <v>0</v>
      </c>
    </row>
    <row r="1410" spans="1:18" ht="22.5" customHeight="1">
      <c r="A1410" s="34">
        <v>46017</v>
      </c>
      <c r="B1410" s="15" t="s">
        <v>6314</v>
      </c>
      <c r="C1410" s="15" t="s">
        <v>1557</v>
      </c>
      <c r="D1410" s="35">
        <v>14881</v>
      </c>
      <c r="E1410" s="36">
        <v>79</v>
      </c>
      <c r="F1410" s="32">
        <v>87</v>
      </c>
      <c r="G1410" s="32">
        <v>40</v>
      </c>
      <c r="H1410" s="32">
        <v>97</v>
      </c>
      <c r="I1410" s="32">
        <v>90</v>
      </c>
      <c r="J1410" s="37">
        <v>98</v>
      </c>
      <c r="K1410" s="36">
        <v>91</v>
      </c>
      <c r="L1410" s="32">
        <v>39</v>
      </c>
      <c r="M1410" s="37">
        <v>77</v>
      </c>
      <c r="N1410" s="32"/>
      <c r="O1410" s="32"/>
      <c r="P1410" s="32"/>
      <c r="Q1410" s="32"/>
      <c r="R1410" s="38">
        <f>(E1410*E$2+F1410*F$2+G1410*G$2+H1410*H$2+I1410*I$2+K1410*K$2+J1410*J$2+L1410*L$2+M1410*M$2)</f>
        <v>0</v>
      </c>
    </row>
    <row r="1411" spans="1:18" ht="22.5" customHeight="1">
      <c r="A1411" s="34">
        <v>46017</v>
      </c>
      <c r="B1411" s="15" t="s">
        <v>1558</v>
      </c>
      <c r="C1411" s="15" t="s">
        <v>1559</v>
      </c>
      <c r="D1411" s="35">
        <v>192</v>
      </c>
      <c r="E1411" s="36">
        <v>36</v>
      </c>
      <c r="F1411" s="32">
        <v>81</v>
      </c>
      <c r="G1411" s="32">
        <v>7</v>
      </c>
      <c r="H1411" s="32">
        <v>6</v>
      </c>
      <c r="I1411" s="32">
        <v>89</v>
      </c>
      <c r="J1411" s="37"/>
      <c r="K1411" s="36">
        <v>38</v>
      </c>
      <c r="L1411" s="32">
        <v>63</v>
      </c>
      <c r="M1411" s="37">
        <v>15</v>
      </c>
      <c r="N1411" s="32"/>
      <c r="O1411" s="32"/>
      <c r="P1411" s="32"/>
      <c r="Q1411" s="32"/>
      <c r="R1411" s="38">
        <f>(E1411*E$2+F1411*F$2+G1411*G$2+H1411*H$2+I1411*I$2+K1411*K$2+J1411*J$2+L1411*L$2+M1411*M$2)</f>
        <v>0</v>
      </c>
    </row>
    <row r="1412" spans="1:18" ht="22.5" customHeight="1">
      <c r="A1412" s="34">
        <v>46017</v>
      </c>
      <c r="B1412" s="15" t="s">
        <v>1560</v>
      </c>
      <c r="C1412" s="15" t="s">
        <v>1561</v>
      </c>
      <c r="D1412" s="35">
        <v>301</v>
      </c>
      <c r="E1412" s="36"/>
      <c r="F1412" s="32">
        <v>23</v>
      </c>
      <c r="G1412" s="32"/>
      <c r="H1412" s="32">
        <v>16</v>
      </c>
      <c r="I1412" s="32"/>
      <c r="J1412" s="37"/>
      <c r="K1412" s="36">
        <v>82</v>
      </c>
      <c r="L1412" s="32">
        <v>47</v>
      </c>
      <c r="M1412" s="37">
        <v>65</v>
      </c>
      <c r="N1412" s="32"/>
      <c r="O1412" s="32"/>
      <c r="P1412" s="32"/>
      <c r="Q1412" s="32"/>
      <c r="R1412" s="38">
        <f>(E1412*E$2+F1412*F$2+G1412*G$2+H1412*H$2+I1412*I$2+K1412*K$2+J1412*J$2+L1412*L$2+M1412*M$2)</f>
        <v>0</v>
      </c>
    </row>
    <row r="1413" spans="1:18" ht="22.5" customHeight="1">
      <c r="A1413" s="34">
        <v>46017</v>
      </c>
      <c r="B1413" s="15" t="s">
        <v>1562</v>
      </c>
      <c r="C1413" s="15" t="s">
        <v>1563</v>
      </c>
      <c r="D1413" s="35">
        <v>41581</v>
      </c>
      <c r="E1413" s="36">
        <v>41</v>
      </c>
      <c r="F1413" s="32">
        <v>13</v>
      </c>
      <c r="G1413" s="32">
        <v>50</v>
      </c>
      <c r="H1413" s="32">
        <v>41</v>
      </c>
      <c r="I1413" s="32"/>
      <c r="J1413" s="37"/>
      <c r="K1413" s="36">
        <v>5</v>
      </c>
      <c r="L1413" s="32">
        <v>35</v>
      </c>
      <c r="M1413" s="37">
        <v>69</v>
      </c>
      <c r="N1413" s="32"/>
      <c r="O1413" s="32"/>
      <c r="P1413" s="32"/>
      <c r="Q1413" s="32"/>
      <c r="R1413" s="38">
        <f>(E1413*E$2+F1413*F$2+G1413*G$2+H1413*H$2+I1413*I$2+K1413*K$2+J1413*J$2+L1413*L$2+M1413*M$2)</f>
        <v>0</v>
      </c>
    </row>
    <row r="1414" spans="1:18" ht="22.5" customHeight="1">
      <c r="A1414" s="34">
        <v>46017</v>
      </c>
      <c r="B1414" s="15" t="s">
        <v>6845</v>
      </c>
      <c r="C1414" s="15" t="s">
        <v>6846</v>
      </c>
      <c r="D1414" s="35">
        <v>159</v>
      </c>
      <c r="E1414" s="36">
        <v>77</v>
      </c>
      <c r="F1414" s="32">
        <v>51</v>
      </c>
      <c r="G1414" s="32">
        <v>70</v>
      </c>
      <c r="H1414" s="32">
        <v>79</v>
      </c>
      <c r="I1414" s="32">
        <v>50</v>
      </c>
      <c r="J1414" s="37"/>
      <c r="K1414" s="36">
        <v>63</v>
      </c>
      <c r="L1414" s="32">
        <v>21</v>
      </c>
      <c r="M1414" s="37">
        <v>72</v>
      </c>
      <c r="N1414" s="32"/>
      <c r="O1414" s="32"/>
      <c r="P1414" s="32"/>
      <c r="Q1414" s="32"/>
      <c r="R1414" s="38">
        <f>(E1414*E$2+F1414*F$2+G1414*G$2+H1414*H$2+I1414*I$2+K1414*K$2+J1414*J$2+L1414*L$2+M1414*M$2)</f>
        <v>0</v>
      </c>
    </row>
    <row r="1415" spans="1:18" ht="22.5" customHeight="1">
      <c r="A1415" s="34">
        <v>46017</v>
      </c>
      <c r="B1415" s="15" t="s">
        <v>6479</v>
      </c>
      <c r="C1415" s="15" t="s">
        <v>6480</v>
      </c>
      <c r="D1415" s="35">
        <v>217</v>
      </c>
      <c r="E1415" s="36">
        <v>54</v>
      </c>
      <c r="F1415" s="32"/>
      <c r="G1415" s="32">
        <v>55</v>
      </c>
      <c r="H1415" s="32">
        <v>28</v>
      </c>
      <c r="I1415" s="32">
        <v>39</v>
      </c>
      <c r="J1415" s="37"/>
      <c r="K1415" s="36">
        <v>42</v>
      </c>
      <c r="L1415" s="32">
        <v>23</v>
      </c>
      <c r="M1415" s="37">
        <v>45</v>
      </c>
      <c r="N1415" s="32"/>
      <c r="O1415" s="32"/>
      <c r="P1415" s="32"/>
      <c r="Q1415" s="32"/>
      <c r="R1415" s="38">
        <f>(E1415*E$2+F1415*F$2+G1415*G$2+H1415*H$2+I1415*I$2+K1415*K$2+J1415*J$2+L1415*L$2+M1415*M$2)</f>
        <v>0</v>
      </c>
    </row>
    <row r="1416" spans="1:18" ht="22.5" customHeight="1">
      <c r="A1416" s="34">
        <v>46017</v>
      </c>
      <c r="B1416" s="15" t="s">
        <v>1564</v>
      </c>
      <c r="C1416" s="15" t="s">
        <v>1565</v>
      </c>
      <c r="D1416" s="35">
        <v>4407</v>
      </c>
      <c r="E1416" s="36">
        <v>73</v>
      </c>
      <c r="F1416" s="32">
        <v>54</v>
      </c>
      <c r="G1416" s="32">
        <v>44</v>
      </c>
      <c r="H1416" s="32">
        <v>86</v>
      </c>
      <c r="I1416" s="32">
        <v>88</v>
      </c>
      <c r="J1416" s="37"/>
      <c r="K1416" s="36">
        <v>94</v>
      </c>
      <c r="L1416" s="32">
        <v>38</v>
      </c>
      <c r="M1416" s="37">
        <v>66</v>
      </c>
      <c r="N1416" s="32"/>
      <c r="O1416" s="32"/>
      <c r="P1416" s="32"/>
      <c r="Q1416" s="32"/>
      <c r="R1416" s="38">
        <f>(E1416*E$2+F1416*F$2+G1416*G$2+H1416*H$2+I1416*I$2+K1416*K$2+J1416*J$2+L1416*L$2+M1416*M$2)</f>
        <v>0</v>
      </c>
    </row>
    <row r="1417" spans="1:18" ht="22.5" customHeight="1">
      <c r="A1417" s="34">
        <v>46017</v>
      </c>
      <c r="B1417" s="15" t="s">
        <v>4843</v>
      </c>
      <c r="C1417" s="15" t="s">
        <v>4842</v>
      </c>
      <c r="D1417" s="35">
        <v>1248</v>
      </c>
      <c r="E1417" s="36">
        <v>40</v>
      </c>
      <c r="F1417" s="32"/>
      <c r="G1417" s="32">
        <v>42</v>
      </c>
      <c r="H1417" s="32"/>
      <c r="I1417" s="32">
        <v>7</v>
      </c>
      <c r="J1417" s="37"/>
      <c r="K1417" s="36">
        <v>53</v>
      </c>
      <c r="L1417" s="32">
        <v>51</v>
      </c>
      <c r="M1417" s="37">
        <v>54</v>
      </c>
      <c r="N1417" s="32"/>
      <c r="O1417" s="32"/>
      <c r="P1417" s="32"/>
      <c r="Q1417" s="32"/>
      <c r="R1417" s="38">
        <f>(E1417*E$2+F1417*F$2+G1417*G$2+H1417*H$2+I1417*I$2+K1417*K$2+J1417*J$2+L1417*L$2+M1417*M$2)</f>
        <v>0</v>
      </c>
    </row>
    <row r="1418" spans="1:18" ht="22.5" customHeight="1">
      <c r="A1418" s="34">
        <v>46017</v>
      </c>
      <c r="B1418" s="15" t="s">
        <v>1566</v>
      </c>
      <c r="C1418" s="15" t="s">
        <v>1567</v>
      </c>
      <c r="D1418" s="35">
        <v>4500</v>
      </c>
      <c r="E1418" s="36">
        <v>31</v>
      </c>
      <c r="F1418" s="32">
        <v>22</v>
      </c>
      <c r="G1418" s="32">
        <v>36</v>
      </c>
      <c r="H1418" s="32">
        <v>29</v>
      </c>
      <c r="I1418" s="32">
        <v>77</v>
      </c>
      <c r="J1418" s="37"/>
      <c r="K1418" s="36">
        <v>65</v>
      </c>
      <c r="L1418" s="32">
        <v>94</v>
      </c>
      <c r="M1418" s="37">
        <v>14</v>
      </c>
      <c r="N1418" s="32"/>
      <c r="O1418" s="32"/>
      <c r="P1418" s="32"/>
      <c r="Q1418" s="32"/>
      <c r="R1418" s="38">
        <f>(E1418*E$2+F1418*F$2+G1418*G$2+H1418*H$2+I1418*I$2+K1418*K$2+J1418*J$2+L1418*L$2+M1418*M$2)</f>
        <v>0</v>
      </c>
    </row>
    <row r="1419" spans="1:18" ht="22.5" customHeight="1">
      <c r="A1419" s="34">
        <v>46017</v>
      </c>
      <c r="B1419" s="15" t="s">
        <v>1568</v>
      </c>
      <c r="C1419" s="15" t="s">
        <v>1569</v>
      </c>
      <c r="D1419" s="35">
        <v>137</v>
      </c>
      <c r="E1419" s="36">
        <v>37</v>
      </c>
      <c r="F1419" s="32">
        <v>38</v>
      </c>
      <c r="G1419" s="32">
        <v>37</v>
      </c>
      <c r="H1419" s="32">
        <v>64</v>
      </c>
      <c r="I1419" s="32">
        <v>42</v>
      </c>
      <c r="J1419" s="37"/>
      <c r="K1419" s="36">
        <v>50</v>
      </c>
      <c r="L1419" s="32">
        <v>42</v>
      </c>
      <c r="M1419" s="37">
        <v>47</v>
      </c>
      <c r="N1419" s="32"/>
      <c r="O1419" s="32"/>
      <c r="P1419" s="32"/>
      <c r="Q1419" s="32"/>
      <c r="R1419" s="38">
        <f>(E1419*E$2+F1419*F$2+G1419*G$2+H1419*H$2+I1419*I$2+K1419*K$2+J1419*J$2+L1419*L$2+M1419*M$2)</f>
        <v>0</v>
      </c>
    </row>
    <row r="1420" spans="1:18" ht="22.5" customHeight="1">
      <c r="A1420" s="34">
        <v>46017</v>
      </c>
      <c r="B1420" s="15" t="s">
        <v>4845</v>
      </c>
      <c r="C1420" s="15" t="s">
        <v>4844</v>
      </c>
      <c r="D1420" s="35">
        <v>2581</v>
      </c>
      <c r="E1420" s="36"/>
      <c r="F1420" s="32"/>
      <c r="G1420" s="32"/>
      <c r="H1420" s="32"/>
      <c r="I1420" s="32"/>
      <c r="J1420" s="37"/>
      <c r="K1420" s="36">
        <v>37</v>
      </c>
      <c r="L1420" s="32">
        <v>31</v>
      </c>
      <c r="M1420" s="37">
        <v>60</v>
      </c>
      <c r="N1420" s="32"/>
      <c r="O1420" s="32"/>
      <c r="P1420" s="32"/>
      <c r="Q1420" s="32"/>
      <c r="R1420" s="38">
        <f>(E1420*E$2+F1420*F$2+G1420*G$2+H1420*H$2+I1420*I$2+K1420*K$2+J1420*J$2+L1420*L$2+M1420*M$2)</f>
        <v>0</v>
      </c>
    </row>
    <row r="1421" spans="1:18" ht="22.5" customHeight="1">
      <c r="A1421" s="34">
        <v>46017</v>
      </c>
      <c r="B1421" s="15" t="s">
        <v>7404</v>
      </c>
      <c r="C1421" s="15" t="s">
        <v>7405</v>
      </c>
      <c r="D1421" s="35">
        <v>210</v>
      </c>
      <c r="E1421" s="36"/>
      <c r="F1421" s="32">
        <v>39</v>
      </c>
      <c r="G1421" s="32"/>
      <c r="H1421" s="32">
        <v>19</v>
      </c>
      <c r="I1421" s="32"/>
      <c r="J1421" s="37"/>
      <c r="K1421" s="36">
        <v>71</v>
      </c>
      <c r="L1421" s="32">
        <v>66</v>
      </c>
      <c r="M1421" s="37">
        <v>46</v>
      </c>
      <c r="N1421" s="32"/>
      <c r="O1421" s="32"/>
      <c r="P1421" s="32"/>
      <c r="Q1421" s="32"/>
      <c r="R1421" s="38">
        <f>(E1421*E$2+F1421*F$2+G1421*G$2+H1421*H$2+I1421*I$2+K1421*K$2+J1421*J$2+L1421*L$2+M1421*M$2)</f>
        <v>0</v>
      </c>
    </row>
    <row r="1422" spans="1:18" ht="22.5" customHeight="1">
      <c r="A1422" s="34">
        <v>46017</v>
      </c>
      <c r="B1422" s="15" t="s">
        <v>1570</v>
      </c>
      <c r="C1422" s="15" t="s">
        <v>1571</v>
      </c>
      <c r="D1422" s="35">
        <v>4407</v>
      </c>
      <c r="E1422" s="36">
        <v>66</v>
      </c>
      <c r="F1422" s="32"/>
      <c r="G1422" s="32">
        <v>56</v>
      </c>
      <c r="H1422" s="32">
        <v>71</v>
      </c>
      <c r="I1422" s="32">
        <v>85</v>
      </c>
      <c r="J1422" s="37"/>
      <c r="K1422" s="36">
        <v>11</v>
      </c>
      <c r="L1422" s="32">
        <v>63</v>
      </c>
      <c r="M1422" s="37">
        <v>30</v>
      </c>
      <c r="N1422" s="32"/>
      <c r="O1422" s="32"/>
      <c r="P1422" s="32"/>
      <c r="Q1422" s="32"/>
      <c r="R1422" s="38">
        <f>(E1422*E$2+F1422*F$2+G1422*G$2+H1422*H$2+I1422*I$2+K1422*K$2+J1422*J$2+L1422*L$2+M1422*M$2)</f>
        <v>0</v>
      </c>
    </row>
    <row r="1423" spans="1:18" ht="22.5" customHeight="1">
      <c r="A1423" s="34">
        <v>46017</v>
      </c>
      <c r="B1423" s="15" t="s">
        <v>1572</v>
      </c>
      <c r="C1423" s="15" t="s">
        <v>1573</v>
      </c>
      <c r="D1423" s="35">
        <v>30893</v>
      </c>
      <c r="E1423" s="36">
        <v>66</v>
      </c>
      <c r="F1423" s="32">
        <v>52</v>
      </c>
      <c r="G1423" s="32">
        <v>81</v>
      </c>
      <c r="H1423" s="32">
        <v>87</v>
      </c>
      <c r="I1423" s="32">
        <v>95</v>
      </c>
      <c r="J1423" s="37"/>
      <c r="K1423" s="36">
        <v>79</v>
      </c>
      <c r="L1423" s="32">
        <v>25</v>
      </c>
      <c r="M1423" s="37">
        <v>74</v>
      </c>
      <c r="N1423" s="32"/>
      <c r="O1423" s="32"/>
      <c r="P1423" s="32"/>
      <c r="Q1423" s="32"/>
      <c r="R1423" s="38">
        <f>(E1423*E$2+F1423*F$2+G1423*G$2+H1423*H$2+I1423*I$2+K1423*K$2+J1423*J$2+L1423*L$2+M1423*M$2)</f>
        <v>0</v>
      </c>
    </row>
    <row r="1424" spans="1:18" ht="22.5" customHeight="1">
      <c r="A1424" s="34">
        <v>46017</v>
      </c>
      <c r="B1424" s="15" t="s">
        <v>1574</v>
      </c>
      <c r="C1424" s="15" t="s">
        <v>1575</v>
      </c>
      <c r="D1424" s="35">
        <v>741</v>
      </c>
      <c r="E1424" s="36">
        <v>42</v>
      </c>
      <c r="F1424" s="32">
        <v>68</v>
      </c>
      <c r="G1424" s="32">
        <v>19</v>
      </c>
      <c r="H1424" s="32">
        <v>40</v>
      </c>
      <c r="I1424" s="32">
        <v>5</v>
      </c>
      <c r="J1424" s="37"/>
      <c r="K1424" s="36">
        <v>23</v>
      </c>
      <c r="L1424" s="32">
        <v>86</v>
      </c>
      <c r="M1424" s="37">
        <v>33</v>
      </c>
      <c r="N1424" s="32"/>
      <c r="O1424" s="32"/>
      <c r="P1424" s="32"/>
      <c r="Q1424" s="32"/>
      <c r="R1424" s="38">
        <f>(E1424*E$2+F1424*F$2+G1424*G$2+H1424*H$2+I1424*I$2+K1424*K$2+J1424*J$2+L1424*L$2+M1424*M$2)</f>
        <v>0</v>
      </c>
    </row>
    <row r="1425" spans="1:18" ht="22.5" customHeight="1">
      <c r="A1425" s="34">
        <v>46017</v>
      </c>
      <c r="B1425" s="15" t="s">
        <v>4847</v>
      </c>
      <c r="C1425" s="15" t="s">
        <v>4846</v>
      </c>
      <c r="D1425" s="35">
        <v>392</v>
      </c>
      <c r="E1425" s="36"/>
      <c r="F1425" s="32"/>
      <c r="G1425" s="32"/>
      <c r="H1425" s="32"/>
      <c r="I1425" s="32"/>
      <c r="J1425" s="37"/>
      <c r="K1425" s="36">
        <v>62</v>
      </c>
      <c r="L1425" s="32">
        <v>39</v>
      </c>
      <c r="M1425" s="37">
        <v>62</v>
      </c>
      <c r="N1425" s="32"/>
      <c r="O1425" s="32"/>
      <c r="P1425" s="32"/>
      <c r="Q1425" s="32"/>
      <c r="R1425" s="38">
        <f>(E1425*E$2+F1425*F$2+G1425*G$2+H1425*H$2+I1425*I$2+K1425*K$2+J1425*J$2+L1425*L$2+M1425*M$2)</f>
        <v>0</v>
      </c>
    </row>
    <row r="1426" spans="1:18" ht="22.5" customHeight="1">
      <c r="A1426" s="34">
        <v>46017</v>
      </c>
      <c r="B1426" s="15" t="s">
        <v>4849</v>
      </c>
      <c r="C1426" s="15" t="s">
        <v>4848</v>
      </c>
      <c r="D1426" s="35">
        <v>418</v>
      </c>
      <c r="E1426" s="36">
        <v>49</v>
      </c>
      <c r="F1426" s="32"/>
      <c r="G1426" s="32">
        <v>45</v>
      </c>
      <c r="H1426" s="32"/>
      <c r="I1426" s="32">
        <v>27</v>
      </c>
      <c r="J1426" s="37"/>
      <c r="K1426" s="36">
        <v>5</v>
      </c>
      <c r="L1426" s="32">
        <v>26</v>
      </c>
      <c r="M1426" s="37">
        <v>77</v>
      </c>
      <c r="N1426" s="32"/>
      <c r="O1426" s="32"/>
      <c r="P1426" s="32"/>
      <c r="Q1426" s="32"/>
      <c r="R1426" s="38">
        <f>(E1426*E$2+F1426*F$2+G1426*G$2+H1426*H$2+I1426*I$2+K1426*K$2+J1426*J$2+L1426*L$2+M1426*M$2)</f>
        <v>0</v>
      </c>
    </row>
    <row r="1427" spans="1:18" ht="22.5" customHeight="1">
      <c r="A1427" s="34">
        <v>46017</v>
      </c>
      <c r="B1427" s="15" t="s">
        <v>4851</v>
      </c>
      <c r="C1427" s="15" t="s">
        <v>4850</v>
      </c>
      <c r="D1427" s="35">
        <v>7717</v>
      </c>
      <c r="E1427" s="36">
        <v>52</v>
      </c>
      <c r="F1427" s="32"/>
      <c r="G1427" s="32">
        <v>67</v>
      </c>
      <c r="H1427" s="32"/>
      <c r="I1427" s="32">
        <v>46</v>
      </c>
      <c r="J1427" s="37">
        <v>45</v>
      </c>
      <c r="K1427" s="36">
        <v>85</v>
      </c>
      <c r="L1427" s="32">
        <v>35</v>
      </c>
      <c r="M1427" s="37">
        <v>67</v>
      </c>
      <c r="N1427" s="32"/>
      <c r="O1427" s="32"/>
      <c r="P1427" s="32"/>
      <c r="Q1427" s="32"/>
      <c r="R1427" s="38">
        <f>(E1427*E$2+F1427*F$2+G1427*G$2+H1427*H$2+I1427*I$2+K1427*K$2+J1427*J$2+L1427*L$2+M1427*M$2)</f>
        <v>0</v>
      </c>
    </row>
    <row r="1428" spans="1:18" ht="22.5" customHeight="1">
      <c r="A1428" s="34">
        <v>46017</v>
      </c>
      <c r="B1428" s="15" t="s">
        <v>6169</v>
      </c>
      <c r="C1428" s="15" t="s">
        <v>6170</v>
      </c>
      <c r="D1428" s="35">
        <v>228</v>
      </c>
      <c r="E1428" s="36"/>
      <c r="F1428" s="32">
        <v>9</v>
      </c>
      <c r="G1428" s="32"/>
      <c r="H1428" s="32">
        <v>33</v>
      </c>
      <c r="I1428" s="32"/>
      <c r="J1428" s="37"/>
      <c r="K1428" s="36">
        <v>22</v>
      </c>
      <c r="L1428" s="32">
        <v>40</v>
      </c>
      <c r="M1428" s="37">
        <v>83</v>
      </c>
      <c r="N1428" s="32"/>
      <c r="O1428" s="32"/>
      <c r="P1428" s="32"/>
      <c r="Q1428" s="32"/>
      <c r="R1428" s="38">
        <f>(E1428*E$2+F1428*F$2+G1428*G$2+H1428*H$2+I1428*I$2+K1428*K$2+J1428*J$2+L1428*L$2+M1428*M$2)</f>
        <v>0</v>
      </c>
    </row>
    <row r="1429" spans="1:18" ht="22.5" customHeight="1">
      <c r="A1429" s="34">
        <v>46017</v>
      </c>
      <c r="B1429" s="15" t="s">
        <v>1576</v>
      </c>
      <c r="C1429" s="15" t="s">
        <v>1577</v>
      </c>
      <c r="D1429" s="35">
        <v>424</v>
      </c>
      <c r="E1429" s="36">
        <v>65</v>
      </c>
      <c r="F1429" s="32">
        <v>62</v>
      </c>
      <c r="G1429" s="32">
        <v>54</v>
      </c>
      <c r="H1429" s="32">
        <v>82</v>
      </c>
      <c r="I1429" s="32">
        <v>43</v>
      </c>
      <c r="J1429" s="37"/>
      <c r="K1429" s="36">
        <v>72</v>
      </c>
      <c r="L1429" s="32">
        <v>51</v>
      </c>
      <c r="M1429" s="37">
        <v>64</v>
      </c>
      <c r="N1429" s="32"/>
      <c r="O1429" s="32"/>
      <c r="P1429" s="32"/>
      <c r="Q1429" s="32"/>
      <c r="R1429" s="38">
        <f>(E1429*E$2+F1429*F$2+G1429*G$2+H1429*H$2+I1429*I$2+K1429*K$2+J1429*J$2+L1429*L$2+M1429*M$2)</f>
        <v>0</v>
      </c>
    </row>
    <row r="1430" spans="1:18" ht="22.5" customHeight="1">
      <c r="A1430" s="34">
        <v>46017</v>
      </c>
      <c r="B1430" s="15" t="s">
        <v>7253</v>
      </c>
      <c r="C1430" s="15" t="s">
        <v>7254</v>
      </c>
      <c r="D1430" s="35">
        <v>147</v>
      </c>
      <c r="E1430" s="36"/>
      <c r="F1430" s="32">
        <v>64</v>
      </c>
      <c r="G1430" s="32"/>
      <c r="H1430" s="32">
        <v>46</v>
      </c>
      <c r="I1430" s="32"/>
      <c r="J1430" s="37"/>
      <c r="K1430" s="36">
        <v>36</v>
      </c>
      <c r="L1430" s="32">
        <v>36</v>
      </c>
      <c r="M1430" s="37">
        <v>53</v>
      </c>
      <c r="N1430" s="32"/>
      <c r="O1430" s="32"/>
      <c r="P1430" s="32"/>
      <c r="Q1430" s="32"/>
      <c r="R1430" s="38">
        <f>(E1430*E$2+F1430*F$2+G1430*G$2+H1430*H$2+I1430*I$2+K1430*K$2+J1430*J$2+L1430*L$2+M1430*M$2)</f>
        <v>0</v>
      </c>
    </row>
    <row r="1431" spans="1:18" ht="22.5" customHeight="1">
      <c r="A1431" s="34">
        <v>46017</v>
      </c>
      <c r="B1431" s="15" t="s">
        <v>6925</v>
      </c>
      <c r="C1431" s="15" t="s">
        <v>6926</v>
      </c>
      <c r="D1431" s="35">
        <v>618</v>
      </c>
      <c r="E1431" s="36">
        <v>37</v>
      </c>
      <c r="F1431" s="32"/>
      <c r="G1431" s="32">
        <v>34</v>
      </c>
      <c r="H1431" s="32">
        <v>22</v>
      </c>
      <c r="I1431" s="32">
        <v>28</v>
      </c>
      <c r="J1431" s="37"/>
      <c r="K1431" s="36">
        <v>48</v>
      </c>
      <c r="L1431" s="32">
        <v>70</v>
      </c>
      <c r="M1431" s="37">
        <v>30</v>
      </c>
      <c r="N1431" s="32"/>
      <c r="O1431" s="32"/>
      <c r="P1431" s="32"/>
      <c r="Q1431" s="32"/>
      <c r="R1431" s="38">
        <f>(E1431*E$2+F1431*F$2+G1431*G$2+H1431*H$2+I1431*I$2+K1431*K$2+J1431*J$2+L1431*L$2+M1431*M$2)</f>
        <v>0</v>
      </c>
    </row>
    <row r="1432" spans="1:18" ht="22.5" customHeight="1">
      <c r="A1432" s="34">
        <v>46017</v>
      </c>
      <c r="B1432" s="15" t="s">
        <v>4853</v>
      </c>
      <c r="C1432" s="15" t="s">
        <v>4852</v>
      </c>
      <c r="D1432" s="35">
        <v>8032</v>
      </c>
      <c r="E1432" s="36"/>
      <c r="F1432" s="32"/>
      <c r="G1432" s="32"/>
      <c r="H1432" s="32">
        <v>20</v>
      </c>
      <c r="I1432" s="32"/>
      <c r="J1432" s="37"/>
      <c r="K1432" s="36">
        <v>23</v>
      </c>
      <c r="L1432" s="32">
        <v>59</v>
      </c>
      <c r="M1432" s="37">
        <v>30</v>
      </c>
      <c r="N1432" s="32"/>
      <c r="O1432" s="32"/>
      <c r="P1432" s="32"/>
      <c r="Q1432" s="32"/>
      <c r="R1432" s="38">
        <f>(E1432*E$2+F1432*F$2+G1432*G$2+H1432*H$2+I1432*I$2+K1432*K$2+J1432*J$2+L1432*L$2+M1432*M$2)</f>
        <v>0</v>
      </c>
    </row>
    <row r="1433" spans="1:18" ht="22.5" customHeight="1">
      <c r="A1433" s="34">
        <v>46017</v>
      </c>
      <c r="B1433" s="15" t="s">
        <v>1578</v>
      </c>
      <c r="C1433" s="15" t="s">
        <v>1579</v>
      </c>
      <c r="D1433" s="35">
        <v>2212</v>
      </c>
      <c r="E1433" s="36">
        <v>60</v>
      </c>
      <c r="F1433" s="32">
        <v>58</v>
      </c>
      <c r="G1433" s="32">
        <v>65</v>
      </c>
      <c r="H1433" s="32">
        <v>67</v>
      </c>
      <c r="I1433" s="32">
        <v>53</v>
      </c>
      <c r="J1433" s="37">
        <v>56</v>
      </c>
      <c r="K1433" s="36">
        <v>48</v>
      </c>
      <c r="L1433" s="32">
        <v>63</v>
      </c>
      <c r="M1433" s="37">
        <v>59</v>
      </c>
      <c r="N1433" s="32"/>
      <c r="O1433" s="32"/>
      <c r="P1433" s="32"/>
      <c r="Q1433" s="32"/>
      <c r="R1433" s="38">
        <f>(E1433*E$2+F1433*F$2+G1433*G$2+H1433*H$2+I1433*I$2+K1433*K$2+J1433*J$2+L1433*L$2+M1433*M$2)</f>
        <v>0</v>
      </c>
    </row>
    <row r="1434" spans="1:18" ht="22.5" customHeight="1">
      <c r="A1434" s="34">
        <v>46017</v>
      </c>
      <c r="B1434" s="15" t="s">
        <v>7630</v>
      </c>
      <c r="C1434" s="15" t="s">
        <v>7631</v>
      </c>
      <c r="D1434" s="35">
        <v>4678</v>
      </c>
      <c r="E1434" s="36"/>
      <c r="F1434" s="32"/>
      <c r="G1434" s="32"/>
      <c r="H1434" s="32"/>
      <c r="I1434" s="32"/>
      <c r="J1434" s="37"/>
      <c r="K1434" s="36">
        <v>12</v>
      </c>
      <c r="L1434" s="32">
        <v>56</v>
      </c>
      <c r="M1434" s="37">
        <v>34</v>
      </c>
      <c r="N1434" s="32"/>
      <c r="O1434" s="32"/>
      <c r="P1434" s="32"/>
      <c r="Q1434" s="32"/>
      <c r="R1434" s="38">
        <f>(E1434*E$2+F1434*F$2+G1434*G$2+H1434*H$2+I1434*I$2+K1434*K$2+J1434*J$2+L1434*L$2+M1434*M$2)</f>
        <v>0</v>
      </c>
    </row>
    <row r="1435" spans="1:18" ht="22.5" customHeight="1">
      <c r="A1435" s="34">
        <v>46017</v>
      </c>
      <c r="B1435" s="15" t="s">
        <v>4854</v>
      </c>
      <c r="C1435" s="15" t="s">
        <v>1580</v>
      </c>
      <c r="D1435" s="35">
        <v>4855</v>
      </c>
      <c r="E1435" s="36">
        <v>87</v>
      </c>
      <c r="F1435" s="32">
        <v>88</v>
      </c>
      <c r="G1435" s="32">
        <v>46</v>
      </c>
      <c r="H1435" s="32">
        <v>74</v>
      </c>
      <c r="I1435" s="32">
        <v>72</v>
      </c>
      <c r="J1435" s="37">
        <v>83</v>
      </c>
      <c r="K1435" s="36">
        <v>47</v>
      </c>
      <c r="L1435" s="32">
        <v>39</v>
      </c>
      <c r="M1435" s="37">
        <v>65</v>
      </c>
      <c r="N1435" s="32"/>
      <c r="O1435" s="32"/>
      <c r="P1435" s="32"/>
      <c r="Q1435" s="32"/>
      <c r="R1435" s="38">
        <f>(E1435*E$2+F1435*F$2+G1435*G$2+H1435*H$2+I1435*I$2+K1435*K$2+J1435*J$2+L1435*L$2+M1435*M$2)</f>
        <v>0</v>
      </c>
    </row>
    <row r="1436" spans="1:18" ht="22.5" customHeight="1">
      <c r="A1436" s="34">
        <v>46017</v>
      </c>
      <c r="B1436" s="15" t="s">
        <v>1581</v>
      </c>
      <c r="C1436" s="15" t="s">
        <v>1582</v>
      </c>
      <c r="D1436" s="35">
        <v>7918</v>
      </c>
      <c r="E1436" s="36">
        <v>81</v>
      </c>
      <c r="F1436" s="32">
        <v>87</v>
      </c>
      <c r="G1436" s="32">
        <v>81</v>
      </c>
      <c r="H1436" s="32">
        <v>52</v>
      </c>
      <c r="I1436" s="32">
        <v>48</v>
      </c>
      <c r="J1436" s="37"/>
      <c r="K1436" s="36">
        <v>39</v>
      </c>
      <c r="L1436" s="32">
        <v>61</v>
      </c>
      <c r="M1436" s="37">
        <v>38</v>
      </c>
      <c r="N1436" s="32"/>
      <c r="O1436" s="32"/>
      <c r="P1436" s="32"/>
      <c r="Q1436" s="32"/>
      <c r="R1436" s="38">
        <f>(E1436*E$2+F1436*F$2+G1436*G$2+H1436*H$2+I1436*I$2+K1436*K$2+J1436*J$2+L1436*L$2+M1436*M$2)</f>
        <v>0</v>
      </c>
    </row>
    <row r="1437" spans="1:18" ht="22.5" customHeight="1">
      <c r="A1437" s="34">
        <v>46017</v>
      </c>
      <c r="B1437" s="15" t="s">
        <v>4856</v>
      </c>
      <c r="C1437" s="15" t="s">
        <v>4855</v>
      </c>
      <c r="D1437" s="35">
        <v>434</v>
      </c>
      <c r="E1437" s="36"/>
      <c r="F1437" s="32"/>
      <c r="G1437" s="32"/>
      <c r="H1437" s="32"/>
      <c r="I1437" s="32"/>
      <c r="J1437" s="37"/>
      <c r="K1437" s="36">
        <v>74</v>
      </c>
      <c r="L1437" s="32">
        <v>36</v>
      </c>
      <c r="M1437" s="37">
        <v>63</v>
      </c>
      <c r="N1437" s="32"/>
      <c r="O1437" s="32"/>
      <c r="P1437" s="32"/>
      <c r="Q1437" s="32"/>
      <c r="R1437" s="38">
        <f>(E1437*E$2+F1437*F$2+G1437*G$2+H1437*H$2+I1437*I$2+K1437*K$2+J1437*J$2+L1437*L$2+M1437*M$2)</f>
        <v>0</v>
      </c>
    </row>
    <row r="1438" spans="1:18" ht="22.5" customHeight="1">
      <c r="A1438" s="34">
        <v>46017</v>
      </c>
      <c r="B1438" s="15" t="s">
        <v>1583</v>
      </c>
      <c r="C1438" s="15" t="s">
        <v>1584</v>
      </c>
      <c r="D1438" s="35">
        <v>3132</v>
      </c>
      <c r="E1438" s="36">
        <v>42</v>
      </c>
      <c r="F1438" s="32">
        <v>63</v>
      </c>
      <c r="G1438" s="32">
        <v>59</v>
      </c>
      <c r="H1438" s="32">
        <v>25</v>
      </c>
      <c r="I1438" s="32">
        <v>84</v>
      </c>
      <c r="J1438" s="37"/>
      <c r="K1438" s="36">
        <v>6</v>
      </c>
      <c r="L1438" s="32">
        <v>29</v>
      </c>
      <c r="M1438" s="37">
        <v>46</v>
      </c>
      <c r="N1438" s="32"/>
      <c r="O1438" s="32"/>
      <c r="P1438" s="32"/>
      <c r="Q1438" s="32"/>
      <c r="R1438" s="38">
        <f>(E1438*E$2+F1438*F$2+G1438*G$2+H1438*H$2+I1438*I$2+K1438*K$2+J1438*J$2+L1438*L$2+M1438*M$2)</f>
        <v>0</v>
      </c>
    </row>
    <row r="1439" spans="1:18" ht="22.5" customHeight="1">
      <c r="A1439" s="34">
        <v>46017</v>
      </c>
      <c r="B1439" s="15" t="s">
        <v>1585</v>
      </c>
      <c r="C1439" s="15" t="s">
        <v>1586</v>
      </c>
      <c r="D1439" s="35">
        <v>3496</v>
      </c>
      <c r="E1439" s="36">
        <v>95</v>
      </c>
      <c r="F1439" s="32">
        <v>96</v>
      </c>
      <c r="G1439" s="32">
        <v>83</v>
      </c>
      <c r="H1439" s="32">
        <v>96</v>
      </c>
      <c r="I1439" s="32">
        <v>65</v>
      </c>
      <c r="J1439" s="37"/>
      <c r="K1439" s="36">
        <v>72</v>
      </c>
      <c r="L1439" s="32">
        <v>57</v>
      </c>
      <c r="M1439" s="37">
        <v>33</v>
      </c>
      <c r="N1439" s="32"/>
      <c r="O1439" s="32"/>
      <c r="P1439" s="32"/>
      <c r="Q1439" s="32"/>
      <c r="R1439" s="38">
        <f>(E1439*E$2+F1439*F$2+G1439*G$2+H1439*H$2+I1439*I$2+K1439*K$2+J1439*J$2+L1439*L$2+M1439*M$2)</f>
        <v>0</v>
      </c>
    </row>
    <row r="1440" spans="1:18" ht="22.5" customHeight="1">
      <c r="A1440" s="34">
        <v>46017</v>
      </c>
      <c r="B1440" s="15" t="s">
        <v>1587</v>
      </c>
      <c r="C1440" s="15" t="s">
        <v>1588</v>
      </c>
      <c r="D1440" s="35">
        <v>321</v>
      </c>
      <c r="E1440" s="36">
        <v>25</v>
      </c>
      <c r="F1440" s="32">
        <v>4</v>
      </c>
      <c r="G1440" s="32">
        <v>18</v>
      </c>
      <c r="H1440" s="32">
        <v>23</v>
      </c>
      <c r="I1440" s="32">
        <v>94</v>
      </c>
      <c r="J1440" s="37"/>
      <c r="K1440" s="36">
        <v>44</v>
      </c>
      <c r="L1440" s="32">
        <v>59</v>
      </c>
      <c r="M1440" s="37">
        <v>53</v>
      </c>
      <c r="N1440" s="32"/>
      <c r="O1440" s="32"/>
      <c r="P1440" s="32"/>
      <c r="Q1440" s="32"/>
      <c r="R1440" s="38">
        <f>(E1440*E$2+F1440*F$2+G1440*G$2+H1440*H$2+I1440*I$2+K1440*K$2+J1440*J$2+L1440*L$2+M1440*M$2)</f>
        <v>0</v>
      </c>
    </row>
    <row r="1441" spans="1:18" ht="22.5" customHeight="1">
      <c r="A1441" s="34">
        <v>46017</v>
      </c>
      <c r="B1441" s="15" t="s">
        <v>4858</v>
      </c>
      <c r="C1441" s="15" t="s">
        <v>4857</v>
      </c>
      <c r="D1441" s="35">
        <v>8829</v>
      </c>
      <c r="E1441" s="36">
        <v>50</v>
      </c>
      <c r="F1441" s="32"/>
      <c r="G1441" s="32">
        <v>52</v>
      </c>
      <c r="H1441" s="32"/>
      <c r="I1441" s="32">
        <v>31</v>
      </c>
      <c r="J1441" s="37">
        <v>46</v>
      </c>
      <c r="K1441" s="36">
        <v>63</v>
      </c>
      <c r="L1441" s="32">
        <v>22</v>
      </c>
      <c r="M1441" s="37">
        <v>73</v>
      </c>
      <c r="N1441" s="32"/>
      <c r="O1441" s="32"/>
      <c r="P1441" s="32"/>
      <c r="Q1441" s="32"/>
      <c r="R1441" s="38">
        <f>(E1441*E$2+F1441*F$2+G1441*G$2+H1441*H$2+I1441*I$2+K1441*K$2+J1441*J$2+L1441*L$2+M1441*M$2)</f>
        <v>0</v>
      </c>
    </row>
    <row r="1442" spans="1:18" ht="22.5" customHeight="1">
      <c r="A1442" s="34">
        <v>46017</v>
      </c>
      <c r="B1442" s="15" t="s">
        <v>1589</v>
      </c>
      <c r="C1442" s="15" t="s">
        <v>1590</v>
      </c>
      <c r="D1442" s="35">
        <v>780</v>
      </c>
      <c r="E1442" s="36">
        <v>90</v>
      </c>
      <c r="F1442" s="32">
        <v>70</v>
      </c>
      <c r="G1442" s="32">
        <v>81</v>
      </c>
      <c r="H1442" s="32">
        <v>88</v>
      </c>
      <c r="I1442" s="32">
        <v>46</v>
      </c>
      <c r="J1442" s="37">
        <v>63</v>
      </c>
      <c r="K1442" s="36">
        <v>68</v>
      </c>
      <c r="L1442" s="32">
        <v>43</v>
      </c>
      <c r="M1442" s="37">
        <v>50</v>
      </c>
      <c r="N1442" s="32"/>
      <c r="O1442" s="32"/>
      <c r="P1442" s="32"/>
      <c r="Q1442" s="32"/>
      <c r="R1442" s="38">
        <f>(E1442*E$2+F1442*F$2+G1442*G$2+H1442*H$2+I1442*I$2+K1442*K$2+J1442*J$2+L1442*L$2+M1442*M$2)</f>
        <v>0</v>
      </c>
    </row>
    <row r="1443" spans="1:18" ht="22.5" customHeight="1">
      <c r="A1443" s="34">
        <v>46017</v>
      </c>
      <c r="B1443" s="15" t="s">
        <v>1591</v>
      </c>
      <c r="C1443" s="15" t="s">
        <v>1592</v>
      </c>
      <c r="D1443" s="35">
        <v>317</v>
      </c>
      <c r="E1443" s="36">
        <v>56</v>
      </c>
      <c r="F1443" s="32">
        <v>27</v>
      </c>
      <c r="G1443" s="32">
        <v>71</v>
      </c>
      <c r="H1443" s="32">
        <v>72</v>
      </c>
      <c r="I1443" s="32">
        <v>33</v>
      </c>
      <c r="J1443" s="37"/>
      <c r="K1443" s="36">
        <v>41</v>
      </c>
      <c r="L1443" s="32">
        <v>50</v>
      </c>
      <c r="M1443" s="37">
        <v>67</v>
      </c>
      <c r="N1443" s="32"/>
      <c r="O1443" s="32"/>
      <c r="P1443" s="32"/>
      <c r="Q1443" s="32"/>
      <c r="R1443" s="38">
        <f>(E1443*E$2+F1443*F$2+G1443*G$2+H1443*H$2+I1443*I$2+K1443*K$2+J1443*J$2+L1443*L$2+M1443*M$2)</f>
        <v>0</v>
      </c>
    </row>
    <row r="1444" spans="1:18" ht="22.5" customHeight="1">
      <c r="A1444" s="34">
        <v>46017</v>
      </c>
      <c r="B1444" s="15" t="s">
        <v>6315</v>
      </c>
      <c r="C1444" s="15" t="s">
        <v>6316</v>
      </c>
      <c r="D1444" s="35">
        <v>228</v>
      </c>
      <c r="E1444" s="36"/>
      <c r="F1444" s="32">
        <v>73</v>
      </c>
      <c r="G1444" s="32">
        <v>46</v>
      </c>
      <c r="H1444" s="32">
        <v>9</v>
      </c>
      <c r="I1444" s="32">
        <v>44</v>
      </c>
      <c r="J1444" s="37"/>
      <c r="K1444" s="36">
        <v>80</v>
      </c>
      <c r="L1444" s="32">
        <v>32</v>
      </c>
      <c r="M1444" s="37">
        <v>74</v>
      </c>
      <c r="N1444" s="32"/>
      <c r="O1444" s="32"/>
      <c r="P1444" s="32"/>
      <c r="Q1444" s="32"/>
      <c r="R1444" s="38">
        <f>(E1444*E$2+F1444*F$2+G1444*G$2+H1444*H$2+I1444*I$2+K1444*K$2+J1444*J$2+L1444*L$2+M1444*M$2)</f>
        <v>0</v>
      </c>
    </row>
    <row r="1445" spans="1:18" ht="22.5" customHeight="1">
      <c r="A1445" s="34">
        <v>46017</v>
      </c>
      <c r="B1445" s="15" t="s">
        <v>4860</v>
      </c>
      <c r="C1445" s="15" t="s">
        <v>4859</v>
      </c>
      <c r="D1445" s="35">
        <v>4125</v>
      </c>
      <c r="E1445" s="36">
        <v>50</v>
      </c>
      <c r="F1445" s="32"/>
      <c r="G1445" s="32">
        <v>59</v>
      </c>
      <c r="H1445" s="32">
        <v>74</v>
      </c>
      <c r="I1445" s="32">
        <v>10</v>
      </c>
      <c r="J1445" s="37">
        <v>57</v>
      </c>
      <c r="K1445" s="36">
        <v>25</v>
      </c>
      <c r="L1445" s="32">
        <v>45</v>
      </c>
      <c r="M1445" s="37">
        <v>64</v>
      </c>
      <c r="N1445" s="32"/>
      <c r="O1445" s="32"/>
      <c r="P1445" s="32"/>
      <c r="Q1445" s="32"/>
      <c r="R1445" s="38">
        <f>(E1445*E$2+F1445*F$2+G1445*G$2+H1445*H$2+I1445*I$2+K1445*K$2+J1445*J$2+L1445*L$2+M1445*M$2)</f>
        <v>0</v>
      </c>
    </row>
    <row r="1446" spans="1:18" ht="22.5" customHeight="1">
      <c r="A1446" s="34">
        <v>46017</v>
      </c>
      <c r="B1446" s="15" t="s">
        <v>1593</v>
      </c>
      <c r="C1446" s="15" t="s">
        <v>1594</v>
      </c>
      <c r="D1446" s="35">
        <v>28939</v>
      </c>
      <c r="E1446" s="36">
        <v>86</v>
      </c>
      <c r="F1446" s="32">
        <v>61</v>
      </c>
      <c r="G1446" s="32">
        <v>67</v>
      </c>
      <c r="H1446" s="32">
        <v>85</v>
      </c>
      <c r="I1446" s="32">
        <v>68</v>
      </c>
      <c r="J1446" s="37"/>
      <c r="K1446" s="36">
        <v>24</v>
      </c>
      <c r="L1446" s="32">
        <v>45</v>
      </c>
      <c r="M1446" s="37">
        <v>37</v>
      </c>
      <c r="N1446" s="32"/>
      <c r="O1446" s="32"/>
      <c r="P1446" s="32"/>
      <c r="Q1446" s="32"/>
      <c r="R1446" s="38">
        <f>(E1446*E$2+F1446*F$2+G1446*G$2+H1446*H$2+I1446*I$2+K1446*K$2+J1446*J$2+L1446*L$2+M1446*M$2)</f>
        <v>0</v>
      </c>
    </row>
    <row r="1447" spans="1:18" ht="22.5" customHeight="1">
      <c r="A1447" s="34">
        <v>46017</v>
      </c>
      <c r="B1447" s="15" t="s">
        <v>1595</v>
      </c>
      <c r="C1447" s="15" t="s">
        <v>1596</v>
      </c>
      <c r="D1447" s="35">
        <v>1529</v>
      </c>
      <c r="E1447" s="36">
        <v>52</v>
      </c>
      <c r="F1447" s="32">
        <v>12</v>
      </c>
      <c r="G1447" s="32">
        <v>50</v>
      </c>
      <c r="H1447" s="32">
        <v>61</v>
      </c>
      <c r="I1447" s="32"/>
      <c r="J1447" s="37"/>
      <c r="K1447" s="36">
        <v>28</v>
      </c>
      <c r="L1447" s="32">
        <v>73</v>
      </c>
      <c r="M1447" s="37">
        <v>19</v>
      </c>
      <c r="N1447" s="32"/>
      <c r="O1447" s="32"/>
      <c r="P1447" s="32"/>
      <c r="Q1447" s="32"/>
      <c r="R1447" s="38">
        <f>(E1447*E$2+F1447*F$2+G1447*G$2+H1447*H$2+I1447*I$2+K1447*K$2+J1447*J$2+L1447*L$2+M1447*M$2)</f>
        <v>0</v>
      </c>
    </row>
    <row r="1448" spans="1:18" ht="22.5" customHeight="1">
      <c r="A1448" s="34">
        <v>46017</v>
      </c>
      <c r="B1448" s="15" t="s">
        <v>6317</v>
      </c>
      <c r="C1448" s="15" t="s">
        <v>1597</v>
      </c>
      <c r="D1448" s="35">
        <v>3101</v>
      </c>
      <c r="E1448" s="36">
        <v>99</v>
      </c>
      <c r="F1448" s="32">
        <v>88</v>
      </c>
      <c r="G1448" s="32">
        <v>71</v>
      </c>
      <c r="H1448" s="32">
        <v>97</v>
      </c>
      <c r="I1448" s="32"/>
      <c r="J1448" s="37"/>
      <c r="K1448" s="36">
        <v>72</v>
      </c>
      <c r="L1448" s="32">
        <v>40</v>
      </c>
      <c r="M1448" s="37">
        <v>40</v>
      </c>
      <c r="N1448" s="32">
        <v>1</v>
      </c>
      <c r="O1448" s="32"/>
      <c r="P1448" s="32"/>
      <c r="Q1448" s="32"/>
      <c r="R1448" s="38">
        <f>(E1448*E$2+F1448*F$2+G1448*G$2+H1448*H$2+I1448*I$2+K1448*K$2+J1448*J$2+L1448*L$2+M1448*M$2)</f>
        <v>0</v>
      </c>
    </row>
    <row r="1449" spans="1:18" ht="22.5" customHeight="1">
      <c r="A1449" s="34">
        <v>46017</v>
      </c>
      <c r="B1449" s="15" t="s">
        <v>1598</v>
      </c>
      <c r="C1449" s="15" t="s">
        <v>1599</v>
      </c>
      <c r="D1449" s="35">
        <v>6898</v>
      </c>
      <c r="E1449" s="36">
        <v>55</v>
      </c>
      <c r="F1449" s="32">
        <v>50</v>
      </c>
      <c r="G1449" s="32">
        <v>74</v>
      </c>
      <c r="H1449" s="32">
        <v>14</v>
      </c>
      <c r="I1449" s="32">
        <v>84</v>
      </c>
      <c r="J1449" s="37"/>
      <c r="K1449" s="36">
        <v>27</v>
      </c>
      <c r="L1449" s="32">
        <v>54</v>
      </c>
      <c r="M1449" s="37">
        <v>38</v>
      </c>
      <c r="N1449" s="32"/>
      <c r="O1449" s="32"/>
      <c r="P1449" s="32"/>
      <c r="Q1449" s="32"/>
      <c r="R1449" s="38">
        <f>(E1449*E$2+F1449*F$2+G1449*G$2+H1449*H$2+I1449*I$2+K1449*K$2+J1449*J$2+L1449*L$2+M1449*M$2)</f>
        <v>0</v>
      </c>
    </row>
    <row r="1450" spans="1:18" ht="22.5" customHeight="1">
      <c r="A1450" s="34">
        <v>46017</v>
      </c>
      <c r="B1450" s="15" t="s">
        <v>5553</v>
      </c>
      <c r="C1450" s="15" t="s">
        <v>5552</v>
      </c>
      <c r="D1450" s="35">
        <v>295</v>
      </c>
      <c r="E1450" s="36"/>
      <c r="F1450" s="32">
        <v>80</v>
      </c>
      <c r="G1450" s="32"/>
      <c r="H1450" s="32">
        <v>56</v>
      </c>
      <c r="I1450" s="32"/>
      <c r="J1450" s="37"/>
      <c r="K1450" s="36">
        <v>64</v>
      </c>
      <c r="L1450" s="32">
        <v>80</v>
      </c>
      <c r="M1450" s="37">
        <v>37</v>
      </c>
      <c r="N1450" s="32"/>
      <c r="O1450" s="32"/>
      <c r="P1450" s="32"/>
      <c r="Q1450" s="32"/>
      <c r="R1450" s="38">
        <f>(E1450*E$2+F1450*F$2+G1450*G$2+H1450*H$2+I1450*I$2+K1450*K$2+J1450*J$2+L1450*L$2+M1450*M$2)</f>
        <v>0</v>
      </c>
    </row>
    <row r="1451" spans="1:18" ht="22.5" customHeight="1">
      <c r="A1451" s="34">
        <v>46017</v>
      </c>
      <c r="B1451" s="15" t="s">
        <v>6360</v>
      </c>
      <c r="C1451" s="15" t="s">
        <v>6361</v>
      </c>
      <c r="D1451" s="35">
        <v>1069</v>
      </c>
      <c r="E1451" s="36">
        <v>43</v>
      </c>
      <c r="F1451" s="32">
        <v>47</v>
      </c>
      <c r="G1451" s="32">
        <v>40</v>
      </c>
      <c r="H1451" s="32">
        <v>73</v>
      </c>
      <c r="I1451" s="32">
        <v>17</v>
      </c>
      <c r="J1451" s="37"/>
      <c r="K1451" s="36">
        <v>28</v>
      </c>
      <c r="L1451" s="32">
        <v>27</v>
      </c>
      <c r="M1451" s="37">
        <v>69</v>
      </c>
      <c r="N1451" s="32"/>
      <c r="O1451" s="32"/>
      <c r="P1451" s="32"/>
      <c r="Q1451" s="32"/>
      <c r="R1451" s="38">
        <f>(E1451*E$2+F1451*F$2+G1451*G$2+H1451*H$2+I1451*I$2+K1451*K$2+J1451*J$2+L1451*L$2+M1451*M$2)</f>
        <v>0</v>
      </c>
    </row>
    <row r="1452" spans="1:18" ht="22.5" customHeight="1">
      <c r="A1452" s="34">
        <v>46017</v>
      </c>
      <c r="B1452" s="15" t="s">
        <v>4862</v>
      </c>
      <c r="C1452" s="15" t="s">
        <v>4861</v>
      </c>
      <c r="D1452" s="35">
        <v>7157</v>
      </c>
      <c r="E1452" s="36">
        <v>52</v>
      </c>
      <c r="F1452" s="32"/>
      <c r="G1452" s="32">
        <v>57</v>
      </c>
      <c r="H1452" s="32"/>
      <c r="I1452" s="32">
        <v>74</v>
      </c>
      <c r="J1452" s="37"/>
      <c r="K1452" s="36">
        <v>99</v>
      </c>
      <c r="L1452" s="32">
        <v>29</v>
      </c>
      <c r="M1452" s="37">
        <v>66</v>
      </c>
      <c r="N1452" s="32"/>
      <c r="O1452" s="32"/>
      <c r="P1452" s="32"/>
      <c r="Q1452" s="32"/>
      <c r="R1452" s="38">
        <f>(E1452*E$2+F1452*F$2+G1452*G$2+H1452*H$2+I1452*I$2+K1452*K$2+J1452*J$2+L1452*L$2+M1452*M$2)</f>
        <v>0</v>
      </c>
    </row>
    <row r="1453" spans="1:18" ht="22.5" customHeight="1">
      <c r="A1453" s="34">
        <v>46017</v>
      </c>
      <c r="B1453" s="15" t="s">
        <v>1600</v>
      </c>
      <c r="C1453" s="15" t="s">
        <v>1601</v>
      </c>
      <c r="D1453" s="35">
        <v>17867</v>
      </c>
      <c r="E1453" s="36">
        <v>45</v>
      </c>
      <c r="F1453" s="32">
        <v>41</v>
      </c>
      <c r="G1453" s="32">
        <v>52</v>
      </c>
      <c r="H1453" s="32">
        <v>22</v>
      </c>
      <c r="I1453" s="32">
        <v>62</v>
      </c>
      <c r="J1453" s="37"/>
      <c r="K1453" s="36">
        <v>67</v>
      </c>
      <c r="L1453" s="32">
        <v>73</v>
      </c>
      <c r="M1453" s="37">
        <v>15</v>
      </c>
      <c r="N1453" s="32"/>
      <c r="O1453" s="32"/>
      <c r="P1453" s="32"/>
      <c r="Q1453" s="32"/>
      <c r="R1453" s="38">
        <f>(E1453*E$2+F1453*F$2+G1453*G$2+H1453*H$2+I1453*I$2+K1453*K$2+J1453*J$2+L1453*L$2+M1453*M$2)</f>
        <v>0</v>
      </c>
    </row>
    <row r="1454" spans="1:18" ht="22.5" customHeight="1">
      <c r="A1454" s="34">
        <v>46017</v>
      </c>
      <c r="B1454" s="15" t="s">
        <v>7545</v>
      </c>
      <c r="C1454" s="15" t="s">
        <v>7546</v>
      </c>
      <c r="D1454" s="35">
        <v>178</v>
      </c>
      <c r="E1454" s="36">
        <v>14</v>
      </c>
      <c r="F1454" s="32">
        <v>9</v>
      </c>
      <c r="G1454" s="32">
        <v>22</v>
      </c>
      <c r="H1454" s="32">
        <v>8</v>
      </c>
      <c r="I1454" s="32">
        <v>15</v>
      </c>
      <c r="J1454" s="37"/>
      <c r="K1454" s="36">
        <v>66</v>
      </c>
      <c r="L1454" s="32">
        <v>45</v>
      </c>
      <c r="M1454" s="37">
        <v>33</v>
      </c>
      <c r="N1454" s="32"/>
      <c r="O1454" s="32"/>
      <c r="P1454" s="32"/>
      <c r="Q1454" s="32"/>
      <c r="R1454" s="38">
        <f>(E1454*E$2+F1454*F$2+G1454*G$2+H1454*H$2+I1454*I$2+K1454*K$2+J1454*J$2+L1454*L$2+M1454*M$2)</f>
        <v>0</v>
      </c>
    </row>
    <row r="1455" spans="1:18" ht="22.5" customHeight="1">
      <c r="A1455" s="34">
        <v>46017</v>
      </c>
      <c r="B1455" s="15" t="s">
        <v>1602</v>
      </c>
      <c r="C1455" s="15" t="s">
        <v>1603</v>
      </c>
      <c r="D1455" s="35">
        <v>4226</v>
      </c>
      <c r="E1455" s="36">
        <v>61</v>
      </c>
      <c r="F1455" s="32">
        <v>51</v>
      </c>
      <c r="G1455" s="32">
        <v>72</v>
      </c>
      <c r="H1455" s="32">
        <v>51</v>
      </c>
      <c r="I1455" s="32">
        <v>92</v>
      </c>
      <c r="J1455" s="37"/>
      <c r="K1455" s="36">
        <v>68</v>
      </c>
      <c r="L1455" s="32">
        <v>35</v>
      </c>
      <c r="M1455" s="37">
        <v>59</v>
      </c>
      <c r="N1455" s="32"/>
      <c r="O1455" s="32"/>
      <c r="P1455" s="32"/>
      <c r="Q1455" s="32">
        <v>1</v>
      </c>
      <c r="R1455" s="38">
        <f>(E1455*E$2+F1455*F$2+G1455*G$2+H1455*H$2+I1455*I$2+K1455*K$2+J1455*J$2+L1455*L$2+M1455*M$2)</f>
        <v>0</v>
      </c>
    </row>
    <row r="1456" spans="1:18" ht="22.5" customHeight="1">
      <c r="A1456" s="34">
        <v>46017</v>
      </c>
      <c r="B1456" s="15" t="s">
        <v>1604</v>
      </c>
      <c r="C1456" s="15" t="s">
        <v>1605</v>
      </c>
      <c r="D1456" s="35">
        <v>18061</v>
      </c>
      <c r="E1456" s="36">
        <v>94</v>
      </c>
      <c r="F1456" s="32">
        <v>79</v>
      </c>
      <c r="G1456" s="32">
        <v>88</v>
      </c>
      <c r="H1456" s="32">
        <v>71</v>
      </c>
      <c r="I1456" s="32">
        <v>81</v>
      </c>
      <c r="J1456" s="37"/>
      <c r="K1456" s="36">
        <v>93</v>
      </c>
      <c r="L1456" s="32">
        <v>61</v>
      </c>
      <c r="M1456" s="37">
        <v>40</v>
      </c>
      <c r="N1456" s="32"/>
      <c r="O1456" s="32"/>
      <c r="P1456" s="32"/>
      <c r="Q1456" s="32"/>
      <c r="R1456" s="38">
        <f>(E1456*E$2+F1456*F$2+G1456*G$2+H1456*H$2+I1456*I$2+K1456*K$2+J1456*J$2+L1456*L$2+M1456*M$2)</f>
        <v>0</v>
      </c>
    </row>
    <row r="1457" spans="1:18" ht="22.5" customHeight="1">
      <c r="A1457" s="34">
        <v>46017</v>
      </c>
      <c r="B1457" s="15" t="s">
        <v>6223</v>
      </c>
      <c r="C1457" s="15" t="s">
        <v>6224</v>
      </c>
      <c r="D1457" s="35">
        <v>527</v>
      </c>
      <c r="E1457" s="36"/>
      <c r="F1457" s="32">
        <v>18</v>
      </c>
      <c r="G1457" s="32"/>
      <c r="H1457" s="32">
        <v>46</v>
      </c>
      <c r="I1457" s="32"/>
      <c r="J1457" s="37"/>
      <c r="K1457" s="36">
        <v>12</v>
      </c>
      <c r="L1457" s="32">
        <v>76</v>
      </c>
      <c r="M1457" s="37">
        <v>34</v>
      </c>
      <c r="N1457" s="32"/>
      <c r="O1457" s="32"/>
      <c r="P1457" s="32"/>
      <c r="Q1457" s="32"/>
      <c r="R1457" s="38">
        <f>(E1457*E$2+F1457*F$2+G1457*G$2+H1457*H$2+I1457*I$2+K1457*K$2+J1457*J$2+L1457*L$2+M1457*M$2)</f>
        <v>0</v>
      </c>
    </row>
    <row r="1458" spans="1:18" ht="22.5" customHeight="1">
      <c r="A1458" s="34">
        <v>46017</v>
      </c>
      <c r="B1458" s="15" t="s">
        <v>6138</v>
      </c>
      <c r="C1458" s="15" t="s">
        <v>6139</v>
      </c>
      <c r="D1458" s="35">
        <v>148</v>
      </c>
      <c r="E1458" s="36">
        <v>74</v>
      </c>
      <c r="F1458" s="32">
        <v>84</v>
      </c>
      <c r="G1458" s="32">
        <v>47</v>
      </c>
      <c r="H1458" s="32">
        <v>62</v>
      </c>
      <c r="I1458" s="32">
        <v>20</v>
      </c>
      <c r="J1458" s="37"/>
      <c r="K1458" s="36">
        <v>55</v>
      </c>
      <c r="L1458" s="32">
        <v>51</v>
      </c>
      <c r="M1458" s="37">
        <v>47</v>
      </c>
      <c r="N1458" s="32"/>
      <c r="O1458" s="32"/>
      <c r="P1458" s="32"/>
      <c r="Q1458" s="32"/>
      <c r="R1458" s="38">
        <f>(E1458*E$2+F1458*F$2+G1458*G$2+H1458*H$2+I1458*I$2+K1458*K$2+J1458*J$2+L1458*L$2+M1458*M$2)</f>
        <v>0</v>
      </c>
    </row>
    <row r="1459" spans="1:18" ht="22.5" customHeight="1">
      <c r="A1459" s="34">
        <v>46017</v>
      </c>
      <c r="B1459" s="15" t="s">
        <v>1606</v>
      </c>
      <c r="C1459" s="15" t="s">
        <v>1607</v>
      </c>
      <c r="D1459" s="35">
        <v>60651</v>
      </c>
      <c r="E1459" s="36">
        <v>90</v>
      </c>
      <c r="F1459" s="32">
        <v>84</v>
      </c>
      <c r="G1459" s="32">
        <v>88</v>
      </c>
      <c r="H1459" s="32">
        <v>61</v>
      </c>
      <c r="I1459" s="32">
        <v>41</v>
      </c>
      <c r="J1459" s="37"/>
      <c r="K1459" s="36">
        <v>82</v>
      </c>
      <c r="L1459" s="32">
        <v>46</v>
      </c>
      <c r="M1459" s="37">
        <v>39</v>
      </c>
      <c r="N1459" s="32"/>
      <c r="O1459" s="32"/>
      <c r="P1459" s="32"/>
      <c r="Q1459" s="32"/>
      <c r="R1459" s="38">
        <f>(E1459*E$2+F1459*F$2+G1459*G$2+H1459*H$2+I1459*I$2+K1459*K$2+J1459*J$2+L1459*L$2+M1459*M$2)</f>
        <v>0</v>
      </c>
    </row>
    <row r="1460" spans="1:18" ht="22.5" customHeight="1">
      <c r="A1460" s="34">
        <v>46017</v>
      </c>
      <c r="B1460" s="15" t="s">
        <v>5710</v>
      </c>
      <c r="C1460" s="15" t="s">
        <v>5709</v>
      </c>
      <c r="D1460" s="35">
        <v>1607</v>
      </c>
      <c r="E1460" s="36">
        <v>49</v>
      </c>
      <c r="F1460" s="32">
        <v>79</v>
      </c>
      <c r="G1460" s="32">
        <v>18</v>
      </c>
      <c r="H1460" s="32">
        <v>60</v>
      </c>
      <c r="I1460" s="32">
        <v>12</v>
      </c>
      <c r="J1460" s="37"/>
      <c r="K1460" s="36">
        <v>58</v>
      </c>
      <c r="L1460" s="32">
        <v>52</v>
      </c>
      <c r="M1460" s="37">
        <v>19</v>
      </c>
      <c r="N1460" s="32"/>
      <c r="O1460" s="32"/>
      <c r="P1460" s="32"/>
      <c r="Q1460" s="32"/>
      <c r="R1460" s="38">
        <f>(E1460*E$2+F1460*F$2+G1460*G$2+H1460*H$2+I1460*I$2+K1460*K$2+J1460*J$2+L1460*L$2+M1460*M$2)</f>
        <v>0</v>
      </c>
    </row>
    <row r="1461" spans="1:18" ht="22.5" customHeight="1">
      <c r="A1461" s="34">
        <v>46017</v>
      </c>
      <c r="B1461" s="15" t="s">
        <v>4864</v>
      </c>
      <c r="C1461" s="15" t="s">
        <v>4863</v>
      </c>
      <c r="D1461" s="35">
        <v>26097</v>
      </c>
      <c r="E1461" s="36">
        <v>61</v>
      </c>
      <c r="F1461" s="32"/>
      <c r="G1461" s="32">
        <v>91</v>
      </c>
      <c r="H1461" s="32"/>
      <c r="I1461" s="32">
        <v>18</v>
      </c>
      <c r="J1461" s="37">
        <v>56</v>
      </c>
      <c r="K1461" s="36">
        <v>66</v>
      </c>
      <c r="L1461" s="32">
        <v>10</v>
      </c>
      <c r="M1461" s="37">
        <v>97</v>
      </c>
      <c r="N1461" s="32"/>
      <c r="O1461" s="32"/>
      <c r="P1461" s="32"/>
      <c r="Q1461" s="32"/>
      <c r="R1461" s="38">
        <f>(E1461*E$2+F1461*F$2+G1461*G$2+H1461*H$2+I1461*I$2+K1461*K$2+J1461*J$2+L1461*L$2+M1461*M$2)</f>
        <v>0</v>
      </c>
    </row>
    <row r="1462" spans="1:18" ht="22.5" customHeight="1">
      <c r="A1462" s="34">
        <v>46017</v>
      </c>
      <c r="B1462" s="15" t="s">
        <v>1608</v>
      </c>
      <c r="C1462" s="15" t="s">
        <v>1609</v>
      </c>
      <c r="D1462" s="35">
        <v>17687</v>
      </c>
      <c r="E1462" s="36">
        <v>59</v>
      </c>
      <c r="F1462" s="32">
        <v>86</v>
      </c>
      <c r="G1462" s="32">
        <v>40</v>
      </c>
      <c r="H1462" s="32">
        <v>82</v>
      </c>
      <c r="I1462" s="32">
        <v>23</v>
      </c>
      <c r="J1462" s="37"/>
      <c r="K1462" s="36">
        <v>66</v>
      </c>
      <c r="L1462" s="32">
        <v>50</v>
      </c>
      <c r="M1462" s="37">
        <v>51</v>
      </c>
      <c r="N1462" s="32"/>
      <c r="O1462" s="32"/>
      <c r="P1462" s="32"/>
      <c r="Q1462" s="32"/>
      <c r="R1462" s="38">
        <f>(E1462*E$2+F1462*F$2+G1462*G$2+H1462*H$2+I1462*I$2+K1462*K$2+J1462*J$2+L1462*L$2+M1462*M$2)</f>
        <v>0</v>
      </c>
    </row>
    <row r="1463" spans="1:18" ht="22.5" customHeight="1">
      <c r="A1463" s="34">
        <v>46017</v>
      </c>
      <c r="B1463" s="15" t="s">
        <v>6520</v>
      </c>
      <c r="C1463" s="15" t="s">
        <v>7729</v>
      </c>
      <c r="D1463" s="35">
        <v>375</v>
      </c>
      <c r="E1463" s="36"/>
      <c r="F1463" s="32"/>
      <c r="G1463" s="32"/>
      <c r="H1463" s="32"/>
      <c r="I1463" s="32"/>
      <c r="J1463" s="37"/>
      <c r="K1463" s="36"/>
      <c r="L1463" s="32">
        <v>18</v>
      </c>
      <c r="M1463" s="37">
        <v>80</v>
      </c>
      <c r="N1463" s="32"/>
      <c r="O1463" s="32"/>
      <c r="P1463" s="32"/>
      <c r="Q1463" s="32"/>
      <c r="R1463" s="38">
        <f>(E1463*E$2+F1463*F$2+G1463*G$2+H1463*H$2+I1463*I$2+K1463*K$2+J1463*J$2+L1463*L$2+M1463*M$2)</f>
        <v>0</v>
      </c>
    </row>
    <row r="1464" spans="1:18" ht="22.5" customHeight="1">
      <c r="A1464" s="34">
        <v>46017</v>
      </c>
      <c r="B1464" s="15" t="s">
        <v>6733</v>
      </c>
      <c r="C1464" s="15" t="s">
        <v>6734</v>
      </c>
      <c r="D1464" s="35">
        <v>908</v>
      </c>
      <c r="E1464" s="36">
        <v>88</v>
      </c>
      <c r="F1464" s="32">
        <v>76</v>
      </c>
      <c r="G1464" s="32">
        <v>75</v>
      </c>
      <c r="H1464" s="32">
        <v>94</v>
      </c>
      <c r="I1464" s="32">
        <v>90</v>
      </c>
      <c r="J1464" s="37"/>
      <c r="K1464" s="36">
        <v>83</v>
      </c>
      <c r="L1464" s="32">
        <v>61</v>
      </c>
      <c r="M1464" s="37">
        <v>29</v>
      </c>
      <c r="N1464" s="32"/>
      <c r="O1464" s="32"/>
      <c r="P1464" s="32"/>
      <c r="Q1464" s="32"/>
      <c r="R1464" s="38">
        <f>(E1464*E$2+F1464*F$2+G1464*G$2+H1464*H$2+I1464*I$2+K1464*K$2+J1464*J$2+L1464*L$2+M1464*M$2)</f>
        <v>0</v>
      </c>
    </row>
    <row r="1465" spans="1:18" ht="22.5" customHeight="1">
      <c r="A1465" s="34">
        <v>46017</v>
      </c>
      <c r="B1465" s="15" t="s">
        <v>1610</v>
      </c>
      <c r="C1465" s="15" t="s">
        <v>1611</v>
      </c>
      <c r="D1465" s="35">
        <v>3289</v>
      </c>
      <c r="E1465" s="36">
        <v>49</v>
      </c>
      <c r="F1465" s="32">
        <v>35</v>
      </c>
      <c r="G1465" s="32">
        <v>31</v>
      </c>
      <c r="H1465" s="32">
        <v>94</v>
      </c>
      <c r="I1465" s="32">
        <v>63</v>
      </c>
      <c r="J1465" s="37">
        <v>32</v>
      </c>
      <c r="K1465" s="36">
        <v>35</v>
      </c>
      <c r="L1465" s="32">
        <v>48</v>
      </c>
      <c r="M1465" s="37">
        <v>55</v>
      </c>
      <c r="N1465" s="32"/>
      <c r="O1465" s="32"/>
      <c r="P1465" s="32"/>
      <c r="Q1465" s="32"/>
      <c r="R1465" s="38">
        <f>(E1465*E$2+F1465*F$2+G1465*G$2+H1465*H$2+I1465*I$2+K1465*K$2+J1465*J$2+L1465*L$2+M1465*M$2)</f>
        <v>0</v>
      </c>
    </row>
    <row r="1466" spans="1:18" ht="22.5" customHeight="1">
      <c r="A1466" s="34">
        <v>46017</v>
      </c>
      <c r="B1466" s="15" t="s">
        <v>1612</v>
      </c>
      <c r="C1466" s="15" t="s">
        <v>1613</v>
      </c>
      <c r="D1466" s="35">
        <v>763</v>
      </c>
      <c r="E1466" s="36">
        <v>34</v>
      </c>
      <c r="F1466" s="32"/>
      <c r="G1466" s="32">
        <v>46</v>
      </c>
      <c r="H1466" s="32">
        <v>30</v>
      </c>
      <c r="I1466" s="32">
        <v>20</v>
      </c>
      <c r="J1466" s="37"/>
      <c r="K1466" s="36">
        <v>46</v>
      </c>
      <c r="L1466" s="32">
        <v>85</v>
      </c>
      <c r="M1466" s="37">
        <v>33</v>
      </c>
      <c r="N1466" s="32"/>
      <c r="O1466" s="32"/>
      <c r="P1466" s="32"/>
      <c r="Q1466" s="32"/>
      <c r="R1466" s="38">
        <f>(E1466*E$2+F1466*F$2+G1466*G$2+H1466*H$2+I1466*I$2+K1466*K$2+J1466*J$2+L1466*L$2+M1466*M$2)</f>
        <v>0</v>
      </c>
    </row>
    <row r="1467" spans="1:18" ht="22.5" customHeight="1">
      <c r="A1467" s="34">
        <v>46017</v>
      </c>
      <c r="B1467" s="15" t="s">
        <v>1614</v>
      </c>
      <c r="C1467" s="15" t="s">
        <v>1615</v>
      </c>
      <c r="D1467" s="35">
        <v>3624</v>
      </c>
      <c r="E1467" s="36">
        <v>45</v>
      </c>
      <c r="F1467" s="32">
        <v>60</v>
      </c>
      <c r="G1467" s="32">
        <v>62</v>
      </c>
      <c r="H1467" s="32">
        <v>19</v>
      </c>
      <c r="I1467" s="32">
        <v>42</v>
      </c>
      <c r="J1467" s="37">
        <v>53</v>
      </c>
      <c r="K1467" s="36">
        <v>56</v>
      </c>
      <c r="L1467" s="32">
        <v>59</v>
      </c>
      <c r="M1467" s="37">
        <v>46</v>
      </c>
      <c r="N1467" s="32"/>
      <c r="O1467" s="32"/>
      <c r="P1467" s="32"/>
      <c r="Q1467" s="32"/>
      <c r="R1467" s="38">
        <f>(E1467*E$2+F1467*F$2+G1467*G$2+H1467*H$2+I1467*I$2+K1467*K$2+J1467*J$2+L1467*L$2+M1467*M$2)</f>
        <v>0</v>
      </c>
    </row>
    <row r="1468" spans="1:18" ht="22.5" customHeight="1">
      <c r="A1468" s="34">
        <v>46017</v>
      </c>
      <c r="B1468" s="15" t="s">
        <v>3550</v>
      </c>
      <c r="C1468" s="15" t="s">
        <v>1616</v>
      </c>
      <c r="D1468" s="35">
        <v>1510</v>
      </c>
      <c r="E1468" s="36">
        <v>37</v>
      </c>
      <c r="F1468" s="32">
        <v>83</v>
      </c>
      <c r="G1468" s="32">
        <v>0</v>
      </c>
      <c r="H1468" s="32">
        <v>13</v>
      </c>
      <c r="I1468" s="32">
        <v>19</v>
      </c>
      <c r="J1468" s="37"/>
      <c r="K1468" s="36">
        <v>37</v>
      </c>
      <c r="L1468" s="32">
        <v>70</v>
      </c>
      <c r="M1468" s="37">
        <v>17</v>
      </c>
      <c r="N1468" s="32"/>
      <c r="O1468" s="32"/>
      <c r="P1468" s="32"/>
      <c r="Q1468" s="32"/>
      <c r="R1468" s="38">
        <f>(E1468*E$2+F1468*F$2+G1468*G$2+H1468*H$2+I1468*I$2+K1468*K$2+J1468*J$2+L1468*L$2+M1468*M$2)</f>
        <v>0</v>
      </c>
    </row>
    <row r="1469" spans="1:18" ht="22.5" customHeight="1">
      <c r="A1469" s="34">
        <v>46017</v>
      </c>
      <c r="B1469" s="15" t="s">
        <v>5888</v>
      </c>
      <c r="C1469" s="15" t="s">
        <v>5887</v>
      </c>
      <c r="D1469" s="35">
        <v>251</v>
      </c>
      <c r="E1469" s="36"/>
      <c r="F1469" s="32">
        <v>96</v>
      </c>
      <c r="G1469" s="32"/>
      <c r="H1469" s="32">
        <v>35</v>
      </c>
      <c r="I1469" s="32"/>
      <c r="J1469" s="37"/>
      <c r="K1469" s="36">
        <v>59</v>
      </c>
      <c r="L1469" s="32">
        <v>52</v>
      </c>
      <c r="M1469" s="37">
        <v>58</v>
      </c>
      <c r="N1469" s="32"/>
      <c r="O1469" s="32"/>
      <c r="P1469" s="32"/>
      <c r="Q1469" s="32"/>
      <c r="R1469" s="38">
        <f>(E1469*E$2+F1469*F$2+G1469*G$2+H1469*H$2+I1469*I$2+K1469*K$2+J1469*J$2+L1469*L$2+M1469*M$2)</f>
        <v>0</v>
      </c>
    </row>
    <row r="1470" spans="1:18" ht="22.5" customHeight="1">
      <c r="A1470" s="34">
        <v>46017</v>
      </c>
      <c r="B1470" s="15" t="s">
        <v>4866</v>
      </c>
      <c r="C1470" s="15" t="s">
        <v>4865</v>
      </c>
      <c r="D1470" s="35">
        <v>22984</v>
      </c>
      <c r="E1470" s="36">
        <v>57</v>
      </c>
      <c r="F1470" s="32"/>
      <c r="G1470" s="32">
        <v>54</v>
      </c>
      <c r="H1470" s="32">
        <v>42</v>
      </c>
      <c r="I1470" s="32">
        <v>14</v>
      </c>
      <c r="J1470" s="37"/>
      <c r="K1470" s="36">
        <v>90</v>
      </c>
      <c r="L1470" s="32">
        <v>84</v>
      </c>
      <c r="M1470" s="37">
        <v>18</v>
      </c>
      <c r="N1470" s="32"/>
      <c r="O1470" s="32"/>
      <c r="P1470" s="32"/>
      <c r="Q1470" s="32"/>
      <c r="R1470" s="38">
        <f>(E1470*E$2+F1470*F$2+G1470*G$2+H1470*H$2+I1470*I$2+K1470*K$2+J1470*J$2+L1470*L$2+M1470*M$2)</f>
        <v>0</v>
      </c>
    </row>
    <row r="1471" spans="1:18" ht="22.5" customHeight="1">
      <c r="A1471" s="34">
        <v>46017</v>
      </c>
      <c r="B1471" s="15" t="s">
        <v>1617</v>
      </c>
      <c r="C1471" s="15" t="s">
        <v>1618</v>
      </c>
      <c r="D1471" s="35">
        <v>251</v>
      </c>
      <c r="E1471" s="36"/>
      <c r="F1471" s="32">
        <v>16</v>
      </c>
      <c r="G1471" s="32"/>
      <c r="H1471" s="32">
        <v>49</v>
      </c>
      <c r="I1471" s="32"/>
      <c r="J1471" s="37"/>
      <c r="K1471" s="36">
        <v>78</v>
      </c>
      <c r="L1471" s="32">
        <v>59</v>
      </c>
      <c r="M1471" s="37">
        <v>60</v>
      </c>
      <c r="N1471" s="32"/>
      <c r="O1471" s="32"/>
      <c r="P1471" s="32"/>
      <c r="Q1471" s="32"/>
      <c r="R1471" s="38">
        <f>(E1471*E$2+F1471*F$2+G1471*G$2+H1471*H$2+I1471*I$2+K1471*K$2+J1471*J$2+L1471*L$2+M1471*M$2)</f>
        <v>0</v>
      </c>
    </row>
    <row r="1472" spans="1:18" ht="22.5" customHeight="1">
      <c r="A1472" s="34">
        <v>46017</v>
      </c>
      <c r="B1472" s="15" t="s">
        <v>6578</v>
      </c>
      <c r="C1472" s="15" t="s">
        <v>6543</v>
      </c>
      <c r="D1472" s="35">
        <v>332</v>
      </c>
      <c r="E1472" s="36">
        <v>46</v>
      </c>
      <c r="F1472" s="32"/>
      <c r="G1472" s="32">
        <v>59</v>
      </c>
      <c r="H1472" s="32"/>
      <c r="I1472" s="32">
        <v>72</v>
      </c>
      <c r="J1472" s="37"/>
      <c r="K1472" s="36">
        <v>88</v>
      </c>
      <c r="L1472" s="32">
        <v>25</v>
      </c>
      <c r="M1472" s="37">
        <v>50</v>
      </c>
      <c r="N1472" s="32"/>
      <c r="O1472" s="32"/>
      <c r="P1472" s="32"/>
      <c r="Q1472" s="32"/>
      <c r="R1472" s="38">
        <f>(E1472*E$2+F1472*F$2+G1472*G$2+H1472*H$2+I1472*I$2+K1472*K$2+J1472*J$2+L1472*L$2+M1472*M$2)</f>
        <v>0</v>
      </c>
    </row>
    <row r="1473" spans="1:18" ht="22.5" customHeight="1">
      <c r="A1473" s="34">
        <v>46017</v>
      </c>
      <c r="B1473" s="15" t="s">
        <v>4868</v>
      </c>
      <c r="C1473" s="15" t="s">
        <v>4867</v>
      </c>
      <c r="D1473" s="35">
        <v>728</v>
      </c>
      <c r="E1473" s="36">
        <v>44</v>
      </c>
      <c r="F1473" s="32"/>
      <c r="G1473" s="32">
        <v>55</v>
      </c>
      <c r="H1473" s="32">
        <v>3</v>
      </c>
      <c r="I1473" s="32">
        <v>25</v>
      </c>
      <c r="J1473" s="37"/>
      <c r="K1473" s="36">
        <v>14</v>
      </c>
      <c r="L1473" s="32">
        <v>75</v>
      </c>
      <c r="M1473" s="37">
        <v>37</v>
      </c>
      <c r="N1473" s="32"/>
      <c r="O1473" s="32"/>
      <c r="P1473" s="32"/>
      <c r="Q1473" s="32"/>
      <c r="R1473" s="38">
        <f>(E1473*E$2+F1473*F$2+G1473*G$2+H1473*H$2+I1473*I$2+K1473*K$2+J1473*J$2+L1473*L$2+M1473*M$2)</f>
        <v>0</v>
      </c>
    </row>
    <row r="1474" spans="1:18" ht="22.5" customHeight="1">
      <c r="A1474" s="34">
        <v>46017</v>
      </c>
      <c r="B1474" s="15" t="s">
        <v>7544</v>
      </c>
      <c r="C1474" s="15" t="s">
        <v>7761</v>
      </c>
      <c r="D1474" s="35">
        <v>607</v>
      </c>
      <c r="E1474" s="36"/>
      <c r="F1474" s="32">
        <v>68</v>
      </c>
      <c r="G1474" s="32"/>
      <c r="H1474" s="32">
        <v>7</v>
      </c>
      <c r="I1474" s="32"/>
      <c r="J1474" s="37"/>
      <c r="K1474" s="36">
        <v>29</v>
      </c>
      <c r="L1474" s="32">
        <v>66</v>
      </c>
      <c r="M1474" s="37">
        <v>31</v>
      </c>
      <c r="N1474" s="32"/>
      <c r="O1474" s="32"/>
      <c r="P1474" s="32"/>
      <c r="Q1474" s="32"/>
      <c r="R1474" s="38">
        <f>(E1474*E$2+F1474*F$2+G1474*G$2+H1474*H$2+I1474*I$2+K1474*K$2+J1474*J$2+L1474*L$2+M1474*M$2)</f>
        <v>0</v>
      </c>
    </row>
    <row r="1475" spans="1:18" ht="22.5" customHeight="1">
      <c r="A1475" s="34">
        <v>46017</v>
      </c>
      <c r="B1475" s="15" t="s">
        <v>1619</v>
      </c>
      <c r="C1475" s="15" t="s">
        <v>1620</v>
      </c>
      <c r="D1475" s="35">
        <v>24058</v>
      </c>
      <c r="E1475" s="36">
        <v>64</v>
      </c>
      <c r="F1475" s="32">
        <v>93</v>
      </c>
      <c r="G1475" s="32">
        <v>71</v>
      </c>
      <c r="H1475" s="32">
        <v>24</v>
      </c>
      <c r="I1475" s="32">
        <v>76</v>
      </c>
      <c r="J1475" s="37"/>
      <c r="K1475" s="36">
        <v>80</v>
      </c>
      <c r="L1475" s="32">
        <v>24</v>
      </c>
      <c r="M1475" s="37">
        <v>57</v>
      </c>
      <c r="N1475" s="32"/>
      <c r="O1475" s="32"/>
      <c r="P1475" s="32"/>
      <c r="Q1475" s="32"/>
      <c r="R1475" s="38">
        <f>(E1475*E$2+F1475*F$2+G1475*G$2+H1475*H$2+I1475*I$2+K1475*K$2+J1475*J$2+L1475*L$2+M1475*M$2)</f>
        <v>0</v>
      </c>
    </row>
    <row r="1476" spans="1:18" ht="22.5" customHeight="1">
      <c r="A1476" s="34">
        <v>46017</v>
      </c>
      <c r="B1476" s="15" t="s">
        <v>1621</v>
      </c>
      <c r="C1476" s="15" t="s">
        <v>1622</v>
      </c>
      <c r="D1476" s="35">
        <v>797</v>
      </c>
      <c r="E1476" s="36">
        <v>43</v>
      </c>
      <c r="F1476" s="32">
        <v>81</v>
      </c>
      <c r="G1476" s="32">
        <v>14</v>
      </c>
      <c r="H1476" s="32">
        <v>25</v>
      </c>
      <c r="I1476" s="32">
        <v>76</v>
      </c>
      <c r="J1476" s="37"/>
      <c r="K1476" s="36">
        <v>11</v>
      </c>
      <c r="L1476" s="32">
        <v>81</v>
      </c>
      <c r="M1476" s="37">
        <v>45</v>
      </c>
      <c r="N1476" s="32"/>
      <c r="O1476" s="32"/>
      <c r="P1476" s="32"/>
      <c r="Q1476" s="32"/>
      <c r="R1476" s="38">
        <f>(E1476*E$2+F1476*F$2+G1476*G$2+H1476*H$2+I1476*I$2+K1476*K$2+J1476*J$2+L1476*L$2+M1476*M$2)</f>
        <v>0</v>
      </c>
    </row>
    <row r="1477" spans="1:18" ht="22.5" customHeight="1">
      <c r="A1477" s="34">
        <v>46017</v>
      </c>
      <c r="B1477" s="15" t="s">
        <v>1623</v>
      </c>
      <c r="C1477" s="15" t="s">
        <v>1624</v>
      </c>
      <c r="D1477" s="35">
        <v>971</v>
      </c>
      <c r="E1477" s="36">
        <v>42</v>
      </c>
      <c r="F1477" s="32">
        <v>30</v>
      </c>
      <c r="G1477" s="32">
        <v>44</v>
      </c>
      <c r="H1477" s="32">
        <v>22</v>
      </c>
      <c r="I1477" s="32">
        <v>72</v>
      </c>
      <c r="J1477" s="37"/>
      <c r="K1477" s="36">
        <v>36</v>
      </c>
      <c r="L1477" s="32">
        <v>72</v>
      </c>
      <c r="M1477" s="37">
        <v>41</v>
      </c>
      <c r="N1477" s="32"/>
      <c r="O1477" s="32"/>
      <c r="P1477" s="32"/>
      <c r="Q1477" s="32"/>
      <c r="R1477" s="38">
        <f>(E1477*E$2+F1477*F$2+G1477*G$2+H1477*H$2+I1477*I$2+K1477*K$2+J1477*J$2+L1477*L$2+M1477*M$2)</f>
        <v>0</v>
      </c>
    </row>
    <row r="1478" spans="1:18" ht="22.5" customHeight="1">
      <c r="A1478" s="34">
        <v>46017</v>
      </c>
      <c r="B1478" s="15" t="s">
        <v>6523</v>
      </c>
      <c r="C1478" s="15" t="s">
        <v>6524</v>
      </c>
      <c r="D1478" s="35">
        <v>229</v>
      </c>
      <c r="E1478" s="36">
        <v>50</v>
      </c>
      <c r="F1478" s="32">
        <v>72</v>
      </c>
      <c r="G1478" s="32">
        <v>54</v>
      </c>
      <c r="H1478" s="32">
        <v>29</v>
      </c>
      <c r="I1478" s="32">
        <v>23</v>
      </c>
      <c r="J1478" s="37"/>
      <c r="K1478" s="36">
        <v>92</v>
      </c>
      <c r="L1478" s="32">
        <v>58</v>
      </c>
      <c r="M1478" s="37">
        <v>60</v>
      </c>
      <c r="N1478" s="32"/>
      <c r="O1478" s="32"/>
      <c r="P1478" s="32"/>
      <c r="Q1478" s="32"/>
      <c r="R1478" s="38">
        <f>(E1478*E$2+F1478*F$2+G1478*G$2+H1478*H$2+I1478*I$2+K1478*K$2+J1478*J$2+L1478*L$2+M1478*M$2)</f>
        <v>0</v>
      </c>
    </row>
    <row r="1479" spans="1:18" ht="22.5" customHeight="1">
      <c r="A1479" s="34">
        <v>46017</v>
      </c>
      <c r="B1479" s="15" t="s">
        <v>1625</v>
      </c>
      <c r="C1479" s="15" t="s">
        <v>1626</v>
      </c>
      <c r="D1479" s="35">
        <v>9545</v>
      </c>
      <c r="E1479" s="36">
        <v>22</v>
      </c>
      <c r="F1479" s="32">
        <v>42</v>
      </c>
      <c r="G1479" s="32">
        <v>57</v>
      </c>
      <c r="H1479" s="32">
        <v>8</v>
      </c>
      <c r="I1479" s="32">
        <v>28</v>
      </c>
      <c r="J1479" s="37"/>
      <c r="K1479" s="36"/>
      <c r="L1479" s="32">
        <v>13</v>
      </c>
      <c r="M1479" s="37">
        <v>83</v>
      </c>
      <c r="N1479" s="32"/>
      <c r="O1479" s="32"/>
      <c r="P1479" s="32"/>
      <c r="Q1479" s="32"/>
      <c r="R1479" s="38">
        <f>(E1479*E$2+F1479*F$2+G1479*G$2+H1479*H$2+I1479*I$2+K1479*K$2+J1479*J$2+L1479*L$2+M1479*M$2)</f>
        <v>0</v>
      </c>
    </row>
    <row r="1480" spans="1:18" ht="22.5" customHeight="1">
      <c r="A1480" s="34">
        <v>46017</v>
      </c>
      <c r="B1480" s="15" t="s">
        <v>1627</v>
      </c>
      <c r="C1480" s="15" t="s">
        <v>1628</v>
      </c>
      <c r="D1480" s="35">
        <v>8284</v>
      </c>
      <c r="E1480" s="36">
        <v>83</v>
      </c>
      <c r="F1480" s="32">
        <v>50</v>
      </c>
      <c r="G1480" s="32">
        <v>100</v>
      </c>
      <c r="H1480" s="32">
        <v>72</v>
      </c>
      <c r="I1480" s="32">
        <v>73</v>
      </c>
      <c r="J1480" s="37">
        <v>51</v>
      </c>
      <c r="K1480" s="36">
        <v>24</v>
      </c>
      <c r="L1480" s="32">
        <v>28</v>
      </c>
      <c r="M1480" s="37">
        <v>69</v>
      </c>
      <c r="N1480" s="32"/>
      <c r="O1480" s="32"/>
      <c r="P1480" s="32"/>
      <c r="Q1480" s="32"/>
      <c r="R1480" s="38">
        <f>(E1480*E$2+F1480*F$2+G1480*G$2+H1480*H$2+I1480*I$2+K1480*K$2+J1480*J$2+L1480*L$2+M1480*M$2)</f>
        <v>0</v>
      </c>
    </row>
    <row r="1481" spans="1:18" ht="22.5" customHeight="1">
      <c r="A1481" s="34">
        <v>46017</v>
      </c>
      <c r="B1481" s="15" t="s">
        <v>1629</v>
      </c>
      <c r="C1481" s="15" t="s">
        <v>1630</v>
      </c>
      <c r="D1481" s="35">
        <v>1504</v>
      </c>
      <c r="E1481" s="36">
        <v>58</v>
      </c>
      <c r="F1481" s="32">
        <v>24</v>
      </c>
      <c r="G1481" s="32">
        <v>65</v>
      </c>
      <c r="H1481" s="32">
        <v>79</v>
      </c>
      <c r="I1481" s="32">
        <v>42</v>
      </c>
      <c r="J1481" s="37">
        <v>38</v>
      </c>
      <c r="K1481" s="36">
        <v>63</v>
      </c>
      <c r="L1481" s="32">
        <v>44</v>
      </c>
      <c r="M1481" s="37">
        <v>68</v>
      </c>
      <c r="N1481" s="32"/>
      <c r="O1481" s="32"/>
      <c r="P1481" s="32"/>
      <c r="Q1481" s="32"/>
      <c r="R1481" s="38">
        <f>(E1481*E$2+F1481*F$2+G1481*G$2+H1481*H$2+I1481*I$2+K1481*K$2+J1481*J$2+L1481*L$2+M1481*M$2)</f>
        <v>0</v>
      </c>
    </row>
    <row r="1482" spans="1:18" ht="22.5" customHeight="1">
      <c r="A1482" s="34">
        <v>46017</v>
      </c>
      <c r="B1482" s="15" t="s">
        <v>4870</v>
      </c>
      <c r="C1482" s="15" t="s">
        <v>4869</v>
      </c>
      <c r="D1482" s="35">
        <v>549</v>
      </c>
      <c r="E1482" s="36">
        <v>53</v>
      </c>
      <c r="F1482" s="32"/>
      <c r="G1482" s="32">
        <v>31</v>
      </c>
      <c r="H1482" s="32">
        <v>74</v>
      </c>
      <c r="I1482" s="32">
        <v>44</v>
      </c>
      <c r="J1482" s="37">
        <v>53</v>
      </c>
      <c r="K1482" s="36">
        <v>66</v>
      </c>
      <c r="L1482" s="32">
        <v>32</v>
      </c>
      <c r="M1482" s="37">
        <v>69</v>
      </c>
      <c r="N1482" s="32"/>
      <c r="O1482" s="32"/>
      <c r="P1482" s="32"/>
      <c r="Q1482" s="32"/>
      <c r="R1482" s="38">
        <f>(E1482*E$2+F1482*F$2+G1482*G$2+H1482*H$2+I1482*I$2+K1482*K$2+J1482*J$2+L1482*L$2+M1482*M$2)</f>
        <v>0</v>
      </c>
    </row>
    <row r="1483" spans="1:18" ht="22.5" customHeight="1">
      <c r="A1483" s="34">
        <v>46017</v>
      </c>
      <c r="B1483" s="15" t="s">
        <v>7144</v>
      </c>
      <c r="C1483" s="15" t="s">
        <v>7145</v>
      </c>
      <c r="D1483" s="35">
        <v>261</v>
      </c>
      <c r="E1483" s="36"/>
      <c r="F1483" s="32"/>
      <c r="G1483" s="32"/>
      <c r="H1483" s="32">
        <v>12</v>
      </c>
      <c r="I1483" s="32"/>
      <c r="J1483" s="37"/>
      <c r="K1483" s="36">
        <v>22</v>
      </c>
      <c r="L1483" s="32">
        <v>77</v>
      </c>
      <c r="M1483" s="37">
        <v>59</v>
      </c>
      <c r="N1483" s="32"/>
      <c r="O1483" s="32"/>
      <c r="P1483" s="32"/>
      <c r="Q1483" s="32"/>
      <c r="R1483" s="38">
        <f>(E1483*E$2+F1483*F$2+G1483*G$2+H1483*H$2+I1483*I$2+K1483*K$2+J1483*J$2+L1483*L$2+M1483*M$2)</f>
        <v>0</v>
      </c>
    </row>
    <row r="1484" spans="1:18" ht="22.5" customHeight="1">
      <c r="A1484" s="34">
        <v>46017</v>
      </c>
      <c r="B1484" s="15" t="s">
        <v>1631</v>
      </c>
      <c r="C1484" s="15" t="s">
        <v>1632</v>
      </c>
      <c r="D1484" s="35">
        <v>186</v>
      </c>
      <c r="E1484" s="36">
        <v>37</v>
      </c>
      <c r="F1484" s="32">
        <v>40</v>
      </c>
      <c r="G1484" s="32">
        <v>57</v>
      </c>
      <c r="H1484" s="32">
        <v>37</v>
      </c>
      <c r="I1484" s="32">
        <v>69</v>
      </c>
      <c r="J1484" s="37"/>
      <c r="K1484" s="36">
        <v>29</v>
      </c>
      <c r="L1484" s="32">
        <v>68</v>
      </c>
      <c r="M1484" s="37">
        <v>15</v>
      </c>
      <c r="N1484" s="32"/>
      <c r="O1484" s="32"/>
      <c r="P1484" s="32"/>
      <c r="Q1484" s="32"/>
      <c r="R1484" s="38">
        <f>(E1484*E$2+F1484*F$2+G1484*G$2+H1484*H$2+I1484*I$2+K1484*K$2+J1484*J$2+L1484*L$2+M1484*M$2)</f>
        <v>0</v>
      </c>
    </row>
    <row r="1485" spans="1:18" ht="22.5" customHeight="1">
      <c r="A1485" s="34">
        <v>46017</v>
      </c>
      <c r="B1485" s="15" t="s">
        <v>7839</v>
      </c>
      <c r="C1485" s="15" t="s">
        <v>7840</v>
      </c>
      <c r="D1485" s="35">
        <v>121</v>
      </c>
      <c r="E1485" s="36">
        <v>13</v>
      </c>
      <c r="F1485" s="32"/>
      <c r="G1485" s="32">
        <v>21</v>
      </c>
      <c r="H1485" s="32">
        <v>15</v>
      </c>
      <c r="I1485" s="32">
        <v>23</v>
      </c>
      <c r="J1485" s="37"/>
      <c r="K1485" s="36">
        <v>38</v>
      </c>
      <c r="L1485" s="32">
        <v>49</v>
      </c>
      <c r="M1485" s="37">
        <v>53</v>
      </c>
      <c r="N1485" s="32"/>
      <c r="O1485" s="32"/>
      <c r="P1485" s="32"/>
      <c r="Q1485" s="32"/>
      <c r="R1485" s="38">
        <f>(E1485*E$2+F1485*F$2+G1485*G$2+H1485*H$2+I1485*I$2+K1485*K$2+J1485*J$2+L1485*L$2+M1485*M$2)</f>
        <v>0</v>
      </c>
    </row>
    <row r="1486" spans="1:18" ht="22.5" customHeight="1">
      <c r="A1486" s="34">
        <v>46017</v>
      </c>
      <c r="B1486" s="15" t="s">
        <v>1764</v>
      </c>
      <c r="C1486" s="15" t="s">
        <v>6452</v>
      </c>
      <c r="D1486" s="35">
        <v>9736</v>
      </c>
      <c r="E1486" s="36">
        <v>77</v>
      </c>
      <c r="F1486" s="32">
        <v>58</v>
      </c>
      <c r="G1486" s="32">
        <v>80</v>
      </c>
      <c r="H1486" s="32">
        <v>98</v>
      </c>
      <c r="I1486" s="32">
        <v>67</v>
      </c>
      <c r="J1486" s="37">
        <v>44</v>
      </c>
      <c r="K1486" s="36">
        <v>79</v>
      </c>
      <c r="L1486" s="32">
        <v>75</v>
      </c>
      <c r="M1486" s="37">
        <v>32</v>
      </c>
      <c r="N1486" s="32"/>
      <c r="O1486" s="32"/>
      <c r="P1486" s="32"/>
      <c r="Q1486" s="32"/>
      <c r="R1486" s="38">
        <f>(E1486*E$2+F1486*F$2+G1486*G$2+H1486*H$2+I1486*I$2+K1486*K$2+J1486*J$2+L1486*L$2+M1486*M$2)</f>
        <v>0</v>
      </c>
    </row>
    <row r="1487" spans="1:18" ht="22.5" customHeight="1">
      <c r="A1487" s="34">
        <v>46017</v>
      </c>
      <c r="B1487" s="15" t="s">
        <v>5677</v>
      </c>
      <c r="C1487" s="15" t="s">
        <v>5676</v>
      </c>
      <c r="D1487" s="35">
        <v>259</v>
      </c>
      <c r="E1487" s="36"/>
      <c r="F1487" s="32"/>
      <c r="G1487" s="32"/>
      <c r="H1487" s="32">
        <v>2</v>
      </c>
      <c r="I1487" s="32"/>
      <c r="J1487" s="37"/>
      <c r="K1487" s="36">
        <v>55</v>
      </c>
      <c r="L1487" s="32">
        <v>17</v>
      </c>
      <c r="M1487" s="37">
        <v>58</v>
      </c>
      <c r="N1487" s="32"/>
      <c r="O1487" s="32"/>
      <c r="P1487" s="32"/>
      <c r="Q1487" s="32"/>
      <c r="R1487" s="38">
        <f>(E1487*E$2+F1487*F$2+G1487*G$2+H1487*H$2+I1487*I$2+K1487*K$2+J1487*J$2+L1487*L$2+M1487*M$2)</f>
        <v>0</v>
      </c>
    </row>
    <row r="1488" spans="1:18" ht="22.5" customHeight="1">
      <c r="A1488" s="34">
        <v>46017</v>
      </c>
      <c r="B1488" s="15" t="s">
        <v>1633</v>
      </c>
      <c r="C1488" s="15" t="s">
        <v>1634</v>
      </c>
      <c r="D1488" s="35">
        <v>6183</v>
      </c>
      <c r="E1488" s="36">
        <v>82</v>
      </c>
      <c r="F1488" s="32">
        <v>78</v>
      </c>
      <c r="G1488" s="32">
        <v>71</v>
      </c>
      <c r="H1488" s="32">
        <v>69</v>
      </c>
      <c r="I1488" s="32">
        <v>46</v>
      </c>
      <c r="J1488" s="37">
        <v>66</v>
      </c>
      <c r="K1488" s="36">
        <v>82</v>
      </c>
      <c r="L1488" s="32">
        <v>44</v>
      </c>
      <c r="M1488" s="37">
        <v>62</v>
      </c>
      <c r="N1488" s="32"/>
      <c r="O1488" s="32"/>
      <c r="P1488" s="32"/>
      <c r="Q1488" s="32"/>
      <c r="R1488" s="38">
        <f>(E1488*E$2+F1488*F$2+G1488*G$2+H1488*H$2+I1488*I$2+K1488*K$2+J1488*J$2+L1488*L$2+M1488*M$2)</f>
        <v>0</v>
      </c>
    </row>
    <row r="1489" spans="1:18" ht="22.5" customHeight="1">
      <c r="A1489" s="34">
        <v>46017</v>
      </c>
      <c r="B1489" s="15" t="s">
        <v>7406</v>
      </c>
      <c r="C1489" s="15" t="s">
        <v>7407</v>
      </c>
      <c r="D1489" s="35">
        <v>685</v>
      </c>
      <c r="E1489" s="36">
        <v>45</v>
      </c>
      <c r="F1489" s="32">
        <v>30</v>
      </c>
      <c r="G1489" s="32">
        <v>63</v>
      </c>
      <c r="H1489" s="32">
        <v>57</v>
      </c>
      <c r="I1489" s="32"/>
      <c r="J1489" s="37"/>
      <c r="K1489" s="36">
        <v>87</v>
      </c>
      <c r="L1489" s="32">
        <v>65</v>
      </c>
      <c r="M1489" s="37">
        <v>53</v>
      </c>
      <c r="N1489" s="32"/>
      <c r="O1489" s="32"/>
      <c r="P1489" s="32"/>
      <c r="Q1489" s="32"/>
      <c r="R1489" s="38">
        <f>(E1489*E$2+F1489*F$2+G1489*G$2+H1489*H$2+I1489*I$2+K1489*K$2+J1489*J$2+L1489*L$2+M1489*M$2)</f>
        <v>0</v>
      </c>
    </row>
    <row r="1490" spans="1:18" ht="22.5" customHeight="1">
      <c r="A1490" s="34">
        <v>46017</v>
      </c>
      <c r="B1490" s="15" t="s">
        <v>1635</v>
      </c>
      <c r="C1490" s="15" t="s">
        <v>1636</v>
      </c>
      <c r="D1490" s="35">
        <v>5914</v>
      </c>
      <c r="E1490" s="36">
        <v>40</v>
      </c>
      <c r="F1490" s="32">
        <v>31</v>
      </c>
      <c r="G1490" s="32">
        <v>46</v>
      </c>
      <c r="H1490" s="32">
        <v>28</v>
      </c>
      <c r="I1490" s="32">
        <v>58</v>
      </c>
      <c r="J1490" s="37">
        <v>36</v>
      </c>
      <c r="K1490" s="36">
        <v>26</v>
      </c>
      <c r="L1490" s="32">
        <v>59</v>
      </c>
      <c r="M1490" s="37">
        <v>47</v>
      </c>
      <c r="N1490" s="32"/>
      <c r="O1490" s="32"/>
      <c r="P1490" s="32"/>
      <c r="Q1490" s="32"/>
      <c r="R1490" s="38">
        <f>(E1490*E$2+F1490*F$2+G1490*G$2+H1490*H$2+I1490*I$2+K1490*K$2+J1490*J$2+L1490*L$2+M1490*M$2)</f>
        <v>0</v>
      </c>
    </row>
    <row r="1491" spans="1:18" ht="22.5" customHeight="1">
      <c r="A1491" s="34">
        <v>46017</v>
      </c>
      <c r="B1491" s="15" t="s">
        <v>4872</v>
      </c>
      <c r="C1491" s="15" t="s">
        <v>4871</v>
      </c>
      <c r="D1491" s="35">
        <v>3569</v>
      </c>
      <c r="E1491" s="36">
        <v>48</v>
      </c>
      <c r="F1491" s="32"/>
      <c r="G1491" s="32">
        <v>44</v>
      </c>
      <c r="H1491" s="32">
        <v>82</v>
      </c>
      <c r="I1491" s="32">
        <v>26</v>
      </c>
      <c r="J1491" s="37">
        <v>57</v>
      </c>
      <c r="K1491" s="36">
        <v>50</v>
      </c>
      <c r="L1491" s="32">
        <v>28</v>
      </c>
      <c r="M1491" s="37">
        <v>65</v>
      </c>
      <c r="N1491" s="32"/>
      <c r="O1491" s="32"/>
      <c r="P1491" s="32"/>
      <c r="Q1491" s="32"/>
      <c r="R1491" s="38">
        <f>(E1491*E$2+F1491*F$2+G1491*G$2+H1491*H$2+I1491*I$2+K1491*K$2+J1491*J$2+L1491*L$2+M1491*M$2)</f>
        <v>0</v>
      </c>
    </row>
    <row r="1492" spans="1:18" ht="22.5" customHeight="1">
      <c r="A1492" s="34">
        <v>46017</v>
      </c>
      <c r="B1492" s="15" t="s">
        <v>6972</v>
      </c>
      <c r="C1492" s="15" t="s">
        <v>6973</v>
      </c>
      <c r="D1492" s="35">
        <v>517</v>
      </c>
      <c r="E1492" s="36">
        <v>48</v>
      </c>
      <c r="F1492" s="32">
        <v>20</v>
      </c>
      <c r="G1492" s="32">
        <v>45</v>
      </c>
      <c r="H1492" s="32">
        <v>66</v>
      </c>
      <c r="I1492" s="32">
        <v>39</v>
      </c>
      <c r="J1492" s="37"/>
      <c r="K1492" s="36">
        <v>7</v>
      </c>
      <c r="L1492" s="32">
        <v>42</v>
      </c>
      <c r="M1492" s="37">
        <v>44</v>
      </c>
      <c r="N1492" s="32"/>
      <c r="O1492" s="32"/>
      <c r="P1492" s="32"/>
      <c r="Q1492" s="32"/>
      <c r="R1492" s="38">
        <f>(E1492*E$2+F1492*F$2+G1492*G$2+H1492*H$2+I1492*I$2+K1492*K$2+J1492*J$2+L1492*L$2+M1492*M$2)</f>
        <v>0</v>
      </c>
    </row>
    <row r="1493" spans="1:18" ht="22.5" customHeight="1">
      <c r="A1493" s="34">
        <v>46017</v>
      </c>
      <c r="B1493" s="15" t="s">
        <v>1637</v>
      </c>
      <c r="C1493" s="15" t="s">
        <v>1638</v>
      </c>
      <c r="D1493" s="35">
        <v>399</v>
      </c>
      <c r="E1493" s="36"/>
      <c r="F1493" s="32">
        <v>79</v>
      </c>
      <c r="G1493" s="32"/>
      <c r="H1493" s="32">
        <v>94</v>
      </c>
      <c r="I1493" s="32"/>
      <c r="J1493" s="37"/>
      <c r="K1493" s="36">
        <v>71</v>
      </c>
      <c r="L1493" s="32">
        <v>0</v>
      </c>
      <c r="M1493" s="37">
        <v>82</v>
      </c>
      <c r="N1493" s="32"/>
      <c r="O1493" s="32"/>
      <c r="P1493" s="32"/>
      <c r="Q1493" s="32"/>
      <c r="R1493" s="38">
        <f>(E1493*E$2+F1493*F$2+G1493*G$2+H1493*H$2+I1493*I$2+K1493*K$2+J1493*J$2+L1493*L$2+M1493*M$2)</f>
        <v>0</v>
      </c>
    </row>
    <row r="1494" spans="1:18" ht="22.5" customHeight="1">
      <c r="A1494" s="34">
        <v>46017</v>
      </c>
      <c r="B1494" s="15" t="s">
        <v>1639</v>
      </c>
      <c r="C1494" s="15" t="s">
        <v>1640</v>
      </c>
      <c r="D1494" s="35">
        <v>4078</v>
      </c>
      <c r="E1494" s="36">
        <v>32</v>
      </c>
      <c r="F1494" s="32">
        <v>13</v>
      </c>
      <c r="G1494" s="32">
        <v>38</v>
      </c>
      <c r="H1494" s="32">
        <v>26</v>
      </c>
      <c r="I1494" s="32">
        <v>72</v>
      </c>
      <c r="J1494" s="37"/>
      <c r="K1494" s="36">
        <v>49</v>
      </c>
      <c r="L1494" s="32">
        <v>55</v>
      </c>
      <c r="M1494" s="37">
        <v>46</v>
      </c>
      <c r="N1494" s="32"/>
      <c r="O1494" s="32"/>
      <c r="P1494" s="32"/>
      <c r="Q1494" s="32"/>
      <c r="R1494" s="38">
        <f>(E1494*E$2+F1494*F$2+G1494*G$2+H1494*H$2+I1494*I$2+K1494*K$2+J1494*J$2+L1494*L$2+M1494*M$2)</f>
        <v>0</v>
      </c>
    </row>
    <row r="1495" spans="1:18" ht="22.5" customHeight="1">
      <c r="A1495" s="34">
        <v>46017</v>
      </c>
      <c r="B1495" s="15" t="s">
        <v>1641</v>
      </c>
      <c r="C1495" s="15" t="s">
        <v>1642</v>
      </c>
      <c r="D1495" s="35">
        <v>1453</v>
      </c>
      <c r="E1495" s="36">
        <v>59</v>
      </c>
      <c r="F1495" s="32">
        <v>69</v>
      </c>
      <c r="G1495" s="32">
        <v>58</v>
      </c>
      <c r="H1495" s="32">
        <v>94</v>
      </c>
      <c r="I1495" s="32">
        <v>27</v>
      </c>
      <c r="J1495" s="37">
        <v>66</v>
      </c>
      <c r="K1495" s="36">
        <v>33</v>
      </c>
      <c r="L1495" s="32">
        <v>56</v>
      </c>
      <c r="M1495" s="37">
        <v>48</v>
      </c>
      <c r="N1495" s="32"/>
      <c r="O1495" s="32"/>
      <c r="P1495" s="32"/>
      <c r="Q1495" s="32"/>
      <c r="R1495" s="38">
        <f>(E1495*E$2+F1495*F$2+G1495*G$2+H1495*H$2+I1495*I$2+K1495*K$2+J1495*J$2+L1495*L$2+M1495*M$2)</f>
        <v>0</v>
      </c>
    </row>
    <row r="1496" spans="1:18" ht="22.5" customHeight="1">
      <c r="A1496" s="34">
        <v>46017</v>
      </c>
      <c r="B1496" s="15" t="s">
        <v>1643</v>
      </c>
      <c r="C1496" s="15" t="s">
        <v>1644</v>
      </c>
      <c r="D1496" s="35">
        <v>387</v>
      </c>
      <c r="E1496" s="36"/>
      <c r="F1496" s="32">
        <v>80</v>
      </c>
      <c r="G1496" s="32"/>
      <c r="H1496" s="32">
        <v>40</v>
      </c>
      <c r="I1496" s="32"/>
      <c r="J1496" s="37"/>
      <c r="K1496" s="36">
        <v>81</v>
      </c>
      <c r="L1496" s="32">
        <v>36</v>
      </c>
      <c r="M1496" s="37">
        <v>54</v>
      </c>
      <c r="N1496" s="32"/>
      <c r="O1496" s="32"/>
      <c r="P1496" s="32"/>
      <c r="Q1496" s="32"/>
      <c r="R1496" s="38">
        <f>(E1496*E$2+F1496*F$2+G1496*G$2+H1496*H$2+I1496*I$2+K1496*K$2+J1496*J$2+L1496*L$2+M1496*M$2)</f>
        <v>0</v>
      </c>
    </row>
    <row r="1497" spans="1:18" ht="22.5" customHeight="1">
      <c r="A1497" s="34">
        <v>46017</v>
      </c>
      <c r="B1497" s="15" t="s">
        <v>4874</v>
      </c>
      <c r="C1497" s="15" t="s">
        <v>4873</v>
      </c>
      <c r="D1497" s="35">
        <v>717</v>
      </c>
      <c r="E1497" s="36">
        <v>56</v>
      </c>
      <c r="F1497" s="32"/>
      <c r="G1497" s="32">
        <v>61</v>
      </c>
      <c r="H1497" s="32">
        <v>64</v>
      </c>
      <c r="I1497" s="32">
        <v>94</v>
      </c>
      <c r="J1497" s="37">
        <v>46</v>
      </c>
      <c r="K1497" s="36">
        <v>27</v>
      </c>
      <c r="L1497" s="32">
        <v>27</v>
      </c>
      <c r="M1497" s="37">
        <v>63</v>
      </c>
      <c r="N1497" s="32"/>
      <c r="O1497" s="32"/>
      <c r="P1497" s="32"/>
      <c r="Q1497" s="32"/>
      <c r="R1497" s="38">
        <f>(E1497*E$2+F1497*F$2+G1497*G$2+H1497*H$2+I1497*I$2+K1497*K$2+J1497*J$2+L1497*L$2+M1497*M$2)</f>
        <v>0</v>
      </c>
    </row>
    <row r="1498" spans="1:18" ht="22.5" customHeight="1">
      <c r="A1498" s="34">
        <v>46017</v>
      </c>
      <c r="B1498" s="15" t="s">
        <v>1645</v>
      </c>
      <c r="C1498" s="15" t="s">
        <v>1646</v>
      </c>
      <c r="D1498" s="35">
        <v>275</v>
      </c>
      <c r="E1498" s="36">
        <v>34</v>
      </c>
      <c r="F1498" s="32">
        <v>22</v>
      </c>
      <c r="G1498" s="32">
        <v>29</v>
      </c>
      <c r="H1498" s="32">
        <v>39</v>
      </c>
      <c r="I1498" s="32">
        <v>14</v>
      </c>
      <c r="J1498" s="37"/>
      <c r="K1498" s="36">
        <v>14</v>
      </c>
      <c r="L1498" s="32">
        <v>79</v>
      </c>
      <c r="M1498" s="37">
        <v>26</v>
      </c>
      <c r="N1498" s="32"/>
      <c r="O1498" s="32"/>
      <c r="P1498" s="32"/>
      <c r="Q1498" s="32"/>
      <c r="R1498" s="38">
        <f>(E1498*E$2+F1498*F$2+G1498*G$2+H1498*H$2+I1498*I$2+K1498*K$2+J1498*J$2+L1498*L$2+M1498*M$2)</f>
        <v>0</v>
      </c>
    </row>
    <row r="1499" spans="1:18" ht="22.5" customHeight="1">
      <c r="A1499" s="34">
        <v>46017</v>
      </c>
      <c r="B1499" s="15" t="s">
        <v>1647</v>
      </c>
      <c r="C1499" s="15" t="s">
        <v>1648</v>
      </c>
      <c r="D1499" s="35">
        <v>1489</v>
      </c>
      <c r="E1499" s="36">
        <v>71</v>
      </c>
      <c r="F1499" s="32">
        <v>88</v>
      </c>
      <c r="G1499" s="32">
        <v>72</v>
      </c>
      <c r="H1499" s="32">
        <v>72</v>
      </c>
      <c r="I1499" s="32">
        <v>90</v>
      </c>
      <c r="J1499" s="37"/>
      <c r="K1499" s="36">
        <v>30</v>
      </c>
      <c r="L1499" s="32">
        <v>76</v>
      </c>
      <c r="M1499" s="37">
        <v>12</v>
      </c>
      <c r="N1499" s="32"/>
      <c r="O1499" s="32"/>
      <c r="P1499" s="32"/>
      <c r="Q1499" s="32"/>
      <c r="R1499" s="38">
        <f>(E1499*E$2+F1499*F$2+G1499*G$2+H1499*H$2+I1499*I$2+K1499*K$2+J1499*J$2+L1499*L$2+M1499*M$2)</f>
        <v>0</v>
      </c>
    </row>
    <row r="1500" spans="1:18" ht="22.5" customHeight="1">
      <c r="A1500" s="34">
        <v>46017</v>
      </c>
      <c r="B1500" s="15" t="s">
        <v>1649</v>
      </c>
      <c r="C1500" s="15" t="s">
        <v>1650</v>
      </c>
      <c r="D1500" s="35">
        <v>92435</v>
      </c>
      <c r="E1500" s="36">
        <v>81</v>
      </c>
      <c r="F1500" s="32">
        <v>68</v>
      </c>
      <c r="G1500" s="32">
        <v>73</v>
      </c>
      <c r="H1500" s="32">
        <v>99</v>
      </c>
      <c r="I1500" s="32">
        <v>35</v>
      </c>
      <c r="J1500" s="37">
        <v>66</v>
      </c>
      <c r="K1500" s="36">
        <v>95</v>
      </c>
      <c r="L1500" s="32">
        <v>29</v>
      </c>
      <c r="M1500" s="37">
        <v>68</v>
      </c>
      <c r="N1500" s="32"/>
      <c r="O1500" s="32"/>
      <c r="P1500" s="32"/>
      <c r="Q1500" s="32"/>
      <c r="R1500" s="38">
        <f>(E1500*E$2+F1500*F$2+G1500*G$2+H1500*H$2+I1500*I$2+K1500*K$2+J1500*J$2+L1500*L$2+M1500*M$2)</f>
        <v>0</v>
      </c>
    </row>
    <row r="1501" spans="1:18" ht="22.5" customHeight="1">
      <c r="A1501" s="34">
        <v>46017</v>
      </c>
      <c r="B1501" s="15" t="s">
        <v>7730</v>
      </c>
      <c r="C1501" s="15" t="s">
        <v>7731</v>
      </c>
      <c r="D1501" s="35">
        <v>269</v>
      </c>
      <c r="E1501" s="36"/>
      <c r="F1501" s="32"/>
      <c r="G1501" s="32"/>
      <c r="H1501" s="32">
        <v>8</v>
      </c>
      <c r="I1501" s="32"/>
      <c r="J1501" s="37"/>
      <c r="K1501" s="36">
        <v>64</v>
      </c>
      <c r="L1501" s="32">
        <v>46</v>
      </c>
      <c r="M1501" s="37">
        <v>41</v>
      </c>
      <c r="N1501" s="32"/>
      <c r="O1501" s="32"/>
      <c r="P1501" s="32"/>
      <c r="Q1501" s="32"/>
      <c r="R1501" s="38">
        <f>(E1501*E$2+F1501*F$2+G1501*G$2+H1501*H$2+I1501*I$2+K1501*K$2+J1501*J$2+L1501*L$2+M1501*M$2)</f>
        <v>0</v>
      </c>
    </row>
    <row r="1502" spans="1:18" ht="22.5" customHeight="1">
      <c r="A1502" s="34">
        <v>46017</v>
      </c>
      <c r="B1502" s="15" t="s">
        <v>1651</v>
      </c>
      <c r="C1502" s="15" t="s">
        <v>1652</v>
      </c>
      <c r="D1502" s="35">
        <v>17172</v>
      </c>
      <c r="E1502" s="36">
        <v>69</v>
      </c>
      <c r="F1502" s="32">
        <v>55</v>
      </c>
      <c r="G1502" s="32">
        <v>73</v>
      </c>
      <c r="H1502" s="32">
        <v>39</v>
      </c>
      <c r="I1502" s="32"/>
      <c r="J1502" s="37"/>
      <c r="K1502" s="36">
        <v>89</v>
      </c>
      <c r="L1502" s="32">
        <v>50</v>
      </c>
      <c r="M1502" s="37">
        <v>53</v>
      </c>
      <c r="N1502" s="32"/>
      <c r="O1502" s="32"/>
      <c r="P1502" s="32"/>
      <c r="Q1502" s="32"/>
      <c r="R1502" s="38">
        <f>(E1502*E$2+F1502*F$2+G1502*G$2+H1502*H$2+I1502*I$2+K1502*K$2+J1502*J$2+L1502*L$2+M1502*M$2)</f>
        <v>0</v>
      </c>
    </row>
    <row r="1503" spans="1:18" ht="22.5" customHeight="1">
      <c r="A1503" s="34">
        <v>46017</v>
      </c>
      <c r="B1503" s="15" t="s">
        <v>1653</v>
      </c>
      <c r="C1503" s="15" t="s">
        <v>1654</v>
      </c>
      <c r="D1503" s="35">
        <v>708</v>
      </c>
      <c r="E1503" s="36"/>
      <c r="F1503" s="32">
        <v>47</v>
      </c>
      <c r="G1503" s="32"/>
      <c r="H1503" s="32">
        <v>62</v>
      </c>
      <c r="I1503" s="32"/>
      <c r="J1503" s="37"/>
      <c r="K1503" s="36">
        <v>41</v>
      </c>
      <c r="L1503" s="32">
        <v>51</v>
      </c>
      <c r="M1503" s="37">
        <v>43</v>
      </c>
      <c r="N1503" s="32"/>
      <c r="O1503" s="32"/>
      <c r="P1503" s="32"/>
      <c r="Q1503" s="32"/>
      <c r="R1503" s="38">
        <f>(E1503*E$2+F1503*F$2+G1503*G$2+H1503*H$2+I1503*I$2+K1503*K$2+J1503*J$2+L1503*L$2+M1503*M$2)</f>
        <v>0</v>
      </c>
    </row>
    <row r="1504" spans="1:18" ht="22.5" customHeight="1">
      <c r="A1504" s="34">
        <v>46017</v>
      </c>
      <c r="B1504" s="15" t="s">
        <v>5700</v>
      </c>
      <c r="C1504" s="15" t="s">
        <v>5609</v>
      </c>
      <c r="D1504" s="35">
        <v>289</v>
      </c>
      <c r="E1504" s="36"/>
      <c r="F1504" s="32">
        <v>42</v>
      </c>
      <c r="G1504" s="32"/>
      <c r="H1504" s="32">
        <v>67</v>
      </c>
      <c r="I1504" s="32"/>
      <c r="J1504" s="37"/>
      <c r="K1504" s="36">
        <v>30</v>
      </c>
      <c r="L1504" s="32">
        <v>28</v>
      </c>
      <c r="M1504" s="37">
        <v>70</v>
      </c>
      <c r="N1504" s="32"/>
      <c r="O1504" s="32"/>
      <c r="P1504" s="32"/>
      <c r="Q1504" s="32"/>
      <c r="R1504" s="38">
        <f>(E1504*E$2+F1504*F$2+G1504*G$2+H1504*H$2+I1504*I$2+K1504*K$2+J1504*J$2+L1504*L$2+M1504*M$2)</f>
        <v>0</v>
      </c>
    </row>
    <row r="1505" spans="1:18" ht="22.5" customHeight="1">
      <c r="A1505" s="34">
        <v>46017</v>
      </c>
      <c r="B1505" s="15" t="s">
        <v>1655</v>
      </c>
      <c r="C1505" s="15" t="s">
        <v>1656</v>
      </c>
      <c r="D1505" s="35">
        <v>727</v>
      </c>
      <c r="E1505" s="36">
        <v>57</v>
      </c>
      <c r="F1505" s="32">
        <v>91</v>
      </c>
      <c r="G1505" s="32">
        <v>57</v>
      </c>
      <c r="H1505" s="32">
        <v>63</v>
      </c>
      <c r="I1505" s="32">
        <v>59</v>
      </c>
      <c r="J1505" s="37"/>
      <c r="K1505" s="36">
        <v>82</v>
      </c>
      <c r="L1505" s="32">
        <v>51</v>
      </c>
      <c r="M1505" s="37">
        <v>43</v>
      </c>
      <c r="N1505" s="32"/>
      <c r="O1505" s="32"/>
      <c r="P1505" s="32"/>
      <c r="Q1505" s="32"/>
      <c r="R1505" s="38">
        <f>(E1505*E$2+F1505*F$2+G1505*G$2+H1505*H$2+I1505*I$2+K1505*K$2+J1505*J$2+L1505*L$2+M1505*M$2)</f>
        <v>0</v>
      </c>
    </row>
    <row r="1506" spans="1:18" ht="22.5" customHeight="1">
      <c r="A1506" s="34">
        <v>46017</v>
      </c>
      <c r="B1506" s="15" t="s">
        <v>1657</v>
      </c>
      <c r="C1506" s="15" t="s">
        <v>1658</v>
      </c>
      <c r="D1506" s="35">
        <v>957</v>
      </c>
      <c r="E1506" s="36">
        <v>64</v>
      </c>
      <c r="F1506" s="32">
        <v>70</v>
      </c>
      <c r="G1506" s="32">
        <v>40</v>
      </c>
      <c r="H1506" s="32">
        <v>81</v>
      </c>
      <c r="I1506" s="32">
        <v>71</v>
      </c>
      <c r="J1506" s="37"/>
      <c r="K1506" s="36">
        <v>42</v>
      </c>
      <c r="L1506" s="32">
        <v>20</v>
      </c>
      <c r="M1506" s="37">
        <v>38</v>
      </c>
      <c r="N1506" s="32"/>
      <c r="O1506" s="32"/>
      <c r="P1506" s="32"/>
      <c r="Q1506" s="32"/>
      <c r="R1506" s="38">
        <f>(E1506*E$2+F1506*F$2+G1506*G$2+H1506*H$2+I1506*I$2+K1506*K$2+J1506*J$2+L1506*L$2+M1506*M$2)</f>
        <v>0</v>
      </c>
    </row>
    <row r="1507" spans="1:18" ht="22.5" customHeight="1">
      <c r="A1507" s="34">
        <v>46017</v>
      </c>
      <c r="B1507" s="15" t="s">
        <v>1659</v>
      </c>
      <c r="C1507" s="15" t="s">
        <v>1660</v>
      </c>
      <c r="D1507" s="35">
        <v>6881</v>
      </c>
      <c r="E1507" s="36">
        <v>51</v>
      </c>
      <c r="F1507" s="32">
        <v>47</v>
      </c>
      <c r="G1507" s="32">
        <v>42</v>
      </c>
      <c r="H1507" s="32">
        <v>96</v>
      </c>
      <c r="I1507" s="32"/>
      <c r="J1507" s="37"/>
      <c r="K1507" s="36">
        <v>27</v>
      </c>
      <c r="L1507" s="32">
        <v>82</v>
      </c>
      <c r="M1507" s="37">
        <v>24</v>
      </c>
      <c r="N1507" s="32"/>
      <c r="O1507" s="32"/>
      <c r="P1507" s="32"/>
      <c r="Q1507" s="32"/>
      <c r="R1507" s="38">
        <f>(E1507*E$2+F1507*F$2+G1507*G$2+H1507*H$2+I1507*I$2+K1507*K$2+J1507*J$2+L1507*L$2+M1507*M$2)</f>
        <v>0</v>
      </c>
    </row>
    <row r="1508" spans="1:18" ht="22.5" customHeight="1">
      <c r="A1508" s="34">
        <v>46017</v>
      </c>
      <c r="B1508" s="15" t="s">
        <v>1661</v>
      </c>
      <c r="C1508" s="15" t="s">
        <v>1662</v>
      </c>
      <c r="D1508" s="35">
        <v>786</v>
      </c>
      <c r="E1508" s="36">
        <v>52</v>
      </c>
      <c r="F1508" s="32">
        <v>55</v>
      </c>
      <c r="G1508" s="32">
        <v>44</v>
      </c>
      <c r="H1508" s="32">
        <v>67</v>
      </c>
      <c r="I1508" s="32"/>
      <c r="J1508" s="37"/>
      <c r="K1508" s="36">
        <v>59</v>
      </c>
      <c r="L1508" s="32">
        <v>43</v>
      </c>
      <c r="M1508" s="37">
        <v>39</v>
      </c>
      <c r="N1508" s="32"/>
      <c r="O1508" s="32"/>
      <c r="P1508" s="32"/>
      <c r="Q1508" s="32"/>
      <c r="R1508" s="38">
        <f>(E1508*E$2+F1508*F$2+G1508*G$2+H1508*H$2+I1508*I$2+K1508*K$2+J1508*J$2+L1508*L$2+M1508*M$2)</f>
        <v>0</v>
      </c>
    </row>
    <row r="1509" spans="1:18" ht="22.5" customHeight="1">
      <c r="A1509" s="34">
        <v>46017</v>
      </c>
      <c r="B1509" s="222" t="s">
        <v>6129</v>
      </c>
      <c r="C1509" s="222" t="s">
        <v>1663</v>
      </c>
      <c r="D1509" s="223">
        <v>332414</v>
      </c>
      <c r="E1509" s="36">
        <v>89</v>
      </c>
      <c r="F1509" s="224">
        <v>74</v>
      </c>
      <c r="G1509" s="224">
        <v>88</v>
      </c>
      <c r="H1509" s="224">
        <v>72</v>
      </c>
      <c r="I1509" s="224">
        <v>98</v>
      </c>
      <c r="J1509" s="37"/>
      <c r="K1509" s="36">
        <v>95</v>
      </c>
      <c r="L1509" s="224">
        <v>66</v>
      </c>
      <c r="M1509" s="37">
        <v>37</v>
      </c>
      <c r="N1509" s="224"/>
      <c r="O1509" s="224"/>
      <c r="P1509" s="224"/>
      <c r="Q1509" s="224"/>
      <c r="R1509" s="38">
        <f>(E1509*E$2+F1509*F$2+G1509*G$2+H1509*H$2+I1509*I$2+K1509*K$2+J1509*J$2+L1509*L$2+M1509*M$2)</f>
        <v>0</v>
      </c>
    </row>
    <row r="1510" spans="1:18" ht="22.5" customHeight="1">
      <c r="A1510" s="34">
        <v>46017</v>
      </c>
      <c r="B1510" s="15" t="s">
        <v>1664</v>
      </c>
      <c r="C1510" s="15" t="s">
        <v>1665</v>
      </c>
      <c r="D1510" s="35">
        <v>3440</v>
      </c>
      <c r="E1510" s="36">
        <v>50</v>
      </c>
      <c r="F1510" s="32">
        <v>67</v>
      </c>
      <c r="G1510" s="32">
        <v>53</v>
      </c>
      <c r="H1510" s="32">
        <v>32</v>
      </c>
      <c r="I1510" s="32">
        <v>3</v>
      </c>
      <c r="J1510" s="37"/>
      <c r="K1510" s="36">
        <v>37</v>
      </c>
      <c r="L1510" s="32">
        <v>53</v>
      </c>
      <c r="M1510" s="37">
        <v>67</v>
      </c>
      <c r="N1510" s="32"/>
      <c r="O1510" s="32"/>
      <c r="P1510" s="32"/>
      <c r="Q1510" s="32"/>
      <c r="R1510" s="38">
        <f>(E1510*E$2+F1510*F$2+G1510*G$2+H1510*H$2+I1510*I$2+K1510*K$2+J1510*J$2+L1510*L$2+M1510*M$2)</f>
        <v>0</v>
      </c>
    </row>
    <row r="1511" spans="1:18" ht="22.5" customHeight="1">
      <c r="A1511" s="34">
        <v>46017</v>
      </c>
      <c r="B1511" s="15" t="s">
        <v>4876</v>
      </c>
      <c r="C1511" s="15" t="s">
        <v>4875</v>
      </c>
      <c r="D1511" s="35">
        <v>38086</v>
      </c>
      <c r="E1511" s="36">
        <v>64</v>
      </c>
      <c r="F1511" s="32">
        <v>54</v>
      </c>
      <c r="G1511" s="32">
        <v>63</v>
      </c>
      <c r="H1511" s="32">
        <v>90</v>
      </c>
      <c r="I1511" s="32">
        <v>43</v>
      </c>
      <c r="J1511" s="37"/>
      <c r="K1511" s="36">
        <v>85</v>
      </c>
      <c r="L1511" s="32">
        <v>45</v>
      </c>
      <c r="M1511" s="37">
        <v>49</v>
      </c>
      <c r="N1511" s="32"/>
      <c r="O1511" s="32"/>
      <c r="P1511" s="32"/>
      <c r="Q1511" s="32"/>
      <c r="R1511" s="38">
        <f>(E1511*E$2+F1511*F$2+G1511*G$2+H1511*H$2+I1511*I$2+K1511*K$2+J1511*J$2+L1511*L$2+M1511*M$2)</f>
        <v>0</v>
      </c>
    </row>
    <row r="1512" spans="1:18" ht="22.5" customHeight="1">
      <c r="A1512" s="34">
        <v>46017</v>
      </c>
      <c r="B1512" s="15" t="s">
        <v>1666</v>
      </c>
      <c r="C1512" s="15" t="s">
        <v>1667</v>
      </c>
      <c r="D1512" s="35">
        <v>1908</v>
      </c>
      <c r="E1512" s="36"/>
      <c r="F1512" s="32">
        <v>85</v>
      </c>
      <c r="G1512" s="32"/>
      <c r="H1512" s="32">
        <v>10</v>
      </c>
      <c r="I1512" s="32"/>
      <c r="J1512" s="37">
        <v>75</v>
      </c>
      <c r="K1512" s="36">
        <v>82</v>
      </c>
      <c r="L1512" s="32">
        <v>38</v>
      </c>
      <c r="M1512" s="37">
        <v>63</v>
      </c>
      <c r="N1512" s="32"/>
      <c r="O1512" s="32"/>
      <c r="P1512" s="32"/>
      <c r="Q1512" s="32"/>
      <c r="R1512" s="38">
        <f>(E1512*E$2+F1512*F$2+G1512*G$2+H1512*H$2+I1512*I$2+K1512*K$2+J1512*J$2+L1512*L$2+M1512*M$2)</f>
        <v>0</v>
      </c>
    </row>
    <row r="1513" spans="1:18" ht="22.5" customHeight="1">
      <c r="A1513" s="34">
        <v>46017</v>
      </c>
      <c r="B1513" s="15" t="s">
        <v>7608</v>
      </c>
      <c r="C1513" s="15" t="s">
        <v>7547</v>
      </c>
      <c r="D1513" s="35">
        <v>1251</v>
      </c>
      <c r="E1513" s="36"/>
      <c r="F1513" s="32"/>
      <c r="G1513" s="32"/>
      <c r="H1513" s="32">
        <v>37</v>
      </c>
      <c r="I1513" s="32"/>
      <c r="J1513" s="37"/>
      <c r="K1513" s="36">
        <v>2</v>
      </c>
      <c r="L1513" s="32">
        <v>53</v>
      </c>
      <c r="M1513" s="37">
        <v>22</v>
      </c>
      <c r="N1513" s="32"/>
      <c r="O1513" s="32"/>
      <c r="P1513" s="32"/>
      <c r="Q1513" s="32"/>
      <c r="R1513" s="38">
        <f>(E1513*E$2+F1513*F$2+G1513*G$2+H1513*H$2+I1513*I$2+K1513*K$2+J1513*J$2+L1513*L$2+M1513*M$2)</f>
        <v>0</v>
      </c>
    </row>
    <row r="1514" spans="1:18" ht="22.5" customHeight="1">
      <c r="A1514" s="34">
        <v>46017</v>
      </c>
      <c r="B1514" s="15" t="s">
        <v>1668</v>
      </c>
      <c r="C1514" s="15" t="s">
        <v>1669</v>
      </c>
      <c r="D1514" s="35">
        <v>17126</v>
      </c>
      <c r="E1514" s="36">
        <v>67</v>
      </c>
      <c r="F1514" s="32">
        <v>79</v>
      </c>
      <c r="G1514" s="32">
        <v>61</v>
      </c>
      <c r="H1514" s="32">
        <v>48</v>
      </c>
      <c r="I1514" s="32">
        <v>57</v>
      </c>
      <c r="J1514" s="37">
        <v>59</v>
      </c>
      <c r="K1514" s="36">
        <v>79</v>
      </c>
      <c r="L1514" s="32">
        <v>38</v>
      </c>
      <c r="M1514" s="37">
        <v>62</v>
      </c>
      <c r="N1514" s="32"/>
      <c r="O1514" s="32"/>
      <c r="P1514" s="32"/>
      <c r="Q1514" s="32"/>
      <c r="R1514" s="38">
        <f>(E1514*E$2+F1514*F$2+G1514*G$2+H1514*H$2+I1514*I$2+K1514*K$2+J1514*J$2+L1514*L$2+M1514*M$2)</f>
        <v>0</v>
      </c>
    </row>
    <row r="1515" spans="1:18" ht="22.5" customHeight="1">
      <c r="A1515" s="34">
        <v>46017</v>
      </c>
      <c r="B1515" s="15" t="s">
        <v>1670</v>
      </c>
      <c r="C1515" s="15" t="s">
        <v>1671</v>
      </c>
      <c r="D1515" s="35">
        <v>184</v>
      </c>
      <c r="E1515" s="36"/>
      <c r="F1515" s="32">
        <v>26</v>
      </c>
      <c r="G1515" s="32"/>
      <c r="H1515" s="32">
        <v>34</v>
      </c>
      <c r="I1515" s="32"/>
      <c r="J1515" s="37"/>
      <c r="K1515" s="36">
        <v>48</v>
      </c>
      <c r="L1515" s="32">
        <v>72</v>
      </c>
      <c r="M1515" s="37">
        <v>41</v>
      </c>
      <c r="N1515" s="32"/>
      <c r="O1515" s="32"/>
      <c r="P1515" s="32"/>
      <c r="Q1515" s="32"/>
      <c r="R1515" s="38">
        <f>(E1515*E$2+F1515*F$2+G1515*G$2+H1515*H$2+I1515*I$2+K1515*K$2+J1515*J$2+L1515*L$2+M1515*M$2)</f>
        <v>0</v>
      </c>
    </row>
    <row r="1516" spans="1:18" ht="22.5" customHeight="1">
      <c r="A1516" s="34">
        <v>46017</v>
      </c>
      <c r="B1516" s="15" t="s">
        <v>1672</v>
      </c>
      <c r="C1516" s="15" t="s">
        <v>1673</v>
      </c>
      <c r="D1516" s="35">
        <v>2597</v>
      </c>
      <c r="E1516" s="36"/>
      <c r="F1516" s="32">
        <v>82</v>
      </c>
      <c r="G1516" s="32"/>
      <c r="H1516" s="32">
        <v>26</v>
      </c>
      <c r="I1516" s="32"/>
      <c r="J1516" s="37"/>
      <c r="K1516" s="36">
        <v>29</v>
      </c>
      <c r="L1516" s="32">
        <v>70</v>
      </c>
      <c r="M1516" s="37">
        <v>29</v>
      </c>
      <c r="N1516" s="32"/>
      <c r="O1516" s="32"/>
      <c r="P1516" s="32"/>
      <c r="Q1516" s="32"/>
      <c r="R1516" s="38">
        <f>(E1516*E$2+F1516*F$2+G1516*G$2+H1516*H$2+I1516*I$2+K1516*K$2+J1516*J$2+L1516*L$2+M1516*M$2)</f>
        <v>0</v>
      </c>
    </row>
    <row r="1517" spans="1:18" ht="22.5" customHeight="1">
      <c r="A1517" s="34">
        <v>46017</v>
      </c>
      <c r="B1517" s="15" t="s">
        <v>1674</v>
      </c>
      <c r="C1517" s="15" t="s">
        <v>1675</v>
      </c>
      <c r="D1517" s="35">
        <v>2270</v>
      </c>
      <c r="E1517" s="36">
        <v>26</v>
      </c>
      <c r="F1517" s="32">
        <v>5</v>
      </c>
      <c r="G1517" s="32">
        <v>28</v>
      </c>
      <c r="H1517" s="32">
        <v>44</v>
      </c>
      <c r="I1517" s="32">
        <v>27</v>
      </c>
      <c r="J1517" s="37"/>
      <c r="K1517" s="36">
        <v>3</v>
      </c>
      <c r="L1517" s="32">
        <v>46</v>
      </c>
      <c r="M1517" s="37">
        <v>31</v>
      </c>
      <c r="N1517" s="32"/>
      <c r="O1517" s="32"/>
      <c r="P1517" s="32"/>
      <c r="Q1517" s="32"/>
      <c r="R1517" s="38">
        <f>(E1517*E$2+F1517*F$2+G1517*G$2+H1517*H$2+I1517*I$2+K1517*K$2+J1517*J$2+L1517*L$2+M1517*M$2)</f>
        <v>0</v>
      </c>
    </row>
    <row r="1518" spans="1:18" ht="22.5" customHeight="1">
      <c r="A1518" s="34">
        <v>46017</v>
      </c>
      <c r="B1518" s="15" t="s">
        <v>7146</v>
      </c>
      <c r="C1518" s="15" t="s">
        <v>7147</v>
      </c>
      <c r="D1518" s="35">
        <v>221</v>
      </c>
      <c r="E1518" s="36"/>
      <c r="F1518" s="32">
        <v>98</v>
      </c>
      <c r="G1518" s="32"/>
      <c r="H1518" s="32">
        <v>4</v>
      </c>
      <c r="I1518" s="32"/>
      <c r="J1518" s="37"/>
      <c r="K1518" s="36">
        <v>11</v>
      </c>
      <c r="L1518" s="32">
        <v>73</v>
      </c>
      <c r="M1518" s="37">
        <v>31</v>
      </c>
      <c r="N1518" s="32"/>
      <c r="O1518" s="32"/>
      <c r="P1518" s="32"/>
      <c r="Q1518" s="32"/>
      <c r="R1518" s="38">
        <f>(E1518*E$2+F1518*F$2+G1518*G$2+H1518*H$2+I1518*I$2+K1518*K$2+J1518*J$2+L1518*L$2+M1518*M$2)</f>
        <v>0</v>
      </c>
    </row>
    <row r="1519" spans="1:18" ht="22.5" customHeight="1">
      <c r="A1519" s="34">
        <v>46017</v>
      </c>
      <c r="B1519" s="15" t="s">
        <v>1676</v>
      </c>
      <c r="C1519" s="15" t="s">
        <v>1677</v>
      </c>
      <c r="D1519" s="35">
        <v>873</v>
      </c>
      <c r="E1519" s="36">
        <v>38</v>
      </c>
      <c r="F1519" s="32">
        <v>25</v>
      </c>
      <c r="G1519" s="32">
        <v>46</v>
      </c>
      <c r="H1519" s="32">
        <v>80</v>
      </c>
      <c r="I1519" s="32">
        <v>26</v>
      </c>
      <c r="J1519" s="37">
        <v>31</v>
      </c>
      <c r="K1519" s="36">
        <v>47</v>
      </c>
      <c r="L1519" s="32">
        <v>51</v>
      </c>
      <c r="M1519" s="37">
        <v>61</v>
      </c>
      <c r="N1519" s="32"/>
      <c r="O1519" s="32"/>
      <c r="P1519" s="32"/>
      <c r="Q1519" s="32"/>
      <c r="R1519" s="38">
        <f>(E1519*E$2+F1519*F$2+G1519*G$2+H1519*H$2+I1519*I$2+K1519*K$2+J1519*J$2+L1519*L$2+M1519*M$2)</f>
        <v>0</v>
      </c>
    </row>
    <row r="1520" spans="1:18" ht="22.5" customHeight="1">
      <c r="A1520" s="34">
        <v>46017</v>
      </c>
      <c r="B1520" s="15" t="s">
        <v>6140</v>
      </c>
      <c r="C1520" s="15" t="s">
        <v>6130</v>
      </c>
      <c r="D1520" s="35">
        <v>180009</v>
      </c>
      <c r="E1520" s="36">
        <v>62</v>
      </c>
      <c r="F1520" s="32">
        <v>40</v>
      </c>
      <c r="G1520" s="32">
        <v>51</v>
      </c>
      <c r="H1520" s="32">
        <v>85</v>
      </c>
      <c r="I1520" s="32">
        <v>29</v>
      </c>
      <c r="J1520" s="37"/>
      <c r="K1520" s="36">
        <v>88</v>
      </c>
      <c r="L1520" s="32">
        <v>91</v>
      </c>
      <c r="M1520" s="37">
        <v>21</v>
      </c>
      <c r="N1520" s="32"/>
      <c r="O1520" s="32"/>
      <c r="P1520" s="32"/>
      <c r="Q1520" s="32"/>
      <c r="R1520" s="38">
        <f>(E1520*E$2+F1520*F$2+G1520*G$2+H1520*H$2+I1520*I$2+K1520*K$2+J1520*J$2+L1520*L$2+M1520*M$2)</f>
        <v>0</v>
      </c>
    </row>
    <row r="1521" spans="1:18" ht="22.5" customHeight="1">
      <c r="A1521" s="34">
        <v>46017</v>
      </c>
      <c r="B1521" s="15" t="s">
        <v>7548</v>
      </c>
      <c r="C1521" s="15" t="s">
        <v>7549</v>
      </c>
      <c r="D1521" s="35">
        <v>501</v>
      </c>
      <c r="E1521" s="36">
        <v>28</v>
      </c>
      <c r="F1521" s="32">
        <v>34</v>
      </c>
      <c r="G1521" s="32">
        <v>35</v>
      </c>
      <c r="H1521" s="32">
        <v>28</v>
      </c>
      <c r="I1521" s="32">
        <v>77</v>
      </c>
      <c r="J1521" s="37"/>
      <c r="K1521" s="36">
        <v>10</v>
      </c>
      <c r="L1521" s="32">
        <v>51</v>
      </c>
      <c r="M1521" s="37">
        <v>29</v>
      </c>
      <c r="N1521" s="32"/>
      <c r="O1521" s="32"/>
      <c r="P1521" s="32"/>
      <c r="Q1521" s="32"/>
      <c r="R1521" s="38">
        <f>(E1521*E$2+F1521*F$2+G1521*G$2+H1521*H$2+I1521*I$2+K1521*K$2+J1521*J$2+L1521*L$2+M1521*M$2)</f>
        <v>0</v>
      </c>
    </row>
    <row r="1522" spans="1:18" ht="22.5" customHeight="1">
      <c r="A1522" s="34">
        <v>46017</v>
      </c>
      <c r="B1522" s="15" t="s">
        <v>1678</v>
      </c>
      <c r="C1522" s="15" t="s">
        <v>1679</v>
      </c>
      <c r="D1522" s="35">
        <v>3493</v>
      </c>
      <c r="E1522" s="36">
        <v>51</v>
      </c>
      <c r="F1522" s="32">
        <v>23</v>
      </c>
      <c r="G1522" s="32">
        <v>73</v>
      </c>
      <c r="H1522" s="32">
        <v>62</v>
      </c>
      <c r="I1522" s="32">
        <v>94</v>
      </c>
      <c r="J1522" s="37"/>
      <c r="K1522" s="36">
        <v>66</v>
      </c>
      <c r="L1522" s="32">
        <v>55</v>
      </c>
      <c r="M1522" s="37">
        <v>40</v>
      </c>
      <c r="N1522" s="32"/>
      <c r="O1522" s="32"/>
      <c r="P1522" s="32"/>
      <c r="Q1522" s="32"/>
      <c r="R1522" s="38">
        <f>(E1522*E$2+F1522*F$2+G1522*G$2+H1522*H$2+I1522*I$2+K1522*K$2+J1522*J$2+L1522*L$2+M1522*M$2)</f>
        <v>0</v>
      </c>
    </row>
    <row r="1523" spans="1:18" ht="22.5" customHeight="1">
      <c r="A1523" s="34">
        <v>46017</v>
      </c>
      <c r="B1523" s="15" t="s">
        <v>1680</v>
      </c>
      <c r="C1523" s="15" t="s">
        <v>1681</v>
      </c>
      <c r="D1523" s="35">
        <v>41429</v>
      </c>
      <c r="E1523" s="36">
        <v>58</v>
      </c>
      <c r="F1523" s="32">
        <v>56</v>
      </c>
      <c r="G1523" s="32">
        <v>74</v>
      </c>
      <c r="H1523" s="32">
        <v>46</v>
      </c>
      <c r="I1523" s="32"/>
      <c r="J1523" s="37">
        <v>13</v>
      </c>
      <c r="K1523" s="36">
        <v>37</v>
      </c>
      <c r="L1523" s="32">
        <v>25</v>
      </c>
      <c r="M1523" s="37">
        <v>69</v>
      </c>
      <c r="N1523" s="32"/>
      <c r="O1523" s="32"/>
      <c r="P1523" s="32"/>
      <c r="Q1523" s="32"/>
      <c r="R1523" s="38">
        <f>(E1523*E$2+F1523*F$2+G1523*G$2+H1523*H$2+I1523*I$2+K1523*K$2+J1523*J$2+L1523*L$2+M1523*M$2)</f>
        <v>0</v>
      </c>
    </row>
    <row r="1524" spans="1:18" ht="22.5" customHeight="1">
      <c r="A1524" s="34">
        <v>46017</v>
      </c>
      <c r="B1524" s="15" t="s">
        <v>1682</v>
      </c>
      <c r="C1524" s="15" t="s">
        <v>1683</v>
      </c>
      <c r="D1524" s="35">
        <v>15024</v>
      </c>
      <c r="E1524" s="36">
        <v>56</v>
      </c>
      <c r="F1524" s="32">
        <v>56</v>
      </c>
      <c r="G1524" s="32">
        <v>43</v>
      </c>
      <c r="H1524" s="32">
        <v>58</v>
      </c>
      <c r="I1524" s="32">
        <v>81</v>
      </c>
      <c r="J1524" s="37"/>
      <c r="K1524" s="36">
        <v>74</v>
      </c>
      <c r="L1524" s="32">
        <v>29</v>
      </c>
      <c r="M1524" s="37">
        <v>78</v>
      </c>
      <c r="N1524" s="32"/>
      <c r="O1524" s="32"/>
      <c r="P1524" s="32"/>
      <c r="Q1524" s="32"/>
      <c r="R1524" s="38">
        <f>(E1524*E$2+F1524*F$2+G1524*G$2+H1524*H$2+I1524*I$2+K1524*K$2+J1524*J$2+L1524*L$2+M1524*M$2)</f>
        <v>0</v>
      </c>
    </row>
    <row r="1525" spans="1:18" ht="22.5" customHeight="1">
      <c r="A1525" s="34">
        <v>46017</v>
      </c>
      <c r="B1525" s="15" t="s">
        <v>6171</v>
      </c>
      <c r="C1525" s="15" t="s">
        <v>5817</v>
      </c>
      <c r="D1525" s="35">
        <v>332</v>
      </c>
      <c r="E1525" s="36"/>
      <c r="F1525" s="32">
        <v>61</v>
      </c>
      <c r="G1525" s="32"/>
      <c r="H1525" s="32">
        <v>47</v>
      </c>
      <c r="I1525" s="32"/>
      <c r="J1525" s="37"/>
      <c r="K1525" s="36">
        <v>62</v>
      </c>
      <c r="L1525" s="32">
        <v>39</v>
      </c>
      <c r="M1525" s="37">
        <v>45</v>
      </c>
      <c r="N1525" s="32"/>
      <c r="O1525" s="32"/>
      <c r="P1525" s="32"/>
      <c r="Q1525" s="32"/>
      <c r="R1525" s="38">
        <f>(E1525*E$2+F1525*F$2+G1525*G$2+H1525*H$2+I1525*I$2+K1525*K$2+J1525*J$2+L1525*L$2+M1525*M$2)</f>
        <v>0</v>
      </c>
    </row>
    <row r="1526" spans="1:18" ht="22.5" customHeight="1">
      <c r="A1526" s="34">
        <v>46017</v>
      </c>
      <c r="B1526" s="15" t="s">
        <v>1684</v>
      </c>
      <c r="C1526" s="15" t="s">
        <v>1685</v>
      </c>
      <c r="D1526" s="35">
        <v>19898</v>
      </c>
      <c r="E1526" s="36">
        <v>83</v>
      </c>
      <c r="F1526" s="32">
        <v>98</v>
      </c>
      <c r="G1526" s="32">
        <v>52</v>
      </c>
      <c r="H1526" s="32">
        <v>94</v>
      </c>
      <c r="I1526" s="32">
        <v>19</v>
      </c>
      <c r="J1526" s="37"/>
      <c r="K1526" s="36">
        <v>51</v>
      </c>
      <c r="L1526" s="32">
        <v>89</v>
      </c>
      <c r="M1526" s="37">
        <v>28</v>
      </c>
      <c r="N1526" s="32"/>
      <c r="O1526" s="32"/>
      <c r="P1526" s="32"/>
      <c r="Q1526" s="32"/>
      <c r="R1526" s="38">
        <f>(E1526*E$2+F1526*F$2+G1526*G$2+H1526*H$2+I1526*I$2+K1526*K$2+J1526*J$2+L1526*L$2+M1526*M$2)</f>
        <v>0</v>
      </c>
    </row>
    <row r="1527" spans="1:18" ht="22.5" customHeight="1">
      <c r="A1527" s="34">
        <v>46017</v>
      </c>
      <c r="B1527" s="15" t="s">
        <v>1686</v>
      </c>
      <c r="C1527" s="15" t="s">
        <v>1687</v>
      </c>
      <c r="D1527" s="35">
        <v>9380</v>
      </c>
      <c r="E1527" s="36">
        <v>17</v>
      </c>
      <c r="F1527" s="32">
        <v>10</v>
      </c>
      <c r="G1527" s="32">
        <v>22</v>
      </c>
      <c r="H1527" s="32">
        <v>71</v>
      </c>
      <c r="I1527" s="32">
        <v>5</v>
      </c>
      <c r="J1527" s="37"/>
      <c r="K1527" s="36">
        <v>32</v>
      </c>
      <c r="L1527" s="32">
        <v>76</v>
      </c>
      <c r="M1527" s="37">
        <v>35</v>
      </c>
      <c r="N1527" s="32"/>
      <c r="O1527" s="32"/>
      <c r="P1527" s="32"/>
      <c r="Q1527" s="32"/>
      <c r="R1527" s="38">
        <f>(E1527*E$2+F1527*F$2+G1527*G$2+H1527*H$2+I1527*I$2+K1527*K$2+J1527*J$2+L1527*L$2+M1527*M$2)</f>
        <v>0</v>
      </c>
    </row>
    <row r="1528" spans="1:18" ht="22.5" customHeight="1">
      <c r="A1528" s="34">
        <v>46017</v>
      </c>
      <c r="B1528" s="15" t="s">
        <v>1688</v>
      </c>
      <c r="C1528" s="15" t="s">
        <v>1689</v>
      </c>
      <c r="D1528" s="35">
        <v>13827</v>
      </c>
      <c r="E1528" s="36">
        <v>85</v>
      </c>
      <c r="F1528" s="32">
        <v>91</v>
      </c>
      <c r="G1528" s="32">
        <v>77</v>
      </c>
      <c r="H1528" s="32">
        <v>58</v>
      </c>
      <c r="I1528" s="32">
        <v>66</v>
      </c>
      <c r="J1528" s="37">
        <v>79</v>
      </c>
      <c r="K1528" s="36">
        <v>82</v>
      </c>
      <c r="L1528" s="32">
        <v>43</v>
      </c>
      <c r="M1528" s="37">
        <v>64</v>
      </c>
      <c r="N1528" s="32"/>
      <c r="O1528" s="32"/>
      <c r="P1528" s="32"/>
      <c r="Q1528" s="32"/>
      <c r="R1528" s="38">
        <f>(E1528*E$2+F1528*F$2+G1528*G$2+H1528*H$2+I1528*I$2+K1528*K$2+J1528*J$2+L1528*L$2+M1528*M$2)</f>
        <v>0</v>
      </c>
    </row>
    <row r="1529" spans="1:18" ht="22.5" customHeight="1">
      <c r="A1529" s="34">
        <v>46017</v>
      </c>
      <c r="B1529" s="15" t="s">
        <v>1690</v>
      </c>
      <c r="C1529" s="15" t="s">
        <v>1691</v>
      </c>
      <c r="D1529" s="35">
        <v>13322</v>
      </c>
      <c r="E1529" s="36">
        <v>54</v>
      </c>
      <c r="F1529" s="32">
        <v>98</v>
      </c>
      <c r="G1529" s="32">
        <v>46</v>
      </c>
      <c r="H1529" s="32">
        <v>10</v>
      </c>
      <c r="I1529" s="32">
        <v>58</v>
      </c>
      <c r="J1529" s="37"/>
      <c r="K1529" s="36">
        <v>42</v>
      </c>
      <c r="L1529" s="32">
        <v>23</v>
      </c>
      <c r="M1529" s="37">
        <v>36</v>
      </c>
      <c r="N1529" s="32"/>
      <c r="O1529" s="32"/>
      <c r="P1529" s="32"/>
      <c r="Q1529" s="32"/>
      <c r="R1529" s="38">
        <f>(E1529*E$2+F1529*F$2+G1529*G$2+H1529*H$2+I1529*I$2+K1529*K$2+J1529*J$2+L1529*L$2+M1529*M$2)</f>
        <v>0</v>
      </c>
    </row>
    <row r="1530" spans="1:18" ht="22.5" customHeight="1">
      <c r="A1530" s="34">
        <v>46017</v>
      </c>
      <c r="B1530" s="15" t="s">
        <v>1692</v>
      </c>
      <c r="C1530" s="15" t="s">
        <v>1693</v>
      </c>
      <c r="D1530" s="35">
        <v>4841</v>
      </c>
      <c r="E1530" s="36"/>
      <c r="F1530" s="32">
        <v>18</v>
      </c>
      <c r="G1530" s="32"/>
      <c r="H1530" s="32">
        <v>58</v>
      </c>
      <c r="I1530" s="32"/>
      <c r="J1530" s="37"/>
      <c r="K1530" s="36">
        <v>68</v>
      </c>
      <c r="L1530" s="32">
        <v>54</v>
      </c>
      <c r="M1530" s="37">
        <v>53</v>
      </c>
      <c r="N1530" s="32"/>
      <c r="O1530" s="32"/>
      <c r="P1530" s="32"/>
      <c r="Q1530" s="32"/>
      <c r="R1530" s="38">
        <f>(E1530*E$2+F1530*F$2+G1530*G$2+H1530*H$2+I1530*I$2+K1530*K$2+J1530*J$2+L1530*L$2+M1530*M$2)</f>
        <v>0</v>
      </c>
    </row>
    <row r="1531" spans="1:18" ht="22.5" customHeight="1">
      <c r="A1531" s="34">
        <v>46017</v>
      </c>
      <c r="B1531" s="15" t="s">
        <v>4878</v>
      </c>
      <c r="C1531" s="15" t="s">
        <v>4877</v>
      </c>
      <c r="D1531" s="35">
        <v>170</v>
      </c>
      <c r="E1531" s="36">
        <v>55</v>
      </c>
      <c r="F1531" s="32"/>
      <c r="G1531" s="32">
        <v>42</v>
      </c>
      <c r="H1531" s="32">
        <v>51</v>
      </c>
      <c r="I1531" s="32">
        <v>13</v>
      </c>
      <c r="J1531" s="37"/>
      <c r="K1531" s="36">
        <v>20</v>
      </c>
      <c r="L1531" s="32">
        <v>20</v>
      </c>
      <c r="M1531" s="37">
        <v>78</v>
      </c>
      <c r="N1531" s="32"/>
      <c r="O1531" s="32"/>
      <c r="P1531" s="32"/>
      <c r="Q1531" s="32"/>
      <c r="R1531" s="38">
        <f>(E1531*E$2+F1531*F$2+G1531*G$2+H1531*H$2+I1531*I$2+K1531*K$2+J1531*J$2+L1531*L$2+M1531*M$2)</f>
        <v>0</v>
      </c>
    </row>
    <row r="1532" spans="1:18" ht="22.5" customHeight="1">
      <c r="A1532" s="34">
        <v>46017</v>
      </c>
      <c r="B1532" s="15" t="s">
        <v>5585</v>
      </c>
      <c r="C1532" s="15" t="s">
        <v>5584</v>
      </c>
      <c r="D1532" s="35">
        <v>785</v>
      </c>
      <c r="E1532" s="36">
        <v>40</v>
      </c>
      <c r="F1532" s="32">
        <v>83</v>
      </c>
      <c r="G1532" s="32">
        <v>34</v>
      </c>
      <c r="H1532" s="32">
        <v>9</v>
      </c>
      <c r="I1532" s="32">
        <v>41</v>
      </c>
      <c r="J1532" s="37"/>
      <c r="K1532" s="36">
        <v>19</v>
      </c>
      <c r="L1532" s="32">
        <v>82</v>
      </c>
      <c r="M1532" s="37">
        <v>14</v>
      </c>
      <c r="N1532" s="32"/>
      <c r="O1532" s="32"/>
      <c r="P1532" s="32"/>
      <c r="Q1532" s="32"/>
      <c r="R1532" s="38">
        <f>(E1532*E$2+F1532*F$2+G1532*G$2+H1532*H$2+I1532*I$2+K1532*K$2+J1532*J$2+L1532*L$2+M1532*M$2)</f>
        <v>0</v>
      </c>
    </row>
    <row r="1533" spans="1:18" ht="22.5" customHeight="1">
      <c r="A1533" s="34">
        <v>46017</v>
      </c>
      <c r="B1533" s="15" t="s">
        <v>4880</v>
      </c>
      <c r="C1533" s="15" t="s">
        <v>4879</v>
      </c>
      <c r="D1533" s="35">
        <v>781</v>
      </c>
      <c r="E1533" s="36">
        <v>16</v>
      </c>
      <c r="F1533" s="32"/>
      <c r="G1533" s="32">
        <v>28</v>
      </c>
      <c r="H1533" s="32">
        <v>39</v>
      </c>
      <c r="I1533" s="32">
        <v>26</v>
      </c>
      <c r="J1533" s="37"/>
      <c r="K1533" s="36">
        <v>10</v>
      </c>
      <c r="L1533" s="32">
        <v>34</v>
      </c>
      <c r="M1533" s="37">
        <v>32</v>
      </c>
      <c r="N1533" s="32"/>
      <c r="O1533" s="32"/>
      <c r="P1533" s="32"/>
      <c r="Q1533" s="32"/>
      <c r="R1533" s="38">
        <f>(E1533*E$2+F1533*F$2+G1533*G$2+H1533*H$2+I1533*I$2+K1533*K$2+J1533*J$2+L1533*L$2+M1533*M$2)</f>
        <v>0</v>
      </c>
    </row>
    <row r="1534" spans="1:18" ht="22.5" customHeight="1">
      <c r="A1534" s="34">
        <v>46017</v>
      </c>
      <c r="B1534" s="15" t="s">
        <v>1694</v>
      </c>
      <c r="C1534" s="15" t="s">
        <v>1695</v>
      </c>
      <c r="D1534" s="35">
        <v>20340</v>
      </c>
      <c r="E1534" s="36">
        <v>62</v>
      </c>
      <c r="F1534" s="32">
        <v>76</v>
      </c>
      <c r="G1534" s="32">
        <v>60</v>
      </c>
      <c r="H1534" s="32">
        <v>39</v>
      </c>
      <c r="I1534" s="32"/>
      <c r="J1534" s="37"/>
      <c r="K1534" s="36">
        <v>80</v>
      </c>
      <c r="L1534" s="32">
        <v>27</v>
      </c>
      <c r="M1534" s="37">
        <v>66</v>
      </c>
      <c r="N1534" s="32"/>
      <c r="O1534" s="32"/>
      <c r="P1534" s="32"/>
      <c r="Q1534" s="32"/>
      <c r="R1534" s="38">
        <f>(E1534*E$2+F1534*F$2+G1534*G$2+H1534*H$2+I1534*I$2+K1534*K$2+J1534*J$2+L1534*L$2+M1534*M$2)</f>
        <v>0</v>
      </c>
    </row>
    <row r="1535" spans="1:18" ht="22.5" customHeight="1">
      <c r="A1535" s="34">
        <v>46017</v>
      </c>
      <c r="B1535" s="15" t="s">
        <v>1696</v>
      </c>
      <c r="C1535" s="15" t="s">
        <v>1697</v>
      </c>
      <c r="D1535" s="35">
        <v>1158</v>
      </c>
      <c r="E1535" s="36">
        <v>50</v>
      </c>
      <c r="F1535" s="32">
        <v>31</v>
      </c>
      <c r="G1535" s="32">
        <v>49</v>
      </c>
      <c r="H1535" s="32">
        <v>86</v>
      </c>
      <c r="I1535" s="32">
        <v>71</v>
      </c>
      <c r="J1535" s="37">
        <v>37</v>
      </c>
      <c r="K1535" s="36">
        <v>73</v>
      </c>
      <c r="L1535" s="32">
        <v>37</v>
      </c>
      <c r="M1535" s="37">
        <v>54</v>
      </c>
      <c r="N1535" s="32"/>
      <c r="O1535" s="32"/>
      <c r="P1535" s="32"/>
      <c r="Q1535" s="32"/>
      <c r="R1535" s="38">
        <f>(E1535*E$2+F1535*F$2+G1535*G$2+H1535*H$2+I1535*I$2+K1535*K$2+J1535*J$2+L1535*L$2+M1535*M$2)</f>
        <v>0</v>
      </c>
    </row>
    <row r="1536" spans="1:18" ht="22.5" customHeight="1">
      <c r="A1536" s="34">
        <v>46017</v>
      </c>
      <c r="B1536" s="15" t="s">
        <v>7521</v>
      </c>
      <c r="C1536" s="15" t="s">
        <v>7522</v>
      </c>
      <c r="D1536" s="35">
        <v>191</v>
      </c>
      <c r="E1536" s="36"/>
      <c r="F1536" s="32">
        <v>45</v>
      </c>
      <c r="G1536" s="32"/>
      <c r="H1536" s="32">
        <v>16</v>
      </c>
      <c r="I1536" s="32"/>
      <c r="J1536" s="37"/>
      <c r="K1536" s="36">
        <v>76</v>
      </c>
      <c r="L1536" s="32">
        <v>42</v>
      </c>
      <c r="M1536" s="37">
        <v>56</v>
      </c>
      <c r="N1536" s="32"/>
      <c r="O1536" s="32"/>
      <c r="P1536" s="32"/>
      <c r="Q1536" s="32"/>
      <c r="R1536" s="38">
        <f>(E1536*E$2+F1536*F$2+G1536*G$2+H1536*H$2+I1536*I$2+K1536*K$2+J1536*J$2+L1536*L$2+M1536*M$2)</f>
        <v>0</v>
      </c>
    </row>
    <row r="1537" spans="1:18" ht="22.5" customHeight="1">
      <c r="A1537" s="34">
        <v>46017</v>
      </c>
      <c r="B1537" s="15" t="s">
        <v>6481</v>
      </c>
      <c r="C1537" s="15" t="s">
        <v>6482</v>
      </c>
      <c r="D1537" s="35">
        <v>210</v>
      </c>
      <c r="E1537" s="36"/>
      <c r="F1537" s="32"/>
      <c r="G1537" s="32"/>
      <c r="H1537" s="32"/>
      <c r="I1537" s="32"/>
      <c r="J1537" s="37"/>
      <c r="K1537" s="36"/>
      <c r="L1537" s="32">
        <v>14</v>
      </c>
      <c r="M1537" s="37">
        <v>79</v>
      </c>
      <c r="N1537" s="32"/>
      <c r="O1537" s="32"/>
      <c r="P1537" s="32"/>
      <c r="Q1537" s="32"/>
      <c r="R1537" s="38">
        <f>(E1537*E$2+F1537*F$2+G1537*G$2+H1537*H$2+I1537*I$2+K1537*K$2+J1537*J$2+L1537*L$2+M1537*M$2)</f>
        <v>0</v>
      </c>
    </row>
    <row r="1538" spans="1:18" ht="22.5" customHeight="1">
      <c r="A1538" s="34">
        <v>46017</v>
      </c>
      <c r="B1538" s="15" t="s">
        <v>1698</v>
      </c>
      <c r="C1538" s="15" t="s">
        <v>1699</v>
      </c>
      <c r="D1538" s="35">
        <v>1283</v>
      </c>
      <c r="E1538" s="36">
        <v>60</v>
      </c>
      <c r="F1538" s="32">
        <v>80</v>
      </c>
      <c r="G1538" s="32">
        <v>62</v>
      </c>
      <c r="H1538" s="32">
        <v>78</v>
      </c>
      <c r="I1538" s="32">
        <v>78</v>
      </c>
      <c r="J1538" s="37"/>
      <c r="K1538" s="36">
        <v>38</v>
      </c>
      <c r="L1538" s="32">
        <v>62</v>
      </c>
      <c r="M1538" s="37">
        <v>59</v>
      </c>
      <c r="N1538" s="32"/>
      <c r="O1538" s="32"/>
      <c r="P1538" s="32"/>
      <c r="Q1538" s="32"/>
      <c r="R1538" s="38">
        <f>(E1538*E$2+F1538*F$2+G1538*G$2+H1538*H$2+I1538*I$2+K1538*K$2+J1538*J$2+L1538*L$2+M1538*M$2)</f>
        <v>0</v>
      </c>
    </row>
    <row r="1539" spans="1:18" ht="22.5" customHeight="1">
      <c r="A1539" s="34">
        <v>46017</v>
      </c>
      <c r="B1539" s="15" t="s">
        <v>1700</v>
      </c>
      <c r="C1539" s="15" t="s">
        <v>1701</v>
      </c>
      <c r="D1539" s="35">
        <v>11691</v>
      </c>
      <c r="E1539" s="36">
        <v>55</v>
      </c>
      <c r="F1539" s="32">
        <v>23</v>
      </c>
      <c r="G1539" s="32">
        <v>57</v>
      </c>
      <c r="H1539" s="32">
        <v>89</v>
      </c>
      <c r="I1539" s="32">
        <v>84</v>
      </c>
      <c r="J1539" s="37">
        <v>35</v>
      </c>
      <c r="K1539" s="36">
        <v>89</v>
      </c>
      <c r="L1539" s="32">
        <v>39</v>
      </c>
      <c r="M1539" s="37">
        <v>57</v>
      </c>
      <c r="N1539" s="32"/>
      <c r="O1539" s="32"/>
      <c r="P1539" s="32"/>
      <c r="Q1539" s="32"/>
      <c r="R1539" s="38">
        <f>(E1539*E$2+F1539*F$2+G1539*G$2+H1539*H$2+I1539*I$2+K1539*K$2+J1539*J$2+L1539*L$2+M1539*M$2)</f>
        <v>0</v>
      </c>
    </row>
    <row r="1540" spans="1:18" ht="22.5" customHeight="1">
      <c r="A1540" s="34">
        <v>46017</v>
      </c>
      <c r="B1540" s="15" t="s">
        <v>1702</v>
      </c>
      <c r="C1540" s="15" t="s">
        <v>1703</v>
      </c>
      <c r="D1540" s="35">
        <v>154877</v>
      </c>
      <c r="E1540" s="36">
        <v>70</v>
      </c>
      <c r="F1540" s="32">
        <v>79</v>
      </c>
      <c r="G1540" s="32">
        <v>60</v>
      </c>
      <c r="H1540" s="32">
        <v>91</v>
      </c>
      <c r="I1540" s="32">
        <v>85</v>
      </c>
      <c r="J1540" s="37">
        <v>70</v>
      </c>
      <c r="K1540" s="36">
        <v>91</v>
      </c>
      <c r="L1540" s="32">
        <v>20</v>
      </c>
      <c r="M1540" s="37">
        <v>93</v>
      </c>
      <c r="N1540" s="32"/>
      <c r="O1540" s="32"/>
      <c r="P1540" s="32"/>
      <c r="Q1540" s="32"/>
      <c r="R1540" s="38">
        <f>(E1540*E$2+F1540*F$2+G1540*G$2+H1540*H$2+I1540*I$2+K1540*K$2+J1540*J$2+L1540*L$2+M1540*M$2)</f>
        <v>0</v>
      </c>
    </row>
    <row r="1541" spans="1:18" ht="22.5" customHeight="1">
      <c r="A1541" s="34">
        <v>46017</v>
      </c>
      <c r="B1541" s="15" t="s">
        <v>1704</v>
      </c>
      <c r="C1541" s="15" t="s">
        <v>1705</v>
      </c>
      <c r="D1541" s="35">
        <v>720</v>
      </c>
      <c r="E1541" s="36">
        <v>22</v>
      </c>
      <c r="F1541" s="32">
        <v>53</v>
      </c>
      <c r="G1541" s="32">
        <v>44</v>
      </c>
      <c r="H1541" s="32">
        <v>6</v>
      </c>
      <c r="I1541" s="32">
        <v>52</v>
      </c>
      <c r="J1541" s="37"/>
      <c r="K1541" s="36">
        <v>13</v>
      </c>
      <c r="L1541" s="32">
        <v>51</v>
      </c>
      <c r="M1541" s="37">
        <v>32</v>
      </c>
      <c r="N1541" s="32"/>
      <c r="O1541" s="32"/>
      <c r="P1541" s="32"/>
      <c r="Q1541" s="32"/>
      <c r="R1541" s="38">
        <f>(E1541*E$2+F1541*F$2+G1541*G$2+H1541*H$2+I1541*I$2+K1541*K$2+J1541*J$2+L1541*L$2+M1541*M$2)</f>
        <v>0</v>
      </c>
    </row>
    <row r="1542" spans="1:18" ht="22.5" customHeight="1">
      <c r="A1542" s="34">
        <v>46017</v>
      </c>
      <c r="B1542" s="15" t="s">
        <v>1706</v>
      </c>
      <c r="C1542" s="15" t="s">
        <v>1707</v>
      </c>
      <c r="D1542" s="35">
        <v>25105</v>
      </c>
      <c r="E1542" s="36">
        <v>42</v>
      </c>
      <c r="F1542" s="32">
        <v>20</v>
      </c>
      <c r="G1542" s="32">
        <v>58</v>
      </c>
      <c r="H1542" s="32">
        <v>65</v>
      </c>
      <c r="I1542" s="32">
        <v>22</v>
      </c>
      <c r="J1542" s="37">
        <v>17</v>
      </c>
      <c r="K1542" s="36">
        <v>85</v>
      </c>
      <c r="L1542" s="32">
        <v>0</v>
      </c>
      <c r="M1542" s="37">
        <v>98</v>
      </c>
      <c r="N1542" s="32"/>
      <c r="O1542" s="32"/>
      <c r="P1542" s="32"/>
      <c r="Q1542" s="32"/>
      <c r="R1542" s="38">
        <f>(E1542*E$2+F1542*F$2+G1542*G$2+H1542*H$2+I1542*I$2+K1542*K$2+J1542*J$2+L1542*L$2+M1542*M$2)</f>
        <v>0</v>
      </c>
    </row>
    <row r="1543" spans="1:18" ht="22.5" customHeight="1">
      <c r="A1543" s="34">
        <v>46017</v>
      </c>
      <c r="B1543" s="15" t="s">
        <v>7732</v>
      </c>
      <c r="C1543" s="15" t="s">
        <v>7733</v>
      </c>
      <c r="D1543" s="35">
        <v>254</v>
      </c>
      <c r="E1543" s="36"/>
      <c r="F1543" s="32"/>
      <c r="G1543" s="32"/>
      <c r="H1543" s="32"/>
      <c r="I1543" s="32"/>
      <c r="J1543" s="37"/>
      <c r="K1543" s="36"/>
      <c r="L1543" s="32">
        <v>47</v>
      </c>
      <c r="M1543" s="37">
        <v>54</v>
      </c>
      <c r="N1543" s="32"/>
      <c r="O1543" s="32"/>
      <c r="P1543" s="32"/>
      <c r="Q1543" s="32"/>
      <c r="R1543" s="38">
        <f>(E1543*E$2+F1543*F$2+G1543*G$2+H1543*H$2+I1543*I$2+K1543*K$2+J1543*J$2+L1543*L$2+M1543*M$2)</f>
        <v>0</v>
      </c>
    </row>
    <row r="1544" spans="1:18" ht="22.5" customHeight="1">
      <c r="A1544" s="34">
        <v>46017</v>
      </c>
      <c r="B1544" s="15" t="s">
        <v>1708</v>
      </c>
      <c r="C1544" s="15" t="s">
        <v>1709</v>
      </c>
      <c r="D1544" s="35">
        <v>6674</v>
      </c>
      <c r="E1544" s="36">
        <v>44</v>
      </c>
      <c r="F1544" s="32">
        <v>52</v>
      </c>
      <c r="G1544" s="32">
        <v>34</v>
      </c>
      <c r="H1544" s="32">
        <v>45</v>
      </c>
      <c r="I1544" s="32">
        <v>53</v>
      </c>
      <c r="J1544" s="37"/>
      <c r="K1544" s="36">
        <v>31</v>
      </c>
      <c r="L1544" s="32">
        <v>72</v>
      </c>
      <c r="M1544" s="37">
        <v>40</v>
      </c>
      <c r="N1544" s="32"/>
      <c r="O1544" s="32"/>
      <c r="P1544" s="32"/>
      <c r="Q1544" s="32"/>
      <c r="R1544" s="38">
        <f>(E1544*E$2+F1544*F$2+G1544*G$2+H1544*H$2+I1544*I$2+K1544*K$2+J1544*J$2+L1544*L$2+M1544*M$2)</f>
        <v>0</v>
      </c>
    </row>
    <row r="1545" spans="1:18" ht="22.5" customHeight="1">
      <c r="A1545" s="34">
        <v>46017</v>
      </c>
      <c r="B1545" s="15" t="s">
        <v>1710</v>
      </c>
      <c r="C1545" s="15" t="s">
        <v>1711</v>
      </c>
      <c r="D1545" s="35">
        <v>11320</v>
      </c>
      <c r="E1545" s="36">
        <v>65</v>
      </c>
      <c r="F1545" s="32">
        <v>78</v>
      </c>
      <c r="G1545" s="32">
        <v>77</v>
      </c>
      <c r="H1545" s="32">
        <v>23</v>
      </c>
      <c r="I1545" s="32">
        <v>77</v>
      </c>
      <c r="J1545" s="37"/>
      <c r="K1545" s="36">
        <v>26</v>
      </c>
      <c r="L1545" s="32">
        <v>50</v>
      </c>
      <c r="M1545" s="37">
        <v>71</v>
      </c>
      <c r="N1545" s="32"/>
      <c r="O1545" s="32"/>
      <c r="P1545" s="32"/>
      <c r="Q1545" s="32"/>
      <c r="R1545" s="38">
        <f>(E1545*E$2+F1545*F$2+G1545*G$2+H1545*H$2+I1545*I$2+K1545*K$2+J1545*J$2+L1545*L$2+M1545*M$2)</f>
        <v>0</v>
      </c>
    </row>
    <row r="1546" spans="1:18" ht="22.5" customHeight="1">
      <c r="A1546" s="34">
        <v>46017</v>
      </c>
      <c r="B1546" s="15" t="s">
        <v>4882</v>
      </c>
      <c r="C1546" s="15" t="s">
        <v>4881</v>
      </c>
      <c r="D1546" s="35">
        <v>463</v>
      </c>
      <c r="E1546" s="36">
        <v>40</v>
      </c>
      <c r="F1546" s="32"/>
      <c r="G1546" s="32">
        <v>32</v>
      </c>
      <c r="H1546" s="32">
        <v>74</v>
      </c>
      <c r="I1546" s="32">
        <v>10</v>
      </c>
      <c r="J1546" s="37"/>
      <c r="K1546" s="36">
        <v>10</v>
      </c>
      <c r="L1546" s="32">
        <v>45</v>
      </c>
      <c r="M1546" s="37">
        <v>61</v>
      </c>
      <c r="N1546" s="32"/>
      <c r="O1546" s="32"/>
      <c r="P1546" s="32"/>
      <c r="Q1546" s="32"/>
      <c r="R1546" s="38">
        <f>(E1546*E$2+F1546*F$2+G1546*G$2+H1546*H$2+I1546*I$2+K1546*K$2+J1546*J$2+L1546*L$2+M1546*M$2)</f>
        <v>0</v>
      </c>
    </row>
    <row r="1547" spans="1:18" ht="22.5" customHeight="1">
      <c r="A1547" s="34">
        <v>46017</v>
      </c>
      <c r="B1547" s="15" t="s">
        <v>4884</v>
      </c>
      <c r="C1547" s="15" t="s">
        <v>4883</v>
      </c>
      <c r="D1547" s="35">
        <v>6709</v>
      </c>
      <c r="E1547" s="36">
        <v>48</v>
      </c>
      <c r="F1547" s="32">
        <v>49</v>
      </c>
      <c r="G1547" s="32">
        <v>55</v>
      </c>
      <c r="H1547" s="32">
        <v>8</v>
      </c>
      <c r="I1547" s="32">
        <v>67</v>
      </c>
      <c r="J1547" s="37"/>
      <c r="K1547" s="36">
        <v>35</v>
      </c>
      <c r="L1547" s="32">
        <v>70</v>
      </c>
      <c r="M1547" s="37">
        <v>37</v>
      </c>
      <c r="N1547" s="32"/>
      <c r="O1547" s="32"/>
      <c r="P1547" s="32"/>
      <c r="Q1547" s="32"/>
      <c r="R1547" s="38">
        <f>(E1547*E$2+F1547*F$2+G1547*G$2+H1547*H$2+I1547*I$2+K1547*K$2+J1547*J$2+L1547*L$2+M1547*M$2)</f>
        <v>0</v>
      </c>
    </row>
    <row r="1548" spans="1:18" ht="22.5" customHeight="1">
      <c r="A1548" s="34">
        <v>46017</v>
      </c>
      <c r="B1548" s="15" t="s">
        <v>1712</v>
      </c>
      <c r="C1548" s="15" t="s">
        <v>1713</v>
      </c>
      <c r="D1548" s="35">
        <v>907</v>
      </c>
      <c r="E1548" s="36">
        <v>57</v>
      </c>
      <c r="F1548" s="32">
        <v>31</v>
      </c>
      <c r="G1548" s="32">
        <v>73</v>
      </c>
      <c r="H1548" s="32">
        <v>99</v>
      </c>
      <c r="I1548" s="32">
        <v>96</v>
      </c>
      <c r="J1548" s="37"/>
      <c r="K1548" s="36">
        <v>57</v>
      </c>
      <c r="L1548" s="32">
        <v>78</v>
      </c>
      <c r="M1548" s="37">
        <v>34</v>
      </c>
      <c r="N1548" s="32"/>
      <c r="O1548" s="32"/>
      <c r="P1548" s="32"/>
      <c r="Q1548" s="32"/>
      <c r="R1548" s="38">
        <f>(E1548*E$2+F1548*F$2+G1548*G$2+H1548*H$2+I1548*I$2+K1548*K$2+J1548*J$2+L1548*L$2+M1548*M$2)</f>
        <v>0</v>
      </c>
    </row>
    <row r="1549" spans="1:18" ht="22.5" customHeight="1">
      <c r="A1549" s="34">
        <v>46017</v>
      </c>
      <c r="B1549" s="15" t="s">
        <v>7326</v>
      </c>
      <c r="C1549" s="15" t="s">
        <v>7327</v>
      </c>
      <c r="D1549" s="35">
        <v>1032</v>
      </c>
      <c r="E1549" s="36"/>
      <c r="F1549" s="32">
        <v>56</v>
      </c>
      <c r="G1549" s="32"/>
      <c r="H1549" s="32">
        <v>20</v>
      </c>
      <c r="I1549" s="32"/>
      <c r="J1549" s="37"/>
      <c r="K1549" s="36"/>
      <c r="L1549" s="32">
        <v>51</v>
      </c>
      <c r="M1549" s="37">
        <v>59</v>
      </c>
      <c r="N1549" s="32"/>
      <c r="O1549" s="32"/>
      <c r="P1549" s="32"/>
      <c r="Q1549" s="32"/>
      <c r="R1549" s="38">
        <f>(E1549*E$2+F1549*F$2+G1549*G$2+H1549*H$2+I1549*I$2+K1549*K$2+J1549*J$2+L1549*L$2+M1549*M$2)</f>
        <v>0</v>
      </c>
    </row>
    <row r="1550" spans="1:18" ht="22.5" customHeight="1">
      <c r="A1550" s="34">
        <v>46017</v>
      </c>
      <c r="B1550" s="15" t="s">
        <v>1714</v>
      </c>
      <c r="C1550" s="15" t="s">
        <v>1715</v>
      </c>
      <c r="D1550" s="35">
        <v>3875</v>
      </c>
      <c r="E1550" s="36">
        <v>28</v>
      </c>
      <c r="F1550" s="32">
        <v>29</v>
      </c>
      <c r="G1550" s="32">
        <v>41</v>
      </c>
      <c r="H1550" s="32">
        <v>10</v>
      </c>
      <c r="I1550" s="32">
        <v>19</v>
      </c>
      <c r="J1550" s="37"/>
      <c r="K1550" s="36">
        <v>32</v>
      </c>
      <c r="L1550" s="32">
        <v>46</v>
      </c>
      <c r="M1550" s="37">
        <v>31</v>
      </c>
      <c r="N1550" s="32"/>
      <c r="O1550" s="32"/>
      <c r="P1550" s="32"/>
      <c r="Q1550" s="32"/>
      <c r="R1550" s="38">
        <f>(E1550*E$2+F1550*F$2+G1550*G$2+H1550*H$2+I1550*I$2+K1550*K$2+J1550*J$2+L1550*L$2+M1550*M$2)</f>
        <v>0</v>
      </c>
    </row>
    <row r="1551" spans="1:18" ht="22.5" customHeight="1">
      <c r="A1551" s="34">
        <v>46017</v>
      </c>
      <c r="B1551" s="15" t="s">
        <v>1716</v>
      </c>
      <c r="C1551" s="15" t="s">
        <v>1717</v>
      </c>
      <c r="D1551" s="35">
        <v>2972</v>
      </c>
      <c r="E1551" s="36">
        <v>44</v>
      </c>
      <c r="F1551" s="32"/>
      <c r="G1551" s="32">
        <v>42</v>
      </c>
      <c r="H1551" s="32"/>
      <c r="I1551" s="32"/>
      <c r="J1551" s="37"/>
      <c r="K1551" s="36">
        <v>48</v>
      </c>
      <c r="L1551" s="32">
        <v>55</v>
      </c>
      <c r="M1551" s="37">
        <v>33</v>
      </c>
      <c r="N1551" s="32"/>
      <c r="O1551" s="32"/>
      <c r="P1551" s="32"/>
      <c r="Q1551" s="32"/>
      <c r="R1551" s="38">
        <f>(E1551*E$2+F1551*F$2+G1551*G$2+H1551*H$2+I1551*I$2+K1551*K$2+J1551*J$2+L1551*L$2+M1551*M$2)</f>
        <v>0</v>
      </c>
    </row>
    <row r="1552" spans="1:18" ht="22.5" customHeight="1">
      <c r="A1552" s="34">
        <v>46017</v>
      </c>
      <c r="B1552" s="15" t="s">
        <v>1718</v>
      </c>
      <c r="C1552" s="15" t="s">
        <v>1719</v>
      </c>
      <c r="D1552" s="35">
        <v>1447</v>
      </c>
      <c r="E1552" s="36"/>
      <c r="F1552" s="32">
        <v>97</v>
      </c>
      <c r="G1552" s="32"/>
      <c r="H1552" s="32">
        <v>43</v>
      </c>
      <c r="I1552" s="32"/>
      <c r="J1552" s="37">
        <v>90</v>
      </c>
      <c r="K1552" s="36">
        <v>43</v>
      </c>
      <c r="L1552" s="32">
        <v>28</v>
      </c>
      <c r="M1552" s="37">
        <v>56</v>
      </c>
      <c r="N1552" s="32"/>
      <c r="O1552" s="32"/>
      <c r="P1552" s="32"/>
      <c r="Q1552" s="32"/>
      <c r="R1552" s="38">
        <f>(E1552*E$2+F1552*F$2+G1552*G$2+H1552*H$2+I1552*I$2+K1552*K$2+J1552*J$2+L1552*L$2+M1552*M$2)</f>
        <v>0</v>
      </c>
    </row>
    <row r="1553" spans="1:18" ht="22.5" customHeight="1">
      <c r="A1553" s="34">
        <v>46017</v>
      </c>
      <c r="B1553" s="15" t="s">
        <v>1720</v>
      </c>
      <c r="C1553" s="15" t="s">
        <v>1721</v>
      </c>
      <c r="D1553" s="35">
        <v>2165</v>
      </c>
      <c r="E1553" s="36">
        <v>52</v>
      </c>
      <c r="F1553" s="32"/>
      <c r="G1553" s="32">
        <v>40</v>
      </c>
      <c r="H1553" s="32">
        <v>15</v>
      </c>
      <c r="I1553" s="32">
        <v>34</v>
      </c>
      <c r="J1553" s="37"/>
      <c r="K1553" s="36">
        <v>68</v>
      </c>
      <c r="L1553" s="32">
        <v>6</v>
      </c>
      <c r="M1553" s="37">
        <v>64</v>
      </c>
      <c r="N1553" s="32"/>
      <c r="O1553" s="32"/>
      <c r="P1553" s="32"/>
      <c r="Q1553" s="32"/>
      <c r="R1553" s="38">
        <f>(E1553*E$2+F1553*F$2+G1553*G$2+H1553*H$2+I1553*I$2+K1553*K$2+J1553*J$2+L1553*L$2+M1553*M$2)</f>
        <v>0</v>
      </c>
    </row>
    <row r="1554" spans="1:18" ht="22.5" customHeight="1">
      <c r="A1554" s="34">
        <v>46017</v>
      </c>
      <c r="B1554" s="15" t="s">
        <v>4886</v>
      </c>
      <c r="C1554" s="15" t="s">
        <v>4885</v>
      </c>
      <c r="D1554" s="35">
        <v>12630</v>
      </c>
      <c r="E1554" s="36">
        <v>56</v>
      </c>
      <c r="F1554" s="32"/>
      <c r="G1554" s="32">
        <v>66</v>
      </c>
      <c r="H1554" s="32"/>
      <c r="I1554" s="32">
        <v>68</v>
      </c>
      <c r="J1554" s="37">
        <v>50</v>
      </c>
      <c r="K1554" s="36">
        <v>23</v>
      </c>
      <c r="L1554" s="32">
        <v>7</v>
      </c>
      <c r="M1554" s="37">
        <v>81</v>
      </c>
      <c r="N1554" s="32"/>
      <c r="O1554" s="32"/>
      <c r="P1554" s="32"/>
      <c r="Q1554" s="32"/>
      <c r="R1554" s="38">
        <f>(E1554*E$2+F1554*F$2+G1554*G$2+H1554*H$2+I1554*I$2+K1554*K$2+J1554*J$2+L1554*L$2+M1554*M$2)</f>
        <v>0</v>
      </c>
    </row>
    <row r="1555" spans="1:18" ht="22.5" customHeight="1">
      <c r="A1555" s="34">
        <v>46017</v>
      </c>
      <c r="B1555" s="15" t="s">
        <v>4888</v>
      </c>
      <c r="C1555" s="15" t="s">
        <v>4887</v>
      </c>
      <c r="D1555" s="35">
        <v>492</v>
      </c>
      <c r="E1555" s="36"/>
      <c r="F1555" s="32">
        <v>77</v>
      </c>
      <c r="G1555" s="32"/>
      <c r="H1555" s="32">
        <v>8</v>
      </c>
      <c r="I1555" s="32"/>
      <c r="J1555" s="37"/>
      <c r="K1555" s="36">
        <v>80</v>
      </c>
      <c r="L1555" s="32">
        <v>41</v>
      </c>
      <c r="M1555" s="37">
        <v>74</v>
      </c>
      <c r="N1555" s="32"/>
      <c r="O1555" s="32"/>
      <c r="P1555" s="32"/>
      <c r="Q1555" s="32"/>
      <c r="R1555" s="38">
        <f>(E1555*E$2+F1555*F$2+G1555*G$2+H1555*H$2+I1555*I$2+K1555*K$2+J1555*J$2+L1555*L$2+M1555*M$2)</f>
        <v>0</v>
      </c>
    </row>
    <row r="1556" spans="1:18" ht="22.5" customHeight="1">
      <c r="A1556" s="34">
        <v>46017</v>
      </c>
      <c r="B1556" s="15" t="s">
        <v>7841</v>
      </c>
      <c r="C1556" s="15" t="s">
        <v>7842</v>
      </c>
      <c r="D1556" s="35">
        <v>286</v>
      </c>
      <c r="E1556" s="36"/>
      <c r="F1556" s="32"/>
      <c r="G1556" s="32"/>
      <c r="H1556" s="32">
        <v>25</v>
      </c>
      <c r="I1556" s="32"/>
      <c r="J1556" s="37"/>
      <c r="K1556" s="36">
        <v>40</v>
      </c>
      <c r="L1556" s="32">
        <v>58</v>
      </c>
      <c r="M1556" s="37">
        <v>41</v>
      </c>
      <c r="N1556" s="32"/>
      <c r="O1556" s="32"/>
      <c r="P1556" s="32"/>
      <c r="Q1556" s="32"/>
      <c r="R1556" s="38">
        <f>(E1556*E$2+F1556*F$2+G1556*G$2+H1556*H$2+I1556*I$2+K1556*K$2+J1556*J$2+L1556*L$2+M1556*M$2)</f>
        <v>0</v>
      </c>
    </row>
    <row r="1557" spans="1:18" ht="22.5" customHeight="1">
      <c r="A1557" s="34">
        <v>46017</v>
      </c>
      <c r="B1557" s="15" t="s">
        <v>4890</v>
      </c>
      <c r="C1557" s="15" t="s">
        <v>4889</v>
      </c>
      <c r="D1557" s="35">
        <v>1125</v>
      </c>
      <c r="E1557" s="36">
        <v>44</v>
      </c>
      <c r="F1557" s="32">
        <v>61</v>
      </c>
      <c r="G1557" s="32">
        <v>63</v>
      </c>
      <c r="H1557" s="32">
        <v>72</v>
      </c>
      <c r="I1557" s="32">
        <v>76</v>
      </c>
      <c r="J1557" s="37"/>
      <c r="K1557" s="36">
        <v>57</v>
      </c>
      <c r="L1557" s="32">
        <v>93</v>
      </c>
      <c r="M1557" s="37">
        <v>35</v>
      </c>
      <c r="N1557" s="32"/>
      <c r="O1557" s="32"/>
      <c r="P1557" s="32"/>
      <c r="Q1557" s="32"/>
      <c r="R1557" s="38">
        <f>(E1557*E$2+F1557*F$2+G1557*G$2+H1557*H$2+I1557*I$2+K1557*K$2+J1557*J$2+L1557*L$2+M1557*M$2)</f>
        <v>0</v>
      </c>
    </row>
    <row r="1558" spans="1:18" ht="22.5" customHeight="1">
      <c r="A1558" s="34">
        <v>46017</v>
      </c>
      <c r="B1558" s="15" t="s">
        <v>1722</v>
      </c>
      <c r="C1558" s="15" t="s">
        <v>1723</v>
      </c>
      <c r="D1558" s="35">
        <v>76793</v>
      </c>
      <c r="E1558" s="36">
        <v>45</v>
      </c>
      <c r="F1558" s="32">
        <v>50</v>
      </c>
      <c r="G1558" s="32">
        <v>42</v>
      </c>
      <c r="H1558" s="32">
        <v>44</v>
      </c>
      <c r="I1558" s="32">
        <v>53</v>
      </c>
      <c r="J1558" s="37">
        <v>41</v>
      </c>
      <c r="K1558" s="36">
        <v>43</v>
      </c>
      <c r="L1558" s="32">
        <v>70</v>
      </c>
      <c r="M1558" s="37">
        <v>36</v>
      </c>
      <c r="N1558" s="32"/>
      <c r="O1558" s="32"/>
      <c r="P1558" s="32"/>
      <c r="Q1558" s="32"/>
      <c r="R1558" s="38">
        <f>(E1558*E$2+F1558*F$2+G1558*G$2+H1558*H$2+I1558*I$2+K1558*K$2+J1558*J$2+L1558*L$2+M1558*M$2)</f>
        <v>0</v>
      </c>
    </row>
    <row r="1559" spans="1:18" ht="22.5" customHeight="1">
      <c r="A1559" s="34">
        <v>46017</v>
      </c>
      <c r="B1559" s="15" t="s">
        <v>7031</v>
      </c>
      <c r="C1559" s="15" t="s">
        <v>7032</v>
      </c>
      <c r="D1559" s="35">
        <v>4502</v>
      </c>
      <c r="E1559" s="36">
        <v>31</v>
      </c>
      <c r="F1559" s="32"/>
      <c r="G1559" s="32">
        <v>35</v>
      </c>
      <c r="H1559" s="32">
        <v>29</v>
      </c>
      <c r="I1559" s="32">
        <v>62</v>
      </c>
      <c r="J1559" s="37"/>
      <c r="K1559" s="36">
        <v>84</v>
      </c>
      <c r="L1559" s="32">
        <v>58</v>
      </c>
      <c r="M1559" s="37">
        <v>24</v>
      </c>
      <c r="N1559" s="32"/>
      <c r="O1559" s="32"/>
      <c r="P1559" s="32"/>
      <c r="Q1559" s="32"/>
      <c r="R1559" s="38">
        <f>(E1559*E$2+F1559*F$2+G1559*G$2+H1559*H$2+I1559*I$2+K1559*K$2+J1559*J$2+L1559*L$2+M1559*M$2)</f>
        <v>0</v>
      </c>
    </row>
    <row r="1560" spans="1:18" ht="22.5" customHeight="1">
      <c r="A1560" s="34">
        <v>46017</v>
      </c>
      <c r="B1560" s="15" t="s">
        <v>1724</v>
      </c>
      <c r="C1560" s="15" t="s">
        <v>1725</v>
      </c>
      <c r="D1560" s="35">
        <v>77483</v>
      </c>
      <c r="E1560" s="36">
        <v>74</v>
      </c>
      <c r="F1560" s="32">
        <v>79</v>
      </c>
      <c r="G1560" s="32">
        <v>73</v>
      </c>
      <c r="H1560" s="32">
        <v>61</v>
      </c>
      <c r="I1560" s="32">
        <v>86</v>
      </c>
      <c r="J1560" s="37"/>
      <c r="K1560" s="36">
        <v>92</v>
      </c>
      <c r="L1560" s="32">
        <v>55</v>
      </c>
      <c r="M1560" s="37">
        <v>50</v>
      </c>
      <c r="N1560" s="32"/>
      <c r="O1560" s="32"/>
      <c r="P1560" s="32"/>
      <c r="Q1560" s="32"/>
      <c r="R1560" s="38">
        <f>(E1560*E$2+F1560*F$2+G1560*G$2+H1560*H$2+I1560*I$2+K1560*K$2+J1560*J$2+L1560*L$2+M1560*M$2)</f>
        <v>0</v>
      </c>
    </row>
    <row r="1561" spans="1:18" ht="22.5" customHeight="1">
      <c r="A1561" s="34">
        <v>46017</v>
      </c>
      <c r="B1561" s="15" t="s">
        <v>1726</v>
      </c>
      <c r="C1561" s="15" t="s">
        <v>1727</v>
      </c>
      <c r="D1561" s="35">
        <v>21503</v>
      </c>
      <c r="E1561" s="36">
        <v>17</v>
      </c>
      <c r="F1561" s="32">
        <v>19</v>
      </c>
      <c r="G1561" s="32">
        <v>49</v>
      </c>
      <c r="H1561" s="32">
        <v>26</v>
      </c>
      <c r="I1561" s="32">
        <v>38</v>
      </c>
      <c r="J1561" s="37"/>
      <c r="K1561" s="36">
        <v>95</v>
      </c>
      <c r="L1561" s="32">
        <v>25</v>
      </c>
      <c r="M1561" s="37">
        <v>66</v>
      </c>
      <c r="N1561" s="32"/>
      <c r="O1561" s="32"/>
      <c r="P1561" s="32"/>
      <c r="Q1561" s="32"/>
      <c r="R1561" s="38">
        <f>(E1561*E$2+F1561*F$2+G1561*G$2+H1561*H$2+I1561*I$2+K1561*K$2+J1561*J$2+L1561*L$2+M1561*M$2)</f>
        <v>0</v>
      </c>
    </row>
    <row r="1562" spans="1:18" ht="22.5" customHeight="1">
      <c r="A1562" s="34">
        <v>46017</v>
      </c>
      <c r="B1562" s="15" t="s">
        <v>1728</v>
      </c>
      <c r="C1562" s="15" t="s">
        <v>1729</v>
      </c>
      <c r="D1562" s="35">
        <v>9448</v>
      </c>
      <c r="E1562" s="36">
        <v>32</v>
      </c>
      <c r="F1562" s="32">
        <v>18</v>
      </c>
      <c r="G1562" s="32">
        <v>60</v>
      </c>
      <c r="H1562" s="32">
        <v>35</v>
      </c>
      <c r="I1562" s="32">
        <v>16</v>
      </c>
      <c r="J1562" s="37"/>
      <c r="K1562" s="36">
        <v>9</v>
      </c>
      <c r="L1562" s="32">
        <v>58</v>
      </c>
      <c r="M1562" s="37">
        <v>42</v>
      </c>
      <c r="N1562" s="32"/>
      <c r="O1562" s="32"/>
      <c r="P1562" s="32"/>
      <c r="Q1562" s="32"/>
      <c r="R1562" s="38">
        <f>(E1562*E$2+F1562*F$2+G1562*G$2+H1562*H$2+I1562*I$2+K1562*K$2+J1562*J$2+L1562*L$2+M1562*M$2)</f>
        <v>0</v>
      </c>
    </row>
    <row r="1563" spans="1:18" ht="22.5" customHeight="1">
      <c r="A1563" s="34">
        <v>46017</v>
      </c>
      <c r="B1563" s="15" t="s">
        <v>1730</v>
      </c>
      <c r="C1563" s="15" t="s">
        <v>1731</v>
      </c>
      <c r="D1563" s="35">
        <v>11900</v>
      </c>
      <c r="E1563" s="36">
        <v>85</v>
      </c>
      <c r="F1563" s="32">
        <v>70</v>
      </c>
      <c r="G1563" s="32">
        <v>77</v>
      </c>
      <c r="H1563" s="32">
        <v>84</v>
      </c>
      <c r="I1563" s="32">
        <v>60</v>
      </c>
      <c r="J1563" s="37"/>
      <c r="K1563" s="36">
        <v>75</v>
      </c>
      <c r="L1563" s="32">
        <v>63</v>
      </c>
      <c r="M1563" s="37">
        <v>52</v>
      </c>
      <c r="N1563" s="32"/>
      <c r="O1563" s="32"/>
      <c r="P1563" s="32"/>
      <c r="Q1563" s="32"/>
      <c r="R1563" s="38">
        <f>(E1563*E$2+F1563*F$2+G1563*G$2+H1563*H$2+I1563*I$2+K1563*K$2+J1563*J$2+L1563*L$2+M1563*M$2)</f>
        <v>0</v>
      </c>
    </row>
    <row r="1564" spans="1:18" ht="22.5" customHeight="1">
      <c r="A1564" s="34">
        <v>46017</v>
      </c>
      <c r="B1564" s="15" t="s">
        <v>4892</v>
      </c>
      <c r="C1564" s="15" t="s">
        <v>4891</v>
      </c>
      <c r="D1564" s="35">
        <v>448</v>
      </c>
      <c r="E1564" s="36">
        <v>49</v>
      </c>
      <c r="F1564" s="32"/>
      <c r="G1564" s="32">
        <v>26</v>
      </c>
      <c r="H1564" s="32"/>
      <c r="I1564" s="32">
        <v>9</v>
      </c>
      <c r="J1564" s="37"/>
      <c r="K1564" s="36">
        <v>63</v>
      </c>
      <c r="L1564" s="32">
        <v>34</v>
      </c>
      <c r="M1564" s="37">
        <v>75</v>
      </c>
      <c r="N1564" s="32"/>
      <c r="O1564" s="32"/>
      <c r="P1564" s="32"/>
      <c r="Q1564" s="32"/>
      <c r="R1564" s="38">
        <f>(E1564*E$2+F1564*F$2+G1564*G$2+H1564*H$2+I1564*I$2+K1564*K$2+J1564*J$2+L1564*L$2+M1564*M$2)</f>
        <v>0</v>
      </c>
    </row>
    <row r="1565" spans="1:18" ht="22.5" customHeight="1">
      <c r="A1565" s="34">
        <v>46017</v>
      </c>
      <c r="B1565" s="15" t="s">
        <v>4894</v>
      </c>
      <c r="C1565" s="15" t="s">
        <v>4893</v>
      </c>
      <c r="D1565" s="35">
        <v>367</v>
      </c>
      <c r="E1565" s="36"/>
      <c r="F1565" s="32"/>
      <c r="G1565" s="32"/>
      <c r="H1565" s="32"/>
      <c r="I1565" s="32"/>
      <c r="J1565" s="37"/>
      <c r="K1565" s="36">
        <v>27</v>
      </c>
      <c r="L1565" s="32">
        <v>43</v>
      </c>
      <c r="M1565" s="37">
        <v>57</v>
      </c>
      <c r="N1565" s="32"/>
      <c r="O1565" s="32"/>
      <c r="P1565" s="32"/>
      <c r="Q1565" s="32"/>
      <c r="R1565" s="38">
        <f>(E1565*E$2+F1565*F$2+G1565*G$2+H1565*H$2+I1565*I$2+K1565*K$2+J1565*J$2+L1565*L$2+M1565*M$2)</f>
        <v>0</v>
      </c>
    </row>
    <row r="1566" spans="1:18" ht="22.5" customHeight="1">
      <c r="A1566" s="34">
        <v>46017</v>
      </c>
      <c r="B1566" s="15" t="s">
        <v>1732</v>
      </c>
      <c r="C1566" s="15" t="s">
        <v>1733</v>
      </c>
      <c r="D1566" s="35">
        <v>812</v>
      </c>
      <c r="E1566" s="36">
        <v>42</v>
      </c>
      <c r="F1566" s="32">
        <v>48</v>
      </c>
      <c r="G1566" s="32">
        <v>24</v>
      </c>
      <c r="H1566" s="32">
        <v>8</v>
      </c>
      <c r="I1566" s="32">
        <v>12</v>
      </c>
      <c r="J1566" s="37">
        <v>44</v>
      </c>
      <c r="K1566" s="36">
        <v>47</v>
      </c>
      <c r="L1566" s="32">
        <v>38</v>
      </c>
      <c r="M1566" s="37">
        <v>61</v>
      </c>
      <c r="N1566" s="32"/>
      <c r="O1566" s="32"/>
      <c r="P1566" s="32"/>
      <c r="Q1566" s="32"/>
      <c r="R1566" s="38">
        <f>(E1566*E$2+F1566*F$2+G1566*G$2+H1566*H$2+I1566*I$2+K1566*K$2+J1566*J$2+L1566*L$2+M1566*M$2)</f>
        <v>0</v>
      </c>
    </row>
    <row r="1567" spans="1:18" ht="22.5" customHeight="1">
      <c r="A1567" s="34">
        <v>46017</v>
      </c>
      <c r="B1567" s="15" t="s">
        <v>4896</v>
      </c>
      <c r="C1567" s="15" t="s">
        <v>4895</v>
      </c>
      <c r="D1567" s="35">
        <v>1876</v>
      </c>
      <c r="E1567" s="36">
        <v>37</v>
      </c>
      <c r="F1567" s="32"/>
      <c r="G1567" s="32">
        <v>25</v>
      </c>
      <c r="H1567" s="32"/>
      <c r="I1567" s="32">
        <v>33</v>
      </c>
      <c r="J1567" s="37">
        <v>35</v>
      </c>
      <c r="K1567" s="36">
        <v>68</v>
      </c>
      <c r="L1567" s="32">
        <v>19</v>
      </c>
      <c r="M1567" s="37">
        <v>82</v>
      </c>
      <c r="N1567" s="32"/>
      <c r="O1567" s="32"/>
      <c r="P1567" s="32"/>
      <c r="Q1567" s="32"/>
      <c r="R1567" s="38">
        <f>(E1567*E$2+F1567*F$2+G1567*G$2+H1567*H$2+I1567*I$2+K1567*K$2+J1567*J$2+L1567*L$2+M1567*M$2)</f>
        <v>0</v>
      </c>
    </row>
    <row r="1568" spans="1:18" ht="22.5" customHeight="1">
      <c r="A1568" s="34">
        <v>46017</v>
      </c>
      <c r="B1568" s="15" t="s">
        <v>7148</v>
      </c>
      <c r="C1568" s="15" t="s">
        <v>7149</v>
      </c>
      <c r="D1568" s="35">
        <v>166</v>
      </c>
      <c r="E1568" s="36">
        <v>13</v>
      </c>
      <c r="F1568" s="32"/>
      <c r="G1568" s="32">
        <v>11</v>
      </c>
      <c r="H1568" s="32">
        <v>28</v>
      </c>
      <c r="I1568" s="32">
        <v>16</v>
      </c>
      <c r="J1568" s="37"/>
      <c r="K1568" s="36">
        <v>24</v>
      </c>
      <c r="L1568" s="32">
        <v>46</v>
      </c>
      <c r="M1568" s="37">
        <v>36</v>
      </c>
      <c r="N1568" s="32"/>
      <c r="O1568" s="32"/>
      <c r="P1568" s="32"/>
      <c r="Q1568" s="32"/>
      <c r="R1568" s="38">
        <f>(E1568*E$2+F1568*F$2+G1568*G$2+H1568*H$2+I1568*I$2+K1568*K$2+J1568*J$2+L1568*L$2+M1568*M$2)</f>
        <v>0</v>
      </c>
    </row>
    <row r="1569" spans="1:18" ht="22.5" customHeight="1">
      <c r="A1569" s="34">
        <v>46017</v>
      </c>
      <c r="B1569" s="15" t="s">
        <v>1734</v>
      </c>
      <c r="C1569" s="15" t="s">
        <v>1735</v>
      </c>
      <c r="D1569" s="35">
        <v>8248</v>
      </c>
      <c r="E1569" s="36">
        <v>57</v>
      </c>
      <c r="F1569" s="32">
        <v>51</v>
      </c>
      <c r="G1569" s="32">
        <v>51</v>
      </c>
      <c r="H1569" s="32">
        <v>96</v>
      </c>
      <c r="I1569" s="32">
        <v>32</v>
      </c>
      <c r="J1569" s="37"/>
      <c r="K1569" s="36">
        <v>34</v>
      </c>
      <c r="L1569" s="32">
        <v>51</v>
      </c>
      <c r="M1569" s="37">
        <v>24</v>
      </c>
      <c r="N1569" s="32"/>
      <c r="O1569" s="32"/>
      <c r="P1569" s="32"/>
      <c r="Q1569" s="32"/>
      <c r="R1569" s="38">
        <f>(E1569*E$2+F1569*F$2+G1569*G$2+H1569*H$2+I1569*I$2+K1569*K$2+J1569*J$2+L1569*L$2+M1569*M$2)</f>
        <v>0</v>
      </c>
    </row>
    <row r="1570" spans="1:18" ht="22.5" customHeight="1">
      <c r="A1570" s="34">
        <v>46017</v>
      </c>
      <c r="B1570" s="15" t="s">
        <v>1736</v>
      </c>
      <c r="C1570" s="15" t="s">
        <v>1737</v>
      </c>
      <c r="D1570" s="35">
        <v>5138</v>
      </c>
      <c r="E1570" s="36">
        <v>63</v>
      </c>
      <c r="F1570" s="32">
        <v>81</v>
      </c>
      <c r="G1570" s="32">
        <v>51</v>
      </c>
      <c r="H1570" s="32">
        <v>61</v>
      </c>
      <c r="I1570" s="32">
        <v>23</v>
      </c>
      <c r="J1570" s="37">
        <v>78</v>
      </c>
      <c r="K1570" s="36">
        <v>65</v>
      </c>
      <c r="L1570" s="32">
        <v>38</v>
      </c>
      <c r="M1570" s="37">
        <v>60</v>
      </c>
      <c r="N1570" s="32"/>
      <c r="O1570" s="32"/>
      <c r="P1570" s="32"/>
      <c r="Q1570" s="32"/>
      <c r="R1570" s="38">
        <f>(E1570*E$2+F1570*F$2+G1570*G$2+H1570*H$2+I1570*I$2+K1570*K$2+J1570*J$2+L1570*L$2+M1570*M$2)</f>
        <v>0</v>
      </c>
    </row>
    <row r="1571" spans="1:18" ht="22.5" customHeight="1">
      <c r="A1571" s="34">
        <v>46017</v>
      </c>
      <c r="B1571" s="15" t="s">
        <v>1738</v>
      </c>
      <c r="C1571" s="15" t="s">
        <v>1739</v>
      </c>
      <c r="D1571" s="35">
        <v>3650</v>
      </c>
      <c r="E1571" s="36"/>
      <c r="F1571" s="32">
        <v>34</v>
      </c>
      <c r="G1571" s="32"/>
      <c r="H1571" s="32">
        <v>26</v>
      </c>
      <c r="I1571" s="32"/>
      <c r="J1571" s="37"/>
      <c r="K1571" s="36">
        <v>8</v>
      </c>
      <c r="L1571" s="32">
        <v>51</v>
      </c>
      <c r="M1571" s="37">
        <v>62</v>
      </c>
      <c r="N1571" s="32"/>
      <c r="O1571" s="32"/>
      <c r="P1571" s="32"/>
      <c r="Q1571" s="32"/>
      <c r="R1571" s="38">
        <f>(E1571*E$2+F1571*F$2+G1571*G$2+H1571*H$2+I1571*I$2+K1571*K$2+J1571*J$2+L1571*L$2+M1571*M$2)</f>
        <v>0</v>
      </c>
    </row>
    <row r="1572" spans="1:18" ht="22.5" customHeight="1">
      <c r="A1572" s="34">
        <v>46017</v>
      </c>
      <c r="B1572" s="15" t="s">
        <v>1740</v>
      </c>
      <c r="C1572" s="15" t="s">
        <v>1741</v>
      </c>
      <c r="D1572" s="35">
        <v>1007</v>
      </c>
      <c r="E1572" s="36">
        <v>44</v>
      </c>
      <c r="F1572" s="32">
        <v>44</v>
      </c>
      <c r="G1572" s="32">
        <v>46</v>
      </c>
      <c r="H1572" s="32">
        <v>34</v>
      </c>
      <c r="I1572" s="32">
        <v>86</v>
      </c>
      <c r="J1572" s="37"/>
      <c r="K1572" s="36">
        <v>50</v>
      </c>
      <c r="L1572" s="32">
        <v>0</v>
      </c>
      <c r="M1572" s="37">
        <v>79</v>
      </c>
      <c r="N1572" s="32"/>
      <c r="O1572" s="32"/>
      <c r="P1572" s="32"/>
      <c r="Q1572" s="32"/>
      <c r="R1572" s="38">
        <f>(E1572*E$2+F1572*F$2+G1572*G$2+H1572*H$2+I1572*I$2+K1572*K$2+J1572*J$2+L1572*L$2+M1572*M$2)</f>
        <v>0</v>
      </c>
    </row>
    <row r="1573" spans="1:18" ht="22.5" customHeight="1">
      <c r="A1573" s="34">
        <v>46017</v>
      </c>
      <c r="B1573" s="15" t="s">
        <v>1742</v>
      </c>
      <c r="C1573" s="15" t="s">
        <v>1743</v>
      </c>
      <c r="D1573" s="35">
        <v>617</v>
      </c>
      <c r="E1573" s="36"/>
      <c r="F1573" s="32">
        <v>57</v>
      </c>
      <c r="G1573" s="32"/>
      <c r="H1573" s="32">
        <v>70</v>
      </c>
      <c r="I1573" s="32"/>
      <c r="J1573" s="37"/>
      <c r="K1573" s="36"/>
      <c r="L1573" s="32">
        <v>44</v>
      </c>
      <c r="M1573" s="37">
        <v>27</v>
      </c>
      <c r="N1573" s="32"/>
      <c r="O1573" s="32"/>
      <c r="P1573" s="32"/>
      <c r="Q1573" s="32"/>
      <c r="R1573" s="38">
        <f>(E1573*E$2+F1573*F$2+G1573*G$2+H1573*H$2+I1573*I$2+K1573*K$2+J1573*J$2+L1573*L$2+M1573*M$2)</f>
        <v>0</v>
      </c>
    </row>
    <row r="1574" spans="1:18" ht="22.5" customHeight="1">
      <c r="A1574" s="34">
        <v>46017</v>
      </c>
      <c r="B1574" s="15" t="s">
        <v>7943</v>
      </c>
      <c r="C1574" s="15" t="s">
        <v>7944</v>
      </c>
      <c r="D1574" s="35">
        <v>852</v>
      </c>
      <c r="E1574" s="36"/>
      <c r="F1574" s="32">
        <v>61</v>
      </c>
      <c r="G1574" s="32"/>
      <c r="H1574" s="32">
        <v>71</v>
      </c>
      <c r="I1574" s="32"/>
      <c r="J1574" s="37">
        <v>53</v>
      </c>
      <c r="K1574" s="36">
        <v>72</v>
      </c>
      <c r="L1574" s="32">
        <v>39</v>
      </c>
      <c r="M1574" s="37">
        <v>67</v>
      </c>
      <c r="N1574" s="32"/>
      <c r="O1574" s="32"/>
      <c r="P1574" s="32"/>
      <c r="Q1574" s="32"/>
      <c r="R1574" s="38">
        <f>(E1574*E$2+F1574*F$2+G1574*G$2+H1574*H$2+I1574*I$2+K1574*K$2+J1574*J$2+L1574*L$2+M1574*M$2)</f>
        <v>0</v>
      </c>
    </row>
    <row r="1575" spans="1:18" ht="22.5" customHeight="1">
      <c r="A1575" s="34">
        <v>46017</v>
      </c>
      <c r="B1575" s="15" t="s">
        <v>1744</v>
      </c>
      <c r="C1575" s="15" t="s">
        <v>1745</v>
      </c>
      <c r="D1575" s="35">
        <v>4870</v>
      </c>
      <c r="E1575" s="36">
        <v>48</v>
      </c>
      <c r="F1575" s="32">
        <v>34</v>
      </c>
      <c r="G1575" s="32">
        <v>55</v>
      </c>
      <c r="H1575" s="32">
        <v>67</v>
      </c>
      <c r="I1575" s="32">
        <v>58</v>
      </c>
      <c r="J1575" s="37">
        <v>27</v>
      </c>
      <c r="K1575" s="36">
        <v>50</v>
      </c>
      <c r="L1575" s="32">
        <v>43</v>
      </c>
      <c r="M1575" s="37">
        <v>65</v>
      </c>
      <c r="N1575" s="32"/>
      <c r="O1575" s="32"/>
      <c r="P1575" s="32"/>
      <c r="Q1575" s="32"/>
      <c r="R1575" s="38">
        <f>(E1575*E$2+F1575*F$2+G1575*G$2+H1575*H$2+I1575*I$2+K1575*K$2+J1575*J$2+L1575*L$2+M1575*M$2)</f>
        <v>0</v>
      </c>
    </row>
    <row r="1576" spans="1:18" ht="22.5" customHeight="1">
      <c r="A1576" s="34">
        <v>46017</v>
      </c>
      <c r="B1576" s="15" t="s">
        <v>4898</v>
      </c>
      <c r="C1576" s="15" t="s">
        <v>4897</v>
      </c>
      <c r="D1576" s="35">
        <v>513</v>
      </c>
      <c r="E1576" s="36">
        <v>36</v>
      </c>
      <c r="F1576" s="32"/>
      <c r="G1576" s="32">
        <v>33</v>
      </c>
      <c r="H1576" s="32"/>
      <c r="I1576" s="32">
        <v>92</v>
      </c>
      <c r="J1576" s="37">
        <v>36</v>
      </c>
      <c r="K1576" s="36">
        <v>5</v>
      </c>
      <c r="L1576" s="32">
        <v>16</v>
      </c>
      <c r="M1576" s="37">
        <v>67</v>
      </c>
      <c r="N1576" s="32"/>
      <c r="O1576" s="32"/>
      <c r="P1576" s="32"/>
      <c r="Q1576" s="32"/>
      <c r="R1576" s="38">
        <f>(E1576*E$2+F1576*F$2+G1576*G$2+H1576*H$2+I1576*I$2+K1576*K$2+J1576*J$2+L1576*L$2+M1576*M$2)</f>
        <v>0</v>
      </c>
    </row>
    <row r="1577" spans="1:18" ht="22.5" customHeight="1">
      <c r="A1577" s="34">
        <v>46017</v>
      </c>
      <c r="B1577" s="15" t="s">
        <v>1746</v>
      </c>
      <c r="C1577" s="15" t="s">
        <v>1747</v>
      </c>
      <c r="D1577" s="35">
        <v>3786260</v>
      </c>
      <c r="E1577" s="36">
        <v>54</v>
      </c>
      <c r="F1577" s="32">
        <v>36</v>
      </c>
      <c r="G1577" s="32">
        <v>92</v>
      </c>
      <c r="H1577" s="32">
        <v>27</v>
      </c>
      <c r="I1577" s="32">
        <v>84</v>
      </c>
      <c r="J1577" s="37"/>
      <c r="K1577" s="36">
        <v>96</v>
      </c>
      <c r="L1577" s="32">
        <v>64</v>
      </c>
      <c r="M1577" s="37">
        <v>40</v>
      </c>
      <c r="N1577" s="32"/>
      <c r="O1577" s="32"/>
      <c r="P1577" s="32"/>
      <c r="Q1577" s="32"/>
      <c r="R1577" s="38">
        <f>(E1577*E$2+F1577*F$2+G1577*G$2+H1577*H$2+I1577*I$2+K1577*K$2+J1577*J$2+L1577*L$2+M1577*M$2)</f>
        <v>0</v>
      </c>
    </row>
    <row r="1578" spans="1:18" ht="22.5" customHeight="1">
      <c r="A1578" s="34">
        <v>46017</v>
      </c>
      <c r="B1578" s="15" t="s">
        <v>1748</v>
      </c>
      <c r="C1578" s="15" t="s">
        <v>1749</v>
      </c>
      <c r="D1578" s="35">
        <v>1235</v>
      </c>
      <c r="E1578" s="36">
        <v>49</v>
      </c>
      <c r="F1578" s="32">
        <v>54</v>
      </c>
      <c r="G1578" s="32">
        <v>45</v>
      </c>
      <c r="H1578" s="32">
        <v>53</v>
      </c>
      <c r="I1578" s="32">
        <v>49</v>
      </c>
      <c r="J1578" s="37"/>
      <c r="K1578" s="36">
        <v>40</v>
      </c>
      <c r="L1578" s="32">
        <v>48</v>
      </c>
      <c r="M1578" s="37">
        <v>46</v>
      </c>
      <c r="N1578" s="32"/>
      <c r="O1578" s="32"/>
      <c r="P1578" s="32"/>
      <c r="Q1578" s="32"/>
      <c r="R1578" s="38">
        <f>(E1578*E$2+F1578*F$2+G1578*G$2+H1578*H$2+I1578*I$2+K1578*K$2+J1578*J$2+L1578*L$2+M1578*M$2)</f>
        <v>0</v>
      </c>
    </row>
    <row r="1579" spans="1:18" ht="22.5" customHeight="1">
      <c r="A1579" s="34">
        <v>46017</v>
      </c>
      <c r="B1579" s="15" t="s">
        <v>7354</v>
      </c>
      <c r="C1579" s="15" t="s">
        <v>7355</v>
      </c>
      <c r="D1579" s="35">
        <v>747</v>
      </c>
      <c r="E1579" s="36">
        <v>5</v>
      </c>
      <c r="F1579" s="32">
        <v>2</v>
      </c>
      <c r="G1579" s="32">
        <v>35</v>
      </c>
      <c r="H1579" s="32">
        <v>27</v>
      </c>
      <c r="I1579" s="32">
        <v>45</v>
      </c>
      <c r="J1579" s="37"/>
      <c r="K1579" s="36">
        <v>68</v>
      </c>
      <c r="L1579" s="32">
        <v>63</v>
      </c>
      <c r="M1579" s="37">
        <v>46</v>
      </c>
      <c r="N1579" s="32"/>
      <c r="O1579" s="32"/>
      <c r="P1579" s="32"/>
      <c r="Q1579" s="32"/>
      <c r="R1579" s="38">
        <f>(E1579*E$2+F1579*F$2+G1579*G$2+H1579*H$2+I1579*I$2+K1579*K$2+J1579*J$2+L1579*L$2+M1579*M$2)</f>
        <v>0</v>
      </c>
    </row>
    <row r="1580" spans="1:18" ht="22.5" customHeight="1">
      <c r="A1580" s="34">
        <v>46017</v>
      </c>
      <c r="B1580" s="15" t="s">
        <v>5711</v>
      </c>
      <c r="C1580" s="15" t="s">
        <v>4899</v>
      </c>
      <c r="D1580" s="35">
        <v>563</v>
      </c>
      <c r="E1580" s="36">
        <v>47</v>
      </c>
      <c r="F1580" s="32">
        <v>96</v>
      </c>
      <c r="G1580" s="32">
        <v>45</v>
      </c>
      <c r="H1580" s="32">
        <v>9</v>
      </c>
      <c r="I1580" s="32">
        <v>3</v>
      </c>
      <c r="J1580" s="37"/>
      <c r="K1580" s="36">
        <v>11</v>
      </c>
      <c r="L1580" s="32">
        <v>46</v>
      </c>
      <c r="M1580" s="37">
        <v>52</v>
      </c>
      <c r="N1580" s="32"/>
      <c r="O1580" s="32"/>
      <c r="P1580" s="32"/>
      <c r="Q1580" s="32"/>
      <c r="R1580" s="38">
        <f>(E1580*E$2+F1580*F$2+G1580*G$2+H1580*H$2+I1580*I$2+K1580*K$2+J1580*J$2+L1580*L$2+M1580*M$2)</f>
        <v>0</v>
      </c>
    </row>
    <row r="1581" spans="1:18" ht="22.5" customHeight="1">
      <c r="A1581" s="34">
        <v>46017</v>
      </c>
      <c r="B1581" s="15" t="s">
        <v>6318</v>
      </c>
      <c r="C1581" s="15" t="s">
        <v>6319</v>
      </c>
      <c r="D1581" s="35">
        <v>307</v>
      </c>
      <c r="E1581" s="36"/>
      <c r="F1581" s="32"/>
      <c r="G1581" s="32"/>
      <c r="H1581" s="32"/>
      <c r="I1581" s="32"/>
      <c r="J1581" s="37"/>
      <c r="K1581" s="36"/>
      <c r="L1581" s="32">
        <v>3</v>
      </c>
      <c r="M1581" s="37">
        <v>91</v>
      </c>
      <c r="N1581" s="32"/>
      <c r="O1581" s="32"/>
      <c r="P1581" s="32"/>
      <c r="Q1581" s="32"/>
      <c r="R1581" s="38">
        <f>(E1581*E$2+F1581*F$2+G1581*G$2+H1581*H$2+I1581*I$2+K1581*K$2+J1581*J$2+L1581*L$2+M1581*M$2)</f>
        <v>0</v>
      </c>
    </row>
    <row r="1582" spans="1:18" ht="22.5" customHeight="1">
      <c r="A1582" s="34">
        <v>46017</v>
      </c>
      <c r="B1582" s="15" t="s">
        <v>1750</v>
      </c>
      <c r="C1582" s="15" t="s">
        <v>1751</v>
      </c>
      <c r="D1582" s="35">
        <v>17514</v>
      </c>
      <c r="E1582" s="36">
        <v>35</v>
      </c>
      <c r="F1582" s="32">
        <v>4</v>
      </c>
      <c r="G1582" s="32">
        <v>54</v>
      </c>
      <c r="H1582" s="32">
        <v>48</v>
      </c>
      <c r="I1582" s="32">
        <v>56</v>
      </c>
      <c r="J1582" s="37">
        <v>16</v>
      </c>
      <c r="K1582" s="36">
        <v>67</v>
      </c>
      <c r="L1582" s="32">
        <v>37</v>
      </c>
      <c r="M1582" s="37">
        <v>77</v>
      </c>
      <c r="N1582" s="32"/>
      <c r="O1582" s="32"/>
      <c r="P1582" s="32"/>
      <c r="Q1582" s="32"/>
      <c r="R1582" s="38">
        <f>(E1582*E$2+F1582*F$2+G1582*G$2+H1582*H$2+I1582*I$2+K1582*K$2+J1582*J$2+L1582*L$2+M1582*M$2)</f>
        <v>0</v>
      </c>
    </row>
    <row r="1583" spans="1:18" ht="22.5" customHeight="1">
      <c r="A1583" s="34">
        <v>46017</v>
      </c>
      <c r="B1583" s="15" t="s">
        <v>5587</v>
      </c>
      <c r="C1583" s="15" t="s">
        <v>5586</v>
      </c>
      <c r="D1583" s="35">
        <v>4724</v>
      </c>
      <c r="E1583" s="36">
        <v>20</v>
      </c>
      <c r="F1583" s="32"/>
      <c r="G1583" s="32">
        <v>31</v>
      </c>
      <c r="H1583" s="32">
        <v>40</v>
      </c>
      <c r="I1583" s="32">
        <v>11</v>
      </c>
      <c r="J1583" s="37"/>
      <c r="K1583" s="36">
        <v>44</v>
      </c>
      <c r="L1583" s="32">
        <v>52</v>
      </c>
      <c r="M1583" s="37">
        <v>59</v>
      </c>
      <c r="N1583" s="32"/>
      <c r="O1583" s="32"/>
      <c r="P1583" s="32"/>
      <c r="Q1583" s="32"/>
      <c r="R1583" s="38">
        <f>(E1583*E$2+F1583*F$2+G1583*G$2+H1583*H$2+I1583*I$2+K1583*K$2+J1583*J$2+L1583*L$2+M1583*M$2)</f>
        <v>0</v>
      </c>
    </row>
    <row r="1584" spans="1:18" ht="22.5" customHeight="1">
      <c r="A1584" s="34">
        <v>46017</v>
      </c>
      <c r="B1584" s="15" t="s">
        <v>1752</v>
      </c>
      <c r="C1584" s="15" t="s">
        <v>1753</v>
      </c>
      <c r="D1584" s="35">
        <v>5147</v>
      </c>
      <c r="E1584" s="36">
        <v>60</v>
      </c>
      <c r="F1584" s="32">
        <v>56</v>
      </c>
      <c r="G1584" s="32">
        <v>69</v>
      </c>
      <c r="H1584" s="32">
        <v>71</v>
      </c>
      <c r="I1584" s="32">
        <v>42</v>
      </c>
      <c r="J1584" s="37"/>
      <c r="K1584" s="36">
        <v>59</v>
      </c>
      <c r="L1584" s="32">
        <v>69</v>
      </c>
      <c r="M1584" s="37">
        <v>51</v>
      </c>
      <c r="N1584" s="32"/>
      <c r="O1584" s="32"/>
      <c r="P1584" s="32"/>
      <c r="Q1584" s="32"/>
      <c r="R1584" s="38">
        <f>(E1584*E$2+F1584*F$2+G1584*G$2+H1584*H$2+I1584*I$2+K1584*K$2+J1584*J$2+L1584*L$2+M1584*M$2)</f>
        <v>0</v>
      </c>
    </row>
    <row r="1585" spans="1:18" ht="22.5" customHeight="1">
      <c r="A1585" s="34">
        <v>46017</v>
      </c>
      <c r="B1585" s="15" t="s">
        <v>1754</v>
      </c>
      <c r="C1585" s="15" t="s">
        <v>1755</v>
      </c>
      <c r="D1585" s="35">
        <v>4482</v>
      </c>
      <c r="E1585" s="36">
        <v>50</v>
      </c>
      <c r="F1585" s="32">
        <v>43</v>
      </c>
      <c r="G1585" s="32">
        <v>46</v>
      </c>
      <c r="H1585" s="32">
        <v>99</v>
      </c>
      <c r="I1585" s="32">
        <v>11</v>
      </c>
      <c r="J1585" s="37">
        <v>44</v>
      </c>
      <c r="K1585" s="36">
        <v>88</v>
      </c>
      <c r="L1585" s="32">
        <v>36</v>
      </c>
      <c r="M1585" s="37">
        <v>73</v>
      </c>
      <c r="N1585" s="32"/>
      <c r="O1585" s="32"/>
      <c r="P1585" s="32"/>
      <c r="Q1585" s="32"/>
      <c r="R1585" s="38">
        <f>(E1585*E$2+F1585*F$2+G1585*G$2+H1585*H$2+I1585*I$2+K1585*K$2+J1585*J$2+L1585*L$2+M1585*M$2)</f>
        <v>0</v>
      </c>
    </row>
    <row r="1586" spans="1:18" ht="22.5" customHeight="1">
      <c r="A1586" s="34">
        <v>46017</v>
      </c>
      <c r="B1586" s="15" t="s">
        <v>7056</v>
      </c>
      <c r="C1586" s="15" t="s">
        <v>7057</v>
      </c>
      <c r="D1586" s="35">
        <v>115</v>
      </c>
      <c r="E1586" s="36">
        <v>30</v>
      </c>
      <c r="F1586" s="32"/>
      <c r="G1586" s="32">
        <v>19</v>
      </c>
      <c r="H1586" s="32">
        <v>12</v>
      </c>
      <c r="I1586" s="32">
        <v>33</v>
      </c>
      <c r="J1586" s="37"/>
      <c r="K1586" s="36">
        <v>86</v>
      </c>
      <c r="L1586" s="32">
        <v>36</v>
      </c>
      <c r="M1586" s="37">
        <v>44</v>
      </c>
      <c r="N1586" s="32"/>
      <c r="O1586" s="32"/>
      <c r="P1586" s="32"/>
      <c r="Q1586" s="32"/>
      <c r="R1586" s="38">
        <f>(E1586*E$2+F1586*F$2+G1586*G$2+H1586*H$2+I1586*I$2+K1586*K$2+J1586*J$2+L1586*L$2+M1586*M$2)</f>
        <v>0</v>
      </c>
    </row>
    <row r="1587" spans="1:18" ht="22.5" customHeight="1">
      <c r="A1587" s="34">
        <v>46017</v>
      </c>
      <c r="B1587" s="15" t="s">
        <v>1756</v>
      </c>
      <c r="C1587" s="15" t="s">
        <v>1757</v>
      </c>
      <c r="D1587" s="35">
        <v>19022</v>
      </c>
      <c r="E1587" s="36">
        <v>71</v>
      </c>
      <c r="F1587" s="32"/>
      <c r="G1587" s="32">
        <v>60</v>
      </c>
      <c r="H1587" s="32">
        <v>91</v>
      </c>
      <c r="I1587" s="32">
        <v>59</v>
      </c>
      <c r="J1587" s="37">
        <v>46</v>
      </c>
      <c r="K1587" s="36">
        <v>44</v>
      </c>
      <c r="L1587" s="32">
        <v>65</v>
      </c>
      <c r="M1587" s="37">
        <v>51</v>
      </c>
      <c r="N1587" s="32"/>
      <c r="O1587" s="32"/>
      <c r="P1587" s="32"/>
      <c r="Q1587" s="32"/>
      <c r="R1587" s="38">
        <f>(E1587*E$2+F1587*F$2+G1587*G$2+H1587*H$2+I1587*I$2+K1587*K$2+J1587*J$2+L1587*L$2+M1587*M$2)</f>
        <v>0</v>
      </c>
    </row>
    <row r="1588" spans="1:18" ht="22.5" customHeight="1">
      <c r="A1588" s="34">
        <v>46017</v>
      </c>
      <c r="B1588" s="15" t="s">
        <v>1758</v>
      </c>
      <c r="C1588" s="15" t="s">
        <v>1759</v>
      </c>
      <c r="D1588" s="35">
        <v>4060</v>
      </c>
      <c r="E1588" s="36">
        <v>56</v>
      </c>
      <c r="F1588" s="32">
        <v>48</v>
      </c>
      <c r="G1588" s="32">
        <v>51</v>
      </c>
      <c r="H1588" s="32">
        <v>75</v>
      </c>
      <c r="I1588" s="32">
        <v>81</v>
      </c>
      <c r="J1588" s="37"/>
      <c r="K1588" s="36">
        <v>59</v>
      </c>
      <c r="L1588" s="32">
        <v>54</v>
      </c>
      <c r="M1588" s="37">
        <v>50</v>
      </c>
      <c r="N1588" s="32"/>
      <c r="O1588" s="32"/>
      <c r="P1588" s="32"/>
      <c r="Q1588" s="32"/>
      <c r="R1588" s="38">
        <f>(E1588*E$2+F1588*F$2+G1588*G$2+H1588*H$2+I1588*I$2+K1588*K$2+J1588*J$2+L1588*L$2+M1588*M$2)</f>
        <v>0</v>
      </c>
    </row>
    <row r="1589" spans="1:18" ht="22.5" customHeight="1">
      <c r="A1589" s="34">
        <v>46017</v>
      </c>
      <c r="B1589" s="15" t="s">
        <v>1760</v>
      </c>
      <c r="C1589" s="15" t="s">
        <v>1761</v>
      </c>
      <c r="D1589" s="35">
        <v>689</v>
      </c>
      <c r="E1589" s="36">
        <v>37</v>
      </c>
      <c r="F1589" s="32">
        <v>66</v>
      </c>
      <c r="G1589" s="32">
        <v>0</v>
      </c>
      <c r="H1589" s="32">
        <v>26</v>
      </c>
      <c r="I1589" s="32">
        <v>7</v>
      </c>
      <c r="J1589" s="37"/>
      <c r="K1589" s="36">
        <v>15</v>
      </c>
      <c r="L1589" s="32">
        <v>53</v>
      </c>
      <c r="M1589" s="37">
        <v>41</v>
      </c>
      <c r="N1589" s="32"/>
      <c r="O1589" s="32"/>
      <c r="P1589" s="32"/>
      <c r="Q1589" s="32"/>
      <c r="R1589" s="38">
        <f>(E1589*E$2+F1589*F$2+G1589*G$2+H1589*H$2+I1589*I$2+K1589*K$2+J1589*J$2+L1589*L$2+M1589*M$2)</f>
        <v>0</v>
      </c>
    </row>
    <row r="1590" spans="1:18" ht="22.5" customHeight="1">
      <c r="A1590" s="34">
        <v>46017</v>
      </c>
      <c r="B1590" s="15" t="s">
        <v>1762</v>
      </c>
      <c r="C1590" s="15" t="s">
        <v>1763</v>
      </c>
      <c r="D1590" s="35">
        <v>373</v>
      </c>
      <c r="E1590" s="36">
        <v>34</v>
      </c>
      <c r="F1590" s="32">
        <v>48</v>
      </c>
      <c r="G1590" s="32">
        <v>29</v>
      </c>
      <c r="H1590" s="32">
        <v>57</v>
      </c>
      <c r="I1590" s="32">
        <v>71</v>
      </c>
      <c r="J1590" s="37"/>
      <c r="K1590" s="36">
        <v>34</v>
      </c>
      <c r="L1590" s="32">
        <v>32</v>
      </c>
      <c r="M1590" s="37">
        <v>42</v>
      </c>
      <c r="N1590" s="32"/>
      <c r="O1590" s="32"/>
      <c r="P1590" s="32"/>
      <c r="Q1590" s="32"/>
      <c r="R1590" s="38">
        <f>(E1590*E$2+F1590*F$2+G1590*G$2+H1590*H$2+I1590*I$2+K1590*K$2+J1590*J$2+L1590*L$2+M1590*M$2)</f>
        <v>0</v>
      </c>
    </row>
    <row r="1591" spans="1:18" ht="22.5" customHeight="1">
      <c r="A1591" s="34">
        <v>46017</v>
      </c>
      <c r="B1591" s="15" t="s">
        <v>1765</v>
      </c>
      <c r="C1591" s="15" t="s">
        <v>1766</v>
      </c>
      <c r="D1591" s="35">
        <v>21048</v>
      </c>
      <c r="E1591" s="36">
        <v>29</v>
      </c>
      <c r="F1591" s="32">
        <v>34</v>
      </c>
      <c r="G1591" s="32">
        <v>52</v>
      </c>
      <c r="H1591" s="32">
        <v>2</v>
      </c>
      <c r="I1591" s="32">
        <v>7</v>
      </c>
      <c r="J1591" s="37"/>
      <c r="K1591" s="36">
        <v>67</v>
      </c>
      <c r="L1591" s="32">
        <v>54</v>
      </c>
      <c r="M1591" s="37">
        <v>39</v>
      </c>
      <c r="N1591" s="32"/>
      <c r="O1591" s="32"/>
      <c r="P1591" s="32"/>
      <c r="Q1591" s="32"/>
      <c r="R1591" s="38">
        <f>(E1591*E$2+F1591*F$2+G1591*G$2+H1591*H$2+I1591*I$2+K1591*K$2+J1591*J$2+L1591*L$2+M1591*M$2)</f>
        <v>0</v>
      </c>
    </row>
    <row r="1592" spans="1:18" ht="22.5" customHeight="1">
      <c r="A1592" s="34">
        <v>46017</v>
      </c>
      <c r="B1592" s="15" t="s">
        <v>6443</v>
      </c>
      <c r="C1592" s="15" t="s">
        <v>6444</v>
      </c>
      <c r="D1592" s="35">
        <v>308</v>
      </c>
      <c r="E1592" s="36"/>
      <c r="F1592" s="32"/>
      <c r="G1592" s="32"/>
      <c r="H1592" s="32"/>
      <c r="I1592" s="32"/>
      <c r="J1592" s="37"/>
      <c r="K1592" s="36"/>
      <c r="L1592" s="32">
        <v>12</v>
      </c>
      <c r="M1592" s="37">
        <v>86</v>
      </c>
      <c r="N1592" s="32"/>
      <c r="O1592" s="32"/>
      <c r="P1592" s="32"/>
      <c r="Q1592" s="32"/>
      <c r="R1592" s="38">
        <f>(E1592*E$2+F1592*F$2+G1592*G$2+H1592*H$2+I1592*I$2+K1592*K$2+J1592*J$2+L1592*L$2+M1592*M$2)</f>
        <v>0</v>
      </c>
    </row>
    <row r="1593" spans="1:18" ht="22.5" customHeight="1">
      <c r="A1593" s="34">
        <v>46017</v>
      </c>
      <c r="B1593" s="15" t="s">
        <v>6320</v>
      </c>
      <c r="C1593" s="15" t="s">
        <v>6321</v>
      </c>
      <c r="D1593" s="35">
        <v>3570</v>
      </c>
      <c r="E1593" s="36">
        <v>47</v>
      </c>
      <c r="F1593" s="32">
        <v>70</v>
      </c>
      <c r="G1593" s="32">
        <v>43</v>
      </c>
      <c r="H1593" s="32">
        <v>49</v>
      </c>
      <c r="I1593" s="32">
        <v>40</v>
      </c>
      <c r="J1593" s="37"/>
      <c r="K1593" s="36">
        <v>45</v>
      </c>
      <c r="L1593" s="32">
        <v>72</v>
      </c>
      <c r="M1593" s="37">
        <v>24</v>
      </c>
      <c r="N1593" s="32"/>
      <c r="O1593" s="32"/>
      <c r="P1593" s="32"/>
      <c r="Q1593" s="32"/>
      <c r="R1593" s="38">
        <f>(E1593*E$2+F1593*F$2+G1593*G$2+H1593*H$2+I1593*I$2+K1593*K$2+J1593*J$2+L1593*L$2+M1593*M$2)</f>
        <v>0</v>
      </c>
    </row>
    <row r="1594" spans="1:18" ht="22.5" customHeight="1">
      <c r="A1594" s="34">
        <v>46017</v>
      </c>
      <c r="B1594" s="15" t="s">
        <v>1767</v>
      </c>
      <c r="C1594" s="15" t="s">
        <v>1768</v>
      </c>
      <c r="D1594" s="35">
        <v>2779</v>
      </c>
      <c r="E1594" s="36">
        <v>40</v>
      </c>
      <c r="F1594" s="32">
        <v>37</v>
      </c>
      <c r="G1594" s="32">
        <v>56</v>
      </c>
      <c r="H1594" s="32">
        <v>59</v>
      </c>
      <c r="I1594" s="32">
        <v>40</v>
      </c>
      <c r="J1594" s="37"/>
      <c r="K1594" s="36">
        <v>57</v>
      </c>
      <c r="L1594" s="32">
        <v>39</v>
      </c>
      <c r="M1594" s="37">
        <v>63</v>
      </c>
      <c r="N1594" s="32"/>
      <c r="O1594" s="32"/>
      <c r="P1594" s="32"/>
      <c r="Q1594" s="32"/>
      <c r="R1594" s="38">
        <f>(E1594*E$2+F1594*F$2+G1594*G$2+H1594*H$2+I1594*I$2+K1594*K$2+J1594*J$2+L1594*L$2+M1594*M$2)</f>
        <v>0</v>
      </c>
    </row>
    <row r="1595" spans="1:18" ht="22.5" customHeight="1">
      <c r="A1595" s="34">
        <v>46017</v>
      </c>
      <c r="B1595" s="15" t="s">
        <v>1769</v>
      </c>
      <c r="C1595" s="15" t="s">
        <v>1770</v>
      </c>
      <c r="D1595" s="35">
        <v>1298</v>
      </c>
      <c r="E1595" s="36"/>
      <c r="F1595" s="32">
        <v>98</v>
      </c>
      <c r="G1595" s="32">
        <v>74</v>
      </c>
      <c r="H1595" s="32">
        <v>73</v>
      </c>
      <c r="I1595" s="32">
        <v>28</v>
      </c>
      <c r="J1595" s="37">
        <v>79</v>
      </c>
      <c r="K1595" s="36">
        <v>96</v>
      </c>
      <c r="L1595" s="32">
        <v>53</v>
      </c>
      <c r="M1595" s="37">
        <v>47</v>
      </c>
      <c r="N1595" s="32"/>
      <c r="O1595" s="32"/>
      <c r="P1595" s="32"/>
      <c r="Q1595" s="32"/>
      <c r="R1595" s="38">
        <f>(E1595*E$2+F1595*F$2+G1595*G$2+H1595*H$2+I1595*I$2+K1595*K$2+J1595*J$2+L1595*L$2+M1595*M$2)</f>
        <v>0</v>
      </c>
    </row>
    <row r="1596" spans="1:18" ht="22.5" customHeight="1">
      <c r="A1596" s="34">
        <v>46017</v>
      </c>
      <c r="B1596" s="15" t="s">
        <v>6561</v>
      </c>
      <c r="C1596" s="15" t="s">
        <v>6525</v>
      </c>
      <c r="D1596" s="35">
        <v>1946</v>
      </c>
      <c r="E1596" s="36">
        <v>66</v>
      </c>
      <c r="F1596" s="32">
        <v>65</v>
      </c>
      <c r="G1596" s="32">
        <v>74</v>
      </c>
      <c r="H1596" s="32">
        <v>56</v>
      </c>
      <c r="I1596" s="32">
        <v>71</v>
      </c>
      <c r="J1596" s="37"/>
      <c r="K1596" s="36">
        <v>50</v>
      </c>
      <c r="L1596" s="32">
        <v>63</v>
      </c>
      <c r="M1596" s="37">
        <v>60</v>
      </c>
      <c r="N1596" s="32"/>
      <c r="O1596" s="32"/>
      <c r="P1596" s="32"/>
      <c r="Q1596" s="32"/>
      <c r="R1596" s="38">
        <f>(E1596*E$2+F1596*F$2+G1596*G$2+H1596*H$2+I1596*I$2+K1596*K$2+J1596*J$2+L1596*L$2+M1596*M$2)</f>
        <v>0</v>
      </c>
    </row>
    <row r="1597" spans="1:18" ht="22.5" customHeight="1">
      <c r="A1597" s="34">
        <v>46017</v>
      </c>
      <c r="B1597" s="15" t="s">
        <v>1771</v>
      </c>
      <c r="C1597" s="15" t="s">
        <v>1772</v>
      </c>
      <c r="D1597" s="35">
        <v>7948</v>
      </c>
      <c r="E1597" s="36">
        <v>31</v>
      </c>
      <c r="F1597" s="32"/>
      <c r="G1597" s="32">
        <v>40</v>
      </c>
      <c r="H1597" s="32">
        <v>19</v>
      </c>
      <c r="I1597" s="32">
        <v>42</v>
      </c>
      <c r="J1597" s="37"/>
      <c r="K1597" s="36">
        <v>81</v>
      </c>
      <c r="L1597" s="32">
        <v>38</v>
      </c>
      <c r="M1597" s="37">
        <v>46</v>
      </c>
      <c r="N1597" s="32"/>
      <c r="O1597" s="32"/>
      <c r="P1597" s="32"/>
      <c r="Q1597" s="32"/>
      <c r="R1597" s="38">
        <f>(E1597*E$2+F1597*F$2+G1597*G$2+H1597*H$2+I1597*I$2+K1597*K$2+J1597*J$2+L1597*L$2+M1597*M$2)</f>
        <v>0</v>
      </c>
    </row>
    <row r="1598" spans="1:18" ht="22.5" customHeight="1">
      <c r="A1598" s="34">
        <v>46017</v>
      </c>
      <c r="B1598" s="15" t="s">
        <v>1773</v>
      </c>
      <c r="C1598" s="15" t="s">
        <v>1774</v>
      </c>
      <c r="D1598" s="35">
        <v>39526</v>
      </c>
      <c r="E1598" s="36">
        <v>37</v>
      </c>
      <c r="F1598" s="32">
        <v>15</v>
      </c>
      <c r="G1598" s="32">
        <v>71</v>
      </c>
      <c r="H1598" s="32">
        <v>26</v>
      </c>
      <c r="I1598" s="32">
        <v>4</v>
      </c>
      <c r="J1598" s="37"/>
      <c r="K1598" s="36">
        <v>9</v>
      </c>
      <c r="L1598" s="32">
        <v>42</v>
      </c>
      <c r="M1598" s="37">
        <v>45</v>
      </c>
      <c r="N1598" s="32"/>
      <c r="O1598" s="32"/>
      <c r="P1598" s="32"/>
      <c r="Q1598" s="32"/>
      <c r="R1598" s="38">
        <f>(E1598*E$2+F1598*F$2+G1598*G$2+H1598*H$2+I1598*I$2+K1598*K$2+J1598*J$2+L1598*L$2+M1598*M$2)</f>
        <v>0</v>
      </c>
    </row>
    <row r="1599" spans="1:18" ht="22.5" customHeight="1">
      <c r="A1599" s="34">
        <v>46017</v>
      </c>
      <c r="B1599" s="15" t="s">
        <v>5613</v>
      </c>
      <c r="C1599" s="15" t="s">
        <v>4900</v>
      </c>
      <c r="D1599" s="35">
        <v>2492</v>
      </c>
      <c r="E1599" s="36"/>
      <c r="F1599" s="32">
        <v>92</v>
      </c>
      <c r="G1599" s="32"/>
      <c r="H1599" s="32">
        <v>22</v>
      </c>
      <c r="I1599" s="32"/>
      <c r="J1599" s="37"/>
      <c r="K1599" s="36">
        <v>53</v>
      </c>
      <c r="L1599" s="32">
        <v>38</v>
      </c>
      <c r="M1599" s="37">
        <v>49</v>
      </c>
      <c r="N1599" s="32"/>
      <c r="O1599" s="32"/>
      <c r="P1599" s="32"/>
      <c r="Q1599" s="32"/>
      <c r="R1599" s="38">
        <f>(E1599*E$2+F1599*F$2+G1599*G$2+H1599*H$2+I1599*I$2+K1599*K$2+J1599*J$2+L1599*L$2+M1599*M$2)</f>
        <v>0</v>
      </c>
    </row>
    <row r="1600" spans="1:18" ht="22.5" customHeight="1">
      <c r="A1600" s="34">
        <v>46017</v>
      </c>
      <c r="B1600" s="15" t="s">
        <v>5632</v>
      </c>
      <c r="C1600" s="15" t="s">
        <v>1775</v>
      </c>
      <c r="D1600" s="35">
        <v>610</v>
      </c>
      <c r="E1600" s="36">
        <v>20</v>
      </c>
      <c r="F1600" s="32">
        <v>21</v>
      </c>
      <c r="G1600" s="32">
        <v>36</v>
      </c>
      <c r="H1600" s="32">
        <v>66</v>
      </c>
      <c r="I1600" s="32">
        <v>26</v>
      </c>
      <c r="J1600" s="37">
        <v>35</v>
      </c>
      <c r="K1600" s="36">
        <v>51</v>
      </c>
      <c r="L1600" s="32">
        <v>53</v>
      </c>
      <c r="M1600" s="37">
        <v>48</v>
      </c>
      <c r="N1600" s="32"/>
      <c r="O1600" s="32"/>
      <c r="P1600" s="32"/>
      <c r="Q1600" s="32"/>
      <c r="R1600" s="38">
        <f>(E1600*E$2+F1600*F$2+G1600*G$2+H1600*H$2+I1600*I$2+K1600*K$2+J1600*J$2+L1600*L$2+M1600*M$2)</f>
        <v>0</v>
      </c>
    </row>
    <row r="1601" spans="1:18" ht="22.5" customHeight="1">
      <c r="A1601" s="34">
        <v>46017</v>
      </c>
      <c r="B1601" s="15" t="s">
        <v>7090</v>
      </c>
      <c r="C1601" s="15" t="s">
        <v>7091</v>
      </c>
      <c r="D1601" s="35">
        <v>940</v>
      </c>
      <c r="E1601" s="36">
        <v>42</v>
      </c>
      <c r="F1601" s="32">
        <v>4</v>
      </c>
      <c r="G1601" s="32">
        <v>56</v>
      </c>
      <c r="H1601" s="32">
        <v>30</v>
      </c>
      <c r="I1601" s="32"/>
      <c r="J1601" s="37"/>
      <c r="K1601" s="36">
        <v>57</v>
      </c>
      <c r="L1601" s="32">
        <v>60</v>
      </c>
      <c r="M1601" s="37">
        <v>47</v>
      </c>
      <c r="N1601" s="32"/>
      <c r="O1601" s="32"/>
      <c r="P1601" s="32"/>
      <c r="Q1601" s="32"/>
      <c r="R1601" s="38">
        <f>(E1601*E$2+F1601*F$2+G1601*G$2+H1601*H$2+I1601*I$2+K1601*K$2+J1601*J$2+L1601*L$2+M1601*M$2)</f>
        <v>0</v>
      </c>
    </row>
    <row r="1602" spans="1:18" ht="22.5" customHeight="1">
      <c r="A1602" s="34">
        <v>46017</v>
      </c>
      <c r="B1602" s="15" t="s">
        <v>1776</v>
      </c>
      <c r="C1602" s="15" t="s">
        <v>1777</v>
      </c>
      <c r="D1602" s="35">
        <v>736</v>
      </c>
      <c r="E1602" s="36"/>
      <c r="F1602" s="32">
        <v>58</v>
      </c>
      <c r="G1602" s="32"/>
      <c r="H1602" s="32">
        <v>26</v>
      </c>
      <c r="I1602" s="32"/>
      <c r="J1602" s="37"/>
      <c r="K1602" s="36">
        <v>11</v>
      </c>
      <c r="L1602" s="32">
        <v>37</v>
      </c>
      <c r="M1602" s="37">
        <v>18</v>
      </c>
      <c r="N1602" s="32"/>
      <c r="O1602" s="32"/>
      <c r="P1602" s="32"/>
      <c r="Q1602" s="32"/>
      <c r="R1602" s="38">
        <f>(E1602*E$2+F1602*F$2+G1602*G$2+H1602*H$2+I1602*I$2+K1602*K$2+J1602*J$2+L1602*L$2+M1602*M$2)</f>
        <v>0</v>
      </c>
    </row>
    <row r="1603" spans="1:18" ht="22.5" customHeight="1">
      <c r="A1603" s="34">
        <v>46017</v>
      </c>
      <c r="B1603" s="15" t="s">
        <v>6690</v>
      </c>
      <c r="C1603" s="15" t="s">
        <v>6691</v>
      </c>
      <c r="D1603" s="35">
        <v>255</v>
      </c>
      <c r="E1603" s="36"/>
      <c r="F1603" s="32">
        <v>15</v>
      </c>
      <c r="G1603" s="32"/>
      <c r="H1603" s="32">
        <v>4</v>
      </c>
      <c r="I1603" s="32"/>
      <c r="J1603" s="37"/>
      <c r="K1603" s="36">
        <v>6</v>
      </c>
      <c r="L1603" s="32">
        <v>88</v>
      </c>
      <c r="M1603" s="37">
        <v>19</v>
      </c>
      <c r="N1603" s="32"/>
      <c r="O1603" s="32"/>
      <c r="P1603" s="32"/>
      <c r="Q1603" s="32"/>
      <c r="R1603" s="38">
        <f>(E1603*E$2+F1603*F$2+G1603*G$2+H1603*H$2+I1603*I$2+K1603*K$2+J1603*J$2+L1603*L$2+M1603*M$2)</f>
        <v>0</v>
      </c>
    </row>
    <row r="1604" spans="1:18" ht="22.5" customHeight="1">
      <c r="A1604" s="34">
        <v>46017</v>
      </c>
      <c r="B1604" s="15" t="s">
        <v>4902</v>
      </c>
      <c r="C1604" s="15" t="s">
        <v>4901</v>
      </c>
      <c r="D1604" s="35">
        <v>400</v>
      </c>
      <c r="E1604" s="36"/>
      <c r="F1604" s="32"/>
      <c r="G1604" s="32"/>
      <c r="H1604" s="32">
        <v>3</v>
      </c>
      <c r="I1604" s="32"/>
      <c r="J1604" s="37"/>
      <c r="K1604" s="36">
        <v>22</v>
      </c>
      <c r="L1604" s="32">
        <v>27</v>
      </c>
      <c r="M1604" s="37">
        <v>52</v>
      </c>
      <c r="N1604" s="32"/>
      <c r="O1604" s="32"/>
      <c r="P1604" s="32"/>
      <c r="Q1604" s="32"/>
      <c r="R1604" s="38">
        <f>(E1604*E$2+F1604*F$2+G1604*G$2+H1604*H$2+I1604*I$2+K1604*K$2+J1604*J$2+L1604*L$2+M1604*M$2)</f>
        <v>0</v>
      </c>
    </row>
    <row r="1605" spans="1:18" ht="22.5" customHeight="1">
      <c r="A1605" s="34">
        <v>46017</v>
      </c>
      <c r="B1605" s="15" t="s">
        <v>8028</v>
      </c>
      <c r="C1605" s="15" t="s">
        <v>8029</v>
      </c>
      <c r="D1605" s="35">
        <v>96</v>
      </c>
      <c r="E1605" s="36">
        <v>17</v>
      </c>
      <c r="F1605" s="32">
        <v>39</v>
      </c>
      <c r="G1605" s="32">
        <v>26</v>
      </c>
      <c r="H1605" s="32">
        <v>19</v>
      </c>
      <c r="I1605" s="32">
        <v>30</v>
      </c>
      <c r="J1605" s="37"/>
      <c r="K1605" s="36">
        <v>15</v>
      </c>
      <c r="L1605" s="32">
        <v>51</v>
      </c>
      <c r="M1605" s="37">
        <v>37</v>
      </c>
      <c r="N1605" s="32"/>
      <c r="O1605" s="32"/>
      <c r="P1605" s="32"/>
      <c r="Q1605" s="32"/>
      <c r="R1605" s="38">
        <f>(E1605*E$2+F1605*F$2+G1605*G$2+H1605*H$2+I1605*I$2+K1605*K$2+J1605*J$2+L1605*L$2+M1605*M$2)</f>
        <v>0</v>
      </c>
    </row>
    <row r="1606" spans="1:18" ht="22.5" customHeight="1">
      <c r="A1606" s="34">
        <v>46017</v>
      </c>
      <c r="B1606" s="15" t="s">
        <v>4904</v>
      </c>
      <c r="C1606" s="15" t="s">
        <v>4903</v>
      </c>
      <c r="D1606" s="35">
        <v>280093</v>
      </c>
      <c r="E1606" s="36">
        <v>48</v>
      </c>
      <c r="F1606" s="32"/>
      <c r="G1606" s="32">
        <v>57</v>
      </c>
      <c r="H1606" s="32">
        <v>41</v>
      </c>
      <c r="I1606" s="32">
        <v>46</v>
      </c>
      <c r="J1606" s="37">
        <v>52</v>
      </c>
      <c r="K1606" s="36">
        <v>94</v>
      </c>
      <c r="L1606" s="32">
        <v>81</v>
      </c>
      <c r="M1606" s="37">
        <v>34</v>
      </c>
      <c r="N1606" s="32"/>
      <c r="O1606" s="32"/>
      <c r="P1606" s="32"/>
      <c r="Q1606" s="32"/>
      <c r="R1606" s="38">
        <f>(E1606*E$2+F1606*F$2+G1606*G$2+H1606*H$2+I1606*I$2+K1606*K$2+J1606*J$2+L1606*L$2+M1606*M$2)</f>
        <v>0</v>
      </c>
    </row>
    <row r="1607" spans="1:18" ht="22.5" customHeight="1">
      <c r="A1607" s="34">
        <v>46017</v>
      </c>
      <c r="B1607" s="15" t="s">
        <v>6619</v>
      </c>
      <c r="C1607" s="15" t="s">
        <v>6620</v>
      </c>
      <c r="D1607" s="35">
        <v>7976</v>
      </c>
      <c r="E1607" s="36"/>
      <c r="F1607" s="32">
        <v>99</v>
      </c>
      <c r="G1607" s="32"/>
      <c r="H1607" s="32">
        <v>77</v>
      </c>
      <c r="I1607" s="32"/>
      <c r="J1607" s="37"/>
      <c r="K1607" s="36"/>
      <c r="L1607" s="32">
        <v>78</v>
      </c>
      <c r="M1607" s="37">
        <v>23</v>
      </c>
      <c r="N1607" s="32"/>
      <c r="O1607" s="32"/>
      <c r="P1607" s="32"/>
      <c r="Q1607" s="32"/>
      <c r="R1607" s="38">
        <f>(E1607*E$2+F1607*F$2+G1607*G$2+H1607*H$2+I1607*I$2+K1607*K$2+J1607*J$2+L1607*L$2+M1607*M$2)</f>
        <v>0</v>
      </c>
    </row>
    <row r="1608" spans="1:18" ht="22.5" customHeight="1">
      <c r="A1608" s="34">
        <v>46017</v>
      </c>
      <c r="B1608" s="15" t="s">
        <v>1778</v>
      </c>
      <c r="C1608" s="15" t="s">
        <v>1779</v>
      </c>
      <c r="D1608" s="35">
        <v>700</v>
      </c>
      <c r="E1608" s="36">
        <v>63</v>
      </c>
      <c r="F1608" s="32">
        <v>98</v>
      </c>
      <c r="G1608" s="32">
        <v>71</v>
      </c>
      <c r="H1608" s="32">
        <v>38</v>
      </c>
      <c r="I1608" s="32">
        <v>18</v>
      </c>
      <c r="J1608" s="37">
        <v>76</v>
      </c>
      <c r="K1608" s="36">
        <v>18</v>
      </c>
      <c r="L1608" s="32">
        <v>60</v>
      </c>
      <c r="M1608" s="37">
        <v>56</v>
      </c>
      <c r="N1608" s="32"/>
      <c r="O1608" s="32"/>
      <c r="P1608" s="32"/>
      <c r="Q1608" s="32"/>
      <c r="R1608" s="38">
        <f>(E1608*E$2+F1608*F$2+G1608*G$2+H1608*H$2+I1608*I$2+K1608*K$2+J1608*J$2+L1608*L$2+M1608*M$2)</f>
        <v>0</v>
      </c>
    </row>
    <row r="1609" spans="1:18" ht="22.5" customHeight="1">
      <c r="A1609" s="34">
        <v>46017</v>
      </c>
      <c r="B1609" s="15" t="s">
        <v>4906</v>
      </c>
      <c r="C1609" s="15" t="s">
        <v>4905</v>
      </c>
      <c r="D1609" s="35">
        <v>1098</v>
      </c>
      <c r="E1609" s="36">
        <v>54</v>
      </c>
      <c r="F1609" s="32"/>
      <c r="G1609" s="32">
        <v>68</v>
      </c>
      <c r="H1609" s="32">
        <v>82</v>
      </c>
      <c r="I1609" s="32">
        <v>42</v>
      </c>
      <c r="J1609" s="37"/>
      <c r="K1609" s="36">
        <v>19</v>
      </c>
      <c r="L1609" s="32">
        <v>29</v>
      </c>
      <c r="M1609" s="37">
        <v>63</v>
      </c>
      <c r="N1609" s="32"/>
      <c r="O1609" s="32"/>
      <c r="P1609" s="32"/>
      <c r="Q1609" s="32"/>
      <c r="R1609" s="38">
        <f>(E1609*E$2+F1609*F$2+G1609*G$2+H1609*H$2+I1609*I$2+K1609*K$2+J1609*J$2+L1609*L$2+M1609*M$2)</f>
        <v>0</v>
      </c>
    </row>
    <row r="1610" spans="1:18" ht="22.5" customHeight="1">
      <c r="A1610" s="34">
        <v>46017</v>
      </c>
      <c r="B1610" s="15" t="s">
        <v>4908</v>
      </c>
      <c r="C1610" s="15" t="s">
        <v>4907</v>
      </c>
      <c r="D1610" s="35">
        <v>1875</v>
      </c>
      <c r="E1610" s="36">
        <v>48</v>
      </c>
      <c r="F1610" s="32"/>
      <c r="G1610" s="32">
        <v>64</v>
      </c>
      <c r="H1610" s="32">
        <v>33</v>
      </c>
      <c r="I1610" s="32">
        <v>45</v>
      </c>
      <c r="J1610" s="37"/>
      <c r="K1610" s="36">
        <v>76</v>
      </c>
      <c r="L1610" s="32">
        <v>40</v>
      </c>
      <c r="M1610" s="37">
        <v>61</v>
      </c>
      <c r="N1610" s="32"/>
      <c r="O1610" s="32"/>
      <c r="P1610" s="32"/>
      <c r="Q1610" s="32"/>
      <c r="R1610" s="38">
        <f>(E1610*E$2+F1610*F$2+G1610*G$2+H1610*H$2+I1610*I$2+K1610*K$2+J1610*J$2+L1610*L$2+M1610*M$2)</f>
        <v>0</v>
      </c>
    </row>
    <row r="1611" spans="1:18" ht="22.5" customHeight="1">
      <c r="A1611" s="34">
        <v>46017</v>
      </c>
      <c r="B1611" s="15" t="s">
        <v>7033</v>
      </c>
      <c r="C1611" s="15" t="s">
        <v>7034</v>
      </c>
      <c r="D1611" s="35">
        <v>302</v>
      </c>
      <c r="E1611" s="36"/>
      <c r="F1611" s="32"/>
      <c r="G1611" s="32"/>
      <c r="H1611" s="32"/>
      <c r="I1611" s="32"/>
      <c r="J1611" s="37"/>
      <c r="K1611" s="36"/>
      <c r="L1611" s="32">
        <v>46</v>
      </c>
      <c r="M1611" s="37">
        <v>59</v>
      </c>
      <c r="N1611" s="32"/>
      <c r="O1611" s="32"/>
      <c r="P1611" s="32"/>
      <c r="Q1611" s="32"/>
      <c r="R1611" s="38">
        <f>(E1611*E$2+F1611*F$2+G1611*G$2+H1611*H$2+I1611*I$2+K1611*K$2+J1611*J$2+L1611*L$2+M1611*M$2)</f>
        <v>0</v>
      </c>
    </row>
    <row r="1612" spans="1:18" ht="22.5" customHeight="1">
      <c r="A1612" s="34">
        <v>46017</v>
      </c>
      <c r="B1612" s="15" t="s">
        <v>7609</v>
      </c>
      <c r="C1612" s="15" t="s">
        <v>7610</v>
      </c>
      <c r="D1612" s="35">
        <v>269</v>
      </c>
      <c r="E1612" s="36"/>
      <c r="F1612" s="32">
        <v>36</v>
      </c>
      <c r="G1612" s="32"/>
      <c r="H1612" s="32">
        <v>5</v>
      </c>
      <c r="I1612" s="32"/>
      <c r="J1612" s="37"/>
      <c r="K1612" s="36">
        <v>43</v>
      </c>
      <c r="L1612" s="32">
        <v>46</v>
      </c>
      <c r="M1612" s="37">
        <v>29</v>
      </c>
      <c r="N1612" s="32"/>
      <c r="O1612" s="32"/>
      <c r="P1612" s="32"/>
      <c r="Q1612" s="32"/>
      <c r="R1612" s="38">
        <f>(E1612*E$2+F1612*F$2+G1612*G$2+H1612*H$2+I1612*I$2+K1612*K$2+J1612*J$2+L1612*L$2+M1612*M$2)</f>
        <v>0</v>
      </c>
    </row>
    <row r="1613" spans="1:18" ht="22.5" customHeight="1">
      <c r="A1613" s="34">
        <v>46017</v>
      </c>
      <c r="B1613" s="15" t="s">
        <v>1780</v>
      </c>
      <c r="C1613" s="15" t="s">
        <v>1781</v>
      </c>
      <c r="D1613" s="35">
        <v>99298</v>
      </c>
      <c r="E1613" s="36">
        <v>60</v>
      </c>
      <c r="F1613" s="32">
        <v>51</v>
      </c>
      <c r="G1613" s="32">
        <v>67</v>
      </c>
      <c r="H1613" s="32">
        <v>83</v>
      </c>
      <c r="I1613" s="32">
        <v>73</v>
      </c>
      <c r="J1613" s="37">
        <v>59</v>
      </c>
      <c r="K1613" s="36">
        <v>99</v>
      </c>
      <c r="L1613" s="32">
        <v>9</v>
      </c>
      <c r="M1613" s="37">
        <v>96</v>
      </c>
      <c r="N1613" s="32"/>
      <c r="O1613" s="32"/>
      <c r="P1613" s="32"/>
      <c r="Q1613" s="32"/>
      <c r="R1613" s="38">
        <f>(E1613*E$2+F1613*F$2+G1613*G$2+H1613*H$2+I1613*I$2+K1613*K$2+J1613*J$2+L1613*L$2+M1613*M$2)</f>
        <v>0</v>
      </c>
    </row>
    <row r="1614" spans="1:18" ht="22.5" customHeight="1">
      <c r="A1614" s="34">
        <v>46017</v>
      </c>
      <c r="B1614" s="15" t="s">
        <v>1782</v>
      </c>
      <c r="C1614" s="15" t="s">
        <v>1783</v>
      </c>
      <c r="D1614" s="35">
        <v>1238</v>
      </c>
      <c r="E1614" s="36">
        <v>89</v>
      </c>
      <c r="F1614" s="32">
        <v>95</v>
      </c>
      <c r="G1614" s="32">
        <v>77</v>
      </c>
      <c r="H1614" s="32">
        <v>96</v>
      </c>
      <c r="I1614" s="32">
        <v>78</v>
      </c>
      <c r="J1614" s="37">
        <v>98</v>
      </c>
      <c r="K1614" s="36">
        <v>79</v>
      </c>
      <c r="L1614" s="32">
        <v>38</v>
      </c>
      <c r="M1614" s="37">
        <v>55</v>
      </c>
      <c r="N1614" s="32"/>
      <c r="O1614" s="32">
        <v>1</v>
      </c>
      <c r="P1614" s="32">
        <v>1</v>
      </c>
      <c r="Q1614" s="32"/>
      <c r="R1614" s="38">
        <f>(E1614*E$2+F1614*F$2+G1614*G$2+H1614*H$2+I1614*I$2+K1614*K$2+J1614*J$2+L1614*L$2+M1614*M$2)</f>
        <v>0</v>
      </c>
    </row>
    <row r="1615" spans="1:18" ht="22.5" customHeight="1">
      <c r="A1615" s="34">
        <v>46017</v>
      </c>
      <c r="B1615" s="15" t="s">
        <v>4910</v>
      </c>
      <c r="C1615" s="15" t="s">
        <v>4909</v>
      </c>
      <c r="D1615" s="35">
        <v>880</v>
      </c>
      <c r="E1615" s="36">
        <v>54</v>
      </c>
      <c r="F1615" s="32">
        <v>78</v>
      </c>
      <c r="G1615" s="32">
        <v>34</v>
      </c>
      <c r="H1615" s="32">
        <v>43</v>
      </c>
      <c r="I1615" s="32">
        <v>33</v>
      </c>
      <c r="J1615" s="37"/>
      <c r="K1615" s="36">
        <v>62</v>
      </c>
      <c r="L1615" s="32">
        <v>54</v>
      </c>
      <c r="M1615" s="37">
        <v>39</v>
      </c>
      <c r="N1615" s="32"/>
      <c r="O1615" s="32"/>
      <c r="P1615" s="32"/>
      <c r="Q1615" s="32"/>
      <c r="R1615" s="38">
        <f>(E1615*E$2+F1615*F$2+G1615*G$2+H1615*H$2+I1615*I$2+K1615*K$2+J1615*J$2+L1615*L$2+M1615*M$2)</f>
        <v>0</v>
      </c>
    </row>
    <row r="1616" spans="1:18" ht="22.5" customHeight="1">
      <c r="A1616" s="34">
        <v>46017</v>
      </c>
      <c r="B1616" s="15" t="s">
        <v>7706</v>
      </c>
      <c r="C1616" s="15" t="s">
        <v>7707</v>
      </c>
      <c r="D1616" s="35">
        <v>236</v>
      </c>
      <c r="E1616" s="36"/>
      <c r="F1616" s="32"/>
      <c r="G1616" s="32"/>
      <c r="H1616" s="32"/>
      <c r="I1616" s="32"/>
      <c r="J1616" s="37"/>
      <c r="K1616" s="36"/>
      <c r="L1616" s="32">
        <v>47</v>
      </c>
      <c r="M1616" s="37">
        <v>55</v>
      </c>
      <c r="N1616" s="32"/>
      <c r="O1616" s="32"/>
      <c r="P1616" s="32"/>
      <c r="Q1616" s="32"/>
      <c r="R1616" s="38">
        <f>(E1616*E$2+F1616*F$2+G1616*G$2+H1616*H$2+I1616*I$2+K1616*K$2+J1616*J$2+L1616*L$2+M1616*M$2)</f>
        <v>0</v>
      </c>
    </row>
    <row r="1617" spans="1:18" ht="22.5" customHeight="1">
      <c r="A1617" s="34">
        <v>46017</v>
      </c>
      <c r="B1617" s="15" t="s">
        <v>1784</v>
      </c>
      <c r="C1617" s="15" t="s">
        <v>1785</v>
      </c>
      <c r="D1617" s="35">
        <v>2498</v>
      </c>
      <c r="E1617" s="36">
        <v>23</v>
      </c>
      <c r="F1617" s="32">
        <v>3</v>
      </c>
      <c r="G1617" s="32">
        <v>21</v>
      </c>
      <c r="H1617" s="32">
        <v>22</v>
      </c>
      <c r="I1617" s="32">
        <v>4</v>
      </c>
      <c r="J1617" s="37"/>
      <c r="K1617" s="36">
        <v>2</v>
      </c>
      <c r="L1617" s="32">
        <v>62</v>
      </c>
      <c r="M1617" s="37">
        <v>43</v>
      </c>
      <c r="N1617" s="32"/>
      <c r="O1617" s="32"/>
      <c r="P1617" s="32"/>
      <c r="Q1617" s="32"/>
      <c r="R1617" s="38">
        <f>(E1617*E$2+F1617*F$2+G1617*G$2+H1617*H$2+I1617*I$2+K1617*K$2+J1617*J$2+L1617*L$2+M1617*M$2)</f>
        <v>0</v>
      </c>
    </row>
    <row r="1618" spans="1:18" ht="22.5" customHeight="1">
      <c r="A1618" s="34">
        <v>46017</v>
      </c>
      <c r="B1618" s="15" t="s">
        <v>5646</v>
      </c>
      <c r="C1618" s="15" t="s">
        <v>5645</v>
      </c>
      <c r="D1618" s="35">
        <v>146</v>
      </c>
      <c r="E1618" s="36">
        <v>6</v>
      </c>
      <c r="F1618" s="32">
        <v>21</v>
      </c>
      <c r="G1618" s="32">
        <v>24</v>
      </c>
      <c r="H1618" s="32">
        <v>5</v>
      </c>
      <c r="I1618" s="32">
        <v>1</v>
      </c>
      <c r="J1618" s="37"/>
      <c r="K1618" s="36">
        <v>12</v>
      </c>
      <c r="L1618" s="32">
        <v>63</v>
      </c>
      <c r="M1618" s="37">
        <v>41</v>
      </c>
      <c r="N1618" s="32"/>
      <c r="O1618" s="32"/>
      <c r="P1618" s="32"/>
      <c r="Q1618" s="32"/>
      <c r="R1618" s="38">
        <f>(E1618*E$2+F1618*F$2+G1618*G$2+H1618*H$2+I1618*I$2+K1618*K$2+J1618*J$2+L1618*L$2+M1618*M$2)</f>
        <v>0</v>
      </c>
    </row>
    <row r="1619" spans="1:18" ht="22.5" customHeight="1">
      <c r="A1619" s="34">
        <v>46017</v>
      </c>
      <c r="B1619" s="15" t="s">
        <v>7222</v>
      </c>
      <c r="C1619" s="15" t="s">
        <v>7223</v>
      </c>
      <c r="D1619" s="35">
        <v>746</v>
      </c>
      <c r="E1619" s="36"/>
      <c r="F1619" s="32"/>
      <c r="G1619" s="32"/>
      <c r="H1619" s="32"/>
      <c r="I1619" s="32"/>
      <c r="J1619" s="37"/>
      <c r="K1619" s="36"/>
      <c r="L1619" s="32">
        <v>46</v>
      </c>
      <c r="M1619" s="37">
        <v>55</v>
      </c>
      <c r="N1619" s="32"/>
      <c r="O1619" s="32"/>
      <c r="P1619" s="32"/>
      <c r="Q1619" s="32"/>
      <c r="R1619" s="38">
        <f>(E1619*E$2+F1619*F$2+G1619*G$2+H1619*H$2+I1619*I$2+K1619*K$2+J1619*J$2+L1619*L$2+M1619*M$2)</f>
        <v>0</v>
      </c>
    </row>
    <row r="1620" spans="1:18" ht="22.5" customHeight="1">
      <c r="A1620" s="34">
        <v>46017</v>
      </c>
      <c r="B1620" s="15" t="s">
        <v>7356</v>
      </c>
      <c r="C1620" s="15" t="s">
        <v>7357</v>
      </c>
      <c r="D1620" s="35">
        <v>180</v>
      </c>
      <c r="E1620" s="36"/>
      <c r="F1620" s="32"/>
      <c r="G1620" s="32"/>
      <c r="H1620" s="32"/>
      <c r="I1620" s="32"/>
      <c r="J1620" s="37"/>
      <c r="K1620" s="36"/>
      <c r="L1620" s="32">
        <v>44</v>
      </c>
      <c r="M1620" s="37">
        <v>58</v>
      </c>
      <c r="N1620" s="32"/>
      <c r="O1620" s="32"/>
      <c r="P1620" s="32"/>
      <c r="Q1620" s="32"/>
      <c r="R1620" s="38">
        <f>(E1620*E$2+F1620*F$2+G1620*G$2+H1620*H$2+I1620*I$2+K1620*K$2+J1620*J$2+L1620*L$2+M1620*M$2)</f>
        <v>0</v>
      </c>
    </row>
    <row r="1621" spans="1:18" ht="22.5" customHeight="1">
      <c r="A1621" s="34">
        <v>46017</v>
      </c>
      <c r="B1621" s="15" t="s">
        <v>1786</v>
      </c>
      <c r="C1621" s="15" t="s">
        <v>1787</v>
      </c>
      <c r="D1621" s="35">
        <v>5674</v>
      </c>
      <c r="E1621" s="36">
        <v>48</v>
      </c>
      <c r="F1621" s="32">
        <v>36</v>
      </c>
      <c r="G1621" s="32">
        <v>51</v>
      </c>
      <c r="H1621" s="32">
        <v>84</v>
      </c>
      <c r="I1621" s="32">
        <v>94</v>
      </c>
      <c r="J1621" s="37"/>
      <c r="K1621" s="36">
        <v>24</v>
      </c>
      <c r="L1621" s="32">
        <v>71</v>
      </c>
      <c r="M1621" s="37">
        <v>30</v>
      </c>
      <c r="N1621" s="32"/>
      <c r="O1621" s="32"/>
      <c r="P1621" s="32"/>
      <c r="Q1621" s="32"/>
      <c r="R1621" s="38">
        <f>(E1621*E$2+F1621*F$2+G1621*G$2+H1621*H$2+I1621*I$2+K1621*K$2+J1621*J$2+L1621*L$2+M1621*M$2)</f>
        <v>0</v>
      </c>
    </row>
    <row r="1622" spans="1:18" ht="22.5" customHeight="1">
      <c r="A1622" s="34">
        <v>46017</v>
      </c>
      <c r="B1622" s="15" t="s">
        <v>1788</v>
      </c>
      <c r="C1622" s="15" t="s">
        <v>1789</v>
      </c>
      <c r="D1622" s="35">
        <v>6371</v>
      </c>
      <c r="E1622" s="36">
        <v>87</v>
      </c>
      <c r="F1622" s="32">
        <v>92</v>
      </c>
      <c r="G1622" s="32">
        <v>71</v>
      </c>
      <c r="H1622" s="32">
        <v>86</v>
      </c>
      <c r="I1622" s="32">
        <v>36</v>
      </c>
      <c r="J1622" s="37"/>
      <c r="K1622" s="36">
        <v>57</v>
      </c>
      <c r="L1622" s="32">
        <v>61</v>
      </c>
      <c r="M1622" s="37">
        <v>19</v>
      </c>
      <c r="N1622" s="32"/>
      <c r="O1622" s="32"/>
      <c r="P1622" s="32"/>
      <c r="Q1622" s="32"/>
      <c r="R1622" s="38">
        <f>(E1622*E$2+F1622*F$2+G1622*G$2+H1622*H$2+I1622*I$2+K1622*K$2+J1622*J$2+L1622*L$2+M1622*M$2)</f>
        <v>0</v>
      </c>
    </row>
    <row r="1623" spans="1:18" ht="22.5" customHeight="1">
      <c r="A1623" s="34">
        <v>46017</v>
      </c>
      <c r="B1623" s="15" t="s">
        <v>1790</v>
      </c>
      <c r="C1623" s="15" t="s">
        <v>1791</v>
      </c>
      <c r="D1623" s="35">
        <v>9837</v>
      </c>
      <c r="E1623" s="36">
        <v>36</v>
      </c>
      <c r="F1623" s="32">
        <v>12</v>
      </c>
      <c r="G1623" s="32">
        <v>47</v>
      </c>
      <c r="H1623" s="32">
        <v>35</v>
      </c>
      <c r="I1623" s="32">
        <v>21</v>
      </c>
      <c r="J1623" s="37"/>
      <c r="K1623" s="36">
        <v>20</v>
      </c>
      <c r="L1623" s="32">
        <v>85</v>
      </c>
      <c r="M1623" s="37">
        <v>23</v>
      </c>
      <c r="N1623" s="32"/>
      <c r="O1623" s="32"/>
      <c r="P1623" s="32"/>
      <c r="Q1623" s="32"/>
      <c r="R1623" s="38">
        <f>(E1623*E$2+F1623*F$2+G1623*G$2+H1623*H$2+I1623*I$2+K1623*K$2+J1623*J$2+L1623*L$2+M1623*M$2)</f>
        <v>0</v>
      </c>
    </row>
    <row r="1624" spans="1:18" ht="22.5" customHeight="1">
      <c r="A1624" s="34">
        <v>46017</v>
      </c>
      <c r="B1624" s="15" t="s">
        <v>4398</v>
      </c>
      <c r="C1624" s="15" t="s">
        <v>6994</v>
      </c>
      <c r="D1624" s="35">
        <v>3153</v>
      </c>
      <c r="E1624" s="36">
        <v>79</v>
      </c>
      <c r="F1624" s="32">
        <v>78</v>
      </c>
      <c r="G1624" s="32">
        <v>62</v>
      </c>
      <c r="H1624" s="32">
        <v>78</v>
      </c>
      <c r="I1624" s="32">
        <v>69</v>
      </c>
      <c r="J1624" s="37"/>
      <c r="K1624" s="36">
        <v>66</v>
      </c>
      <c r="L1624" s="32">
        <v>60</v>
      </c>
      <c r="M1624" s="37">
        <v>32</v>
      </c>
      <c r="N1624" s="32"/>
      <c r="O1624" s="32"/>
      <c r="P1624" s="32"/>
      <c r="Q1624" s="32"/>
      <c r="R1624" s="38">
        <f>(E1624*E$2+F1624*F$2+G1624*G$2+H1624*H$2+I1624*I$2+K1624*K$2+J1624*J$2+L1624*L$2+M1624*M$2)</f>
        <v>0</v>
      </c>
    </row>
    <row r="1625" spans="1:18" ht="22.5" customHeight="1">
      <c r="A1625" s="34">
        <v>46017</v>
      </c>
      <c r="B1625" s="15" t="s">
        <v>6735</v>
      </c>
      <c r="C1625" s="15" t="s">
        <v>1792</v>
      </c>
      <c r="D1625" s="35">
        <v>550</v>
      </c>
      <c r="E1625" s="36"/>
      <c r="F1625" s="32">
        <v>52</v>
      </c>
      <c r="G1625" s="32"/>
      <c r="H1625" s="32">
        <v>54</v>
      </c>
      <c r="I1625" s="32"/>
      <c r="J1625" s="37">
        <v>43</v>
      </c>
      <c r="K1625" s="36">
        <v>60</v>
      </c>
      <c r="L1625" s="32">
        <v>42</v>
      </c>
      <c r="M1625" s="37">
        <v>45</v>
      </c>
      <c r="N1625" s="32"/>
      <c r="O1625" s="32"/>
      <c r="P1625" s="32"/>
      <c r="Q1625" s="32"/>
      <c r="R1625" s="38">
        <f>(E1625*E$2+F1625*F$2+G1625*G$2+H1625*H$2+I1625*I$2+K1625*K$2+J1625*J$2+L1625*L$2+M1625*M$2)</f>
        <v>0</v>
      </c>
    </row>
    <row r="1626" spans="1:18" ht="22.5" customHeight="1">
      <c r="A1626" s="34">
        <v>46017</v>
      </c>
      <c r="B1626" s="15" t="s">
        <v>1793</v>
      </c>
      <c r="C1626" s="15" t="s">
        <v>1794</v>
      </c>
      <c r="D1626" s="35">
        <v>3389</v>
      </c>
      <c r="E1626" s="36">
        <v>53</v>
      </c>
      <c r="F1626" s="32">
        <v>67</v>
      </c>
      <c r="G1626" s="32">
        <v>61</v>
      </c>
      <c r="H1626" s="32">
        <v>47</v>
      </c>
      <c r="I1626" s="32">
        <v>93</v>
      </c>
      <c r="J1626" s="37"/>
      <c r="K1626" s="36">
        <v>98</v>
      </c>
      <c r="L1626" s="32">
        <v>26</v>
      </c>
      <c r="M1626" s="37">
        <v>52</v>
      </c>
      <c r="N1626" s="32"/>
      <c r="O1626" s="32"/>
      <c r="P1626" s="32"/>
      <c r="Q1626" s="32"/>
      <c r="R1626" s="38">
        <f>(E1626*E$2+F1626*F$2+G1626*G$2+H1626*H$2+I1626*I$2+K1626*K$2+J1626*J$2+L1626*L$2+M1626*M$2)</f>
        <v>0</v>
      </c>
    </row>
    <row r="1627" spans="1:18" ht="22.5" customHeight="1">
      <c r="A1627" s="34">
        <v>46017</v>
      </c>
      <c r="B1627" s="15" t="s">
        <v>4912</v>
      </c>
      <c r="C1627" s="15" t="s">
        <v>4911</v>
      </c>
      <c r="D1627" s="35">
        <v>1592</v>
      </c>
      <c r="E1627" s="36">
        <v>56</v>
      </c>
      <c r="F1627" s="32"/>
      <c r="G1627" s="32">
        <v>67</v>
      </c>
      <c r="H1627" s="32"/>
      <c r="I1627" s="32">
        <v>85</v>
      </c>
      <c r="J1627" s="37">
        <v>52</v>
      </c>
      <c r="K1627" s="36">
        <v>26</v>
      </c>
      <c r="L1627" s="32">
        <v>7</v>
      </c>
      <c r="M1627" s="37">
        <v>87</v>
      </c>
      <c r="N1627" s="32"/>
      <c r="O1627" s="32"/>
      <c r="P1627" s="32"/>
      <c r="Q1627" s="32"/>
      <c r="R1627" s="38">
        <f>(E1627*E$2+F1627*F$2+G1627*G$2+H1627*H$2+I1627*I$2+K1627*K$2+J1627*J$2+L1627*L$2+M1627*M$2)</f>
        <v>0</v>
      </c>
    </row>
    <row r="1628" spans="1:18" ht="22.5" customHeight="1">
      <c r="A1628" s="34">
        <v>46017</v>
      </c>
      <c r="B1628" s="15" t="s">
        <v>7888</v>
      </c>
      <c r="C1628" s="15" t="s">
        <v>7889</v>
      </c>
      <c r="D1628" s="35">
        <v>311</v>
      </c>
      <c r="E1628" s="36">
        <v>26</v>
      </c>
      <c r="F1628" s="32"/>
      <c r="G1628" s="32">
        <v>19</v>
      </c>
      <c r="H1628" s="32">
        <v>7</v>
      </c>
      <c r="I1628" s="32">
        <v>7</v>
      </c>
      <c r="J1628" s="37"/>
      <c r="K1628" s="36">
        <v>34</v>
      </c>
      <c r="L1628" s="32">
        <v>44</v>
      </c>
      <c r="M1628" s="37">
        <v>24</v>
      </c>
      <c r="N1628" s="32"/>
      <c r="O1628" s="32"/>
      <c r="P1628" s="32"/>
      <c r="Q1628" s="32"/>
      <c r="R1628" s="38">
        <f>(E1628*E$2+F1628*F$2+G1628*G$2+H1628*H$2+I1628*I$2+K1628*K$2+J1628*J$2+L1628*L$2+M1628*M$2)</f>
        <v>0</v>
      </c>
    </row>
    <row r="1629" spans="1:18" ht="22.5" customHeight="1">
      <c r="A1629" s="34">
        <v>46017</v>
      </c>
      <c r="B1629" s="15" t="s">
        <v>1795</v>
      </c>
      <c r="C1629" s="15" t="s">
        <v>1796</v>
      </c>
      <c r="D1629" s="35">
        <v>5210</v>
      </c>
      <c r="E1629" s="36">
        <v>65</v>
      </c>
      <c r="F1629" s="32">
        <v>65</v>
      </c>
      <c r="G1629" s="32">
        <v>67</v>
      </c>
      <c r="H1629" s="32">
        <v>77</v>
      </c>
      <c r="I1629" s="32">
        <v>84</v>
      </c>
      <c r="J1629" s="37"/>
      <c r="K1629" s="36">
        <v>52</v>
      </c>
      <c r="L1629" s="32">
        <v>53</v>
      </c>
      <c r="M1629" s="37">
        <v>61</v>
      </c>
      <c r="N1629" s="32"/>
      <c r="O1629" s="32"/>
      <c r="P1629" s="32"/>
      <c r="Q1629" s="32"/>
      <c r="R1629" s="38">
        <f>(E1629*E$2+F1629*F$2+G1629*G$2+H1629*H$2+I1629*I$2+K1629*K$2+J1629*J$2+L1629*L$2+M1629*M$2)</f>
        <v>0</v>
      </c>
    </row>
    <row r="1630" spans="1:18" ht="22.5" customHeight="1">
      <c r="A1630" s="34">
        <v>46017</v>
      </c>
      <c r="B1630" s="15" t="s">
        <v>1797</v>
      </c>
      <c r="C1630" s="15" t="s">
        <v>1798</v>
      </c>
      <c r="D1630" s="35">
        <v>17468</v>
      </c>
      <c r="E1630" s="36">
        <v>86</v>
      </c>
      <c r="F1630" s="32">
        <v>86</v>
      </c>
      <c r="G1630" s="32">
        <v>80</v>
      </c>
      <c r="H1630" s="32">
        <v>52</v>
      </c>
      <c r="I1630" s="32">
        <v>92</v>
      </c>
      <c r="J1630" s="37"/>
      <c r="K1630" s="36">
        <v>64</v>
      </c>
      <c r="L1630" s="32">
        <v>51</v>
      </c>
      <c r="M1630" s="37">
        <v>55</v>
      </c>
      <c r="N1630" s="32"/>
      <c r="O1630" s="32"/>
      <c r="P1630" s="32"/>
      <c r="Q1630" s="32"/>
      <c r="R1630" s="38">
        <f>(E1630*E$2+F1630*F$2+G1630*G$2+H1630*H$2+I1630*I$2+K1630*K$2+J1630*J$2+L1630*L$2+M1630*M$2)</f>
        <v>0</v>
      </c>
    </row>
    <row r="1631" spans="1:18" ht="22.5" customHeight="1">
      <c r="A1631" s="34">
        <v>46017</v>
      </c>
      <c r="B1631" s="15" t="s">
        <v>4914</v>
      </c>
      <c r="C1631" s="15" t="s">
        <v>4913</v>
      </c>
      <c r="D1631" s="35">
        <v>246</v>
      </c>
      <c r="E1631" s="36">
        <v>44</v>
      </c>
      <c r="F1631" s="32"/>
      <c r="G1631" s="32">
        <v>37</v>
      </c>
      <c r="H1631" s="32">
        <v>26</v>
      </c>
      <c r="I1631" s="32">
        <v>60</v>
      </c>
      <c r="J1631" s="37"/>
      <c r="K1631" s="36">
        <v>84</v>
      </c>
      <c r="L1631" s="32">
        <v>18</v>
      </c>
      <c r="M1631" s="37">
        <v>62</v>
      </c>
      <c r="N1631" s="32"/>
      <c r="O1631" s="32"/>
      <c r="P1631" s="32"/>
      <c r="Q1631" s="32"/>
      <c r="R1631" s="38">
        <f>(E1631*E$2+F1631*F$2+G1631*G$2+H1631*H$2+I1631*I$2+K1631*K$2+J1631*J$2+L1631*L$2+M1631*M$2)</f>
        <v>0</v>
      </c>
    </row>
    <row r="1632" spans="1:18" ht="22.5" customHeight="1">
      <c r="A1632" s="34">
        <v>46017</v>
      </c>
      <c r="B1632" s="15" t="s">
        <v>1799</v>
      </c>
      <c r="C1632" s="15" t="s">
        <v>1800</v>
      </c>
      <c r="D1632" s="35">
        <v>48703</v>
      </c>
      <c r="E1632" s="36">
        <v>55</v>
      </c>
      <c r="F1632" s="32">
        <v>44</v>
      </c>
      <c r="G1632" s="32">
        <v>66</v>
      </c>
      <c r="H1632" s="32">
        <v>55</v>
      </c>
      <c r="I1632" s="32">
        <v>59</v>
      </c>
      <c r="J1632" s="37"/>
      <c r="K1632" s="36">
        <v>79</v>
      </c>
      <c r="L1632" s="32">
        <v>31</v>
      </c>
      <c r="M1632" s="37">
        <v>72</v>
      </c>
      <c r="N1632" s="32"/>
      <c r="O1632" s="32"/>
      <c r="P1632" s="32"/>
      <c r="Q1632" s="32"/>
      <c r="R1632" s="38">
        <f>(E1632*E$2+F1632*F$2+G1632*G$2+H1632*H$2+I1632*I$2+K1632*K$2+J1632*J$2+L1632*L$2+M1632*M$2)</f>
        <v>0</v>
      </c>
    </row>
    <row r="1633" spans="1:18" ht="22.5" customHeight="1">
      <c r="A1633" s="34">
        <v>46017</v>
      </c>
      <c r="B1633" s="15" t="s">
        <v>1801</v>
      </c>
      <c r="C1633" s="15" t="s">
        <v>1802</v>
      </c>
      <c r="D1633" s="35">
        <v>6160</v>
      </c>
      <c r="E1633" s="36">
        <v>55</v>
      </c>
      <c r="F1633" s="32">
        <v>80</v>
      </c>
      <c r="G1633" s="32">
        <v>42</v>
      </c>
      <c r="H1633" s="32">
        <v>45</v>
      </c>
      <c r="I1633" s="32">
        <v>56</v>
      </c>
      <c r="J1633" s="37"/>
      <c r="K1633" s="36">
        <v>69</v>
      </c>
      <c r="L1633" s="32">
        <v>61</v>
      </c>
      <c r="M1633" s="37">
        <v>42</v>
      </c>
      <c r="N1633" s="32"/>
      <c r="O1633" s="32"/>
      <c r="P1633" s="32"/>
      <c r="Q1633" s="32"/>
      <c r="R1633" s="38">
        <f>(E1633*E$2+F1633*F$2+G1633*G$2+H1633*H$2+I1633*I$2+K1633*K$2+J1633*J$2+L1633*L$2+M1633*M$2)</f>
        <v>0</v>
      </c>
    </row>
    <row r="1634" spans="1:18" ht="22.5" customHeight="1">
      <c r="A1634" s="34">
        <v>46017</v>
      </c>
      <c r="B1634" s="15" t="s">
        <v>5872</v>
      </c>
      <c r="C1634" s="15" t="s">
        <v>5871</v>
      </c>
      <c r="D1634" s="35">
        <v>659</v>
      </c>
      <c r="E1634" s="36"/>
      <c r="F1634" s="32">
        <v>68</v>
      </c>
      <c r="G1634" s="32"/>
      <c r="H1634" s="32">
        <v>92</v>
      </c>
      <c r="I1634" s="32"/>
      <c r="J1634" s="37"/>
      <c r="K1634" s="36">
        <v>23</v>
      </c>
      <c r="L1634" s="32">
        <v>76</v>
      </c>
      <c r="M1634" s="37">
        <v>47</v>
      </c>
      <c r="N1634" s="32"/>
      <c r="O1634" s="32"/>
      <c r="P1634" s="32"/>
      <c r="Q1634" s="32"/>
      <c r="R1634" s="38">
        <f>(E1634*E$2+F1634*F$2+G1634*G$2+H1634*H$2+I1634*I$2+K1634*K$2+J1634*J$2+L1634*L$2+M1634*M$2)</f>
        <v>0</v>
      </c>
    </row>
    <row r="1635" spans="1:18" ht="22.5" customHeight="1">
      <c r="A1635" s="34">
        <v>46017</v>
      </c>
      <c r="B1635" s="15" t="s">
        <v>1803</v>
      </c>
      <c r="C1635" s="15" t="s">
        <v>1804</v>
      </c>
      <c r="D1635" s="35">
        <v>15735</v>
      </c>
      <c r="E1635" s="36">
        <v>53</v>
      </c>
      <c r="F1635" s="32">
        <v>57</v>
      </c>
      <c r="G1635" s="32">
        <v>44</v>
      </c>
      <c r="H1635" s="32">
        <v>22</v>
      </c>
      <c r="I1635" s="32">
        <v>20</v>
      </c>
      <c r="J1635" s="37"/>
      <c r="K1635" s="36">
        <v>29</v>
      </c>
      <c r="L1635" s="32">
        <v>60</v>
      </c>
      <c r="M1635" s="37">
        <v>39</v>
      </c>
      <c r="N1635" s="32"/>
      <c r="O1635" s="32"/>
      <c r="P1635" s="32"/>
      <c r="Q1635" s="32"/>
      <c r="R1635" s="38">
        <f>(E1635*E$2+F1635*F$2+G1635*G$2+H1635*H$2+I1635*I$2+K1635*K$2+J1635*J$2+L1635*L$2+M1635*M$2)</f>
        <v>0</v>
      </c>
    </row>
    <row r="1636" spans="1:18" ht="22.5" customHeight="1">
      <c r="A1636" s="34">
        <v>46017</v>
      </c>
      <c r="B1636" s="15" t="s">
        <v>1805</v>
      </c>
      <c r="C1636" s="15" t="s">
        <v>1806</v>
      </c>
      <c r="D1636" s="35">
        <v>3757</v>
      </c>
      <c r="E1636" s="36">
        <v>77</v>
      </c>
      <c r="F1636" s="32">
        <v>75</v>
      </c>
      <c r="G1636" s="32">
        <v>70</v>
      </c>
      <c r="H1636" s="32">
        <v>67</v>
      </c>
      <c r="I1636" s="32">
        <v>75</v>
      </c>
      <c r="J1636" s="37"/>
      <c r="K1636" s="36">
        <v>61</v>
      </c>
      <c r="L1636" s="32">
        <v>30</v>
      </c>
      <c r="M1636" s="37">
        <v>75</v>
      </c>
      <c r="N1636" s="32"/>
      <c r="O1636" s="32"/>
      <c r="P1636" s="32"/>
      <c r="Q1636" s="32"/>
      <c r="R1636" s="38">
        <f>(E1636*E$2+F1636*F$2+G1636*G$2+H1636*H$2+I1636*I$2+K1636*K$2+J1636*J$2+L1636*L$2+M1636*M$2)</f>
        <v>0</v>
      </c>
    </row>
    <row r="1637" spans="1:18" ht="22.5" customHeight="1">
      <c r="A1637" s="34">
        <v>46017</v>
      </c>
      <c r="B1637" s="15" t="s">
        <v>1807</v>
      </c>
      <c r="C1637" s="15" t="s">
        <v>1808</v>
      </c>
      <c r="D1637" s="35">
        <v>831</v>
      </c>
      <c r="E1637" s="36">
        <v>71</v>
      </c>
      <c r="F1637" s="32">
        <v>62</v>
      </c>
      <c r="G1637" s="32">
        <v>56</v>
      </c>
      <c r="H1637" s="32">
        <v>98</v>
      </c>
      <c r="I1637" s="32">
        <v>79</v>
      </c>
      <c r="J1637" s="37">
        <v>74</v>
      </c>
      <c r="K1637" s="36">
        <v>51</v>
      </c>
      <c r="L1637" s="32">
        <v>62</v>
      </c>
      <c r="M1637" s="37">
        <v>50</v>
      </c>
      <c r="N1637" s="32"/>
      <c r="O1637" s="32"/>
      <c r="P1637" s="32"/>
      <c r="Q1637" s="32"/>
      <c r="R1637" s="38">
        <f>(E1637*E$2+F1637*F$2+G1637*G$2+H1637*H$2+I1637*I$2+K1637*K$2+J1637*J$2+L1637*L$2+M1637*M$2)</f>
        <v>0</v>
      </c>
    </row>
    <row r="1638" spans="1:18" ht="22.5" customHeight="1">
      <c r="A1638" s="34">
        <v>46017</v>
      </c>
      <c r="B1638" s="15" t="s">
        <v>6147</v>
      </c>
      <c r="C1638" s="15" t="s">
        <v>6148</v>
      </c>
      <c r="D1638" s="35">
        <v>2674</v>
      </c>
      <c r="E1638" s="36">
        <v>64</v>
      </c>
      <c r="F1638" s="32">
        <v>87</v>
      </c>
      <c r="G1638" s="32">
        <v>55</v>
      </c>
      <c r="H1638" s="32">
        <v>71</v>
      </c>
      <c r="I1638" s="32">
        <v>9</v>
      </c>
      <c r="J1638" s="37">
        <v>72</v>
      </c>
      <c r="K1638" s="36">
        <v>69</v>
      </c>
      <c r="L1638" s="32">
        <v>10</v>
      </c>
      <c r="M1638" s="37">
        <v>55</v>
      </c>
      <c r="N1638" s="32"/>
      <c r="O1638" s="32"/>
      <c r="P1638" s="32"/>
      <c r="Q1638" s="32"/>
      <c r="R1638" s="38">
        <f>(E1638*E$2+F1638*F$2+G1638*G$2+H1638*H$2+I1638*I$2+K1638*K$2+J1638*J$2+L1638*L$2+M1638*M$2)</f>
        <v>0</v>
      </c>
    </row>
    <row r="1639" spans="1:18" ht="22.5" customHeight="1">
      <c r="A1639" s="34">
        <v>46017</v>
      </c>
      <c r="B1639" s="15" t="s">
        <v>1809</v>
      </c>
      <c r="C1639" s="15" t="s">
        <v>1810</v>
      </c>
      <c r="D1639" s="35">
        <v>23531</v>
      </c>
      <c r="E1639" s="36">
        <v>51</v>
      </c>
      <c r="F1639" s="32">
        <v>48</v>
      </c>
      <c r="G1639" s="32">
        <v>50</v>
      </c>
      <c r="H1639" s="32">
        <v>97</v>
      </c>
      <c r="I1639" s="32">
        <v>85</v>
      </c>
      <c r="J1639" s="37">
        <v>41</v>
      </c>
      <c r="K1639" s="36">
        <v>67</v>
      </c>
      <c r="L1639" s="32">
        <v>48</v>
      </c>
      <c r="M1639" s="37">
        <v>43</v>
      </c>
      <c r="N1639" s="32"/>
      <c r="O1639" s="32"/>
      <c r="P1639" s="32"/>
      <c r="Q1639" s="32"/>
      <c r="R1639" s="38">
        <f>(E1639*E$2+F1639*F$2+G1639*G$2+H1639*H$2+I1639*I$2+K1639*K$2+J1639*J$2+L1639*L$2+M1639*M$2)</f>
        <v>0</v>
      </c>
    </row>
    <row r="1640" spans="1:18" ht="22.5" customHeight="1">
      <c r="A1640" s="34">
        <v>46017</v>
      </c>
      <c r="B1640" s="15" t="s">
        <v>1811</v>
      </c>
      <c r="C1640" s="15" t="s">
        <v>1812</v>
      </c>
      <c r="D1640" s="35">
        <v>8098</v>
      </c>
      <c r="E1640" s="36">
        <v>99</v>
      </c>
      <c r="F1640" s="32">
        <v>85</v>
      </c>
      <c r="G1640" s="32">
        <v>92</v>
      </c>
      <c r="H1640" s="32">
        <v>81</v>
      </c>
      <c r="I1640" s="32">
        <v>94</v>
      </c>
      <c r="J1640" s="37"/>
      <c r="K1640" s="36">
        <v>62</v>
      </c>
      <c r="L1640" s="32">
        <v>30</v>
      </c>
      <c r="M1640" s="37">
        <v>69</v>
      </c>
      <c r="N1640" s="32"/>
      <c r="O1640" s="32"/>
      <c r="P1640" s="32"/>
      <c r="Q1640" s="32"/>
      <c r="R1640" s="38">
        <f>(E1640*E$2+F1640*F$2+G1640*G$2+H1640*H$2+I1640*I$2+K1640*K$2+J1640*J$2+L1640*L$2+M1640*M$2)</f>
        <v>0</v>
      </c>
    </row>
    <row r="1641" spans="1:18" ht="22.5" customHeight="1">
      <c r="A1641" s="34">
        <v>46017</v>
      </c>
      <c r="B1641" s="15" t="s">
        <v>1813</v>
      </c>
      <c r="C1641" s="15" t="s">
        <v>1814</v>
      </c>
      <c r="D1641" s="35">
        <v>11586</v>
      </c>
      <c r="E1641" s="36">
        <v>76</v>
      </c>
      <c r="F1641" s="32">
        <v>88</v>
      </c>
      <c r="G1641" s="32">
        <v>52</v>
      </c>
      <c r="H1641" s="32">
        <v>79</v>
      </c>
      <c r="I1641" s="32">
        <v>73</v>
      </c>
      <c r="J1641" s="37">
        <v>75</v>
      </c>
      <c r="K1641" s="36">
        <v>94</v>
      </c>
      <c r="L1641" s="32">
        <v>31</v>
      </c>
      <c r="M1641" s="37">
        <v>57</v>
      </c>
      <c r="N1641" s="32"/>
      <c r="O1641" s="32"/>
      <c r="P1641" s="32"/>
      <c r="Q1641" s="32"/>
      <c r="R1641" s="38">
        <f>(E1641*E$2+F1641*F$2+G1641*G$2+H1641*H$2+I1641*I$2+K1641*K$2+J1641*J$2+L1641*L$2+M1641*M$2)</f>
        <v>0</v>
      </c>
    </row>
    <row r="1642" spans="1:18" ht="22.5" customHeight="1">
      <c r="A1642" s="34">
        <v>46017</v>
      </c>
      <c r="B1642" s="15" t="s">
        <v>6322</v>
      </c>
      <c r="C1642" s="15" t="s">
        <v>4915</v>
      </c>
      <c r="D1642" s="35">
        <v>4146</v>
      </c>
      <c r="E1642" s="36">
        <v>40</v>
      </c>
      <c r="F1642" s="32"/>
      <c r="G1642" s="32">
        <v>48</v>
      </c>
      <c r="H1642" s="32">
        <v>16</v>
      </c>
      <c r="I1642" s="32">
        <v>47</v>
      </c>
      <c r="J1642" s="37">
        <v>55</v>
      </c>
      <c r="K1642" s="36">
        <v>63</v>
      </c>
      <c r="L1642" s="32">
        <v>27</v>
      </c>
      <c r="M1642" s="37">
        <v>60</v>
      </c>
      <c r="N1642" s="32"/>
      <c r="O1642" s="32"/>
      <c r="P1642" s="32"/>
      <c r="Q1642" s="32"/>
      <c r="R1642" s="38">
        <f>(E1642*E$2+F1642*F$2+G1642*G$2+H1642*H$2+I1642*I$2+K1642*K$2+J1642*J$2+L1642*L$2+M1642*M$2)</f>
        <v>0</v>
      </c>
    </row>
    <row r="1643" spans="1:18" ht="22.5" customHeight="1">
      <c r="A1643" s="34">
        <v>46017</v>
      </c>
      <c r="B1643" s="15" t="s">
        <v>8030</v>
      </c>
      <c r="C1643" s="15" t="s">
        <v>8031</v>
      </c>
      <c r="D1643" s="35">
        <v>157</v>
      </c>
      <c r="E1643" s="36"/>
      <c r="F1643" s="32"/>
      <c r="G1643" s="32"/>
      <c r="H1643" s="32"/>
      <c r="I1643" s="32"/>
      <c r="J1643" s="37"/>
      <c r="K1643" s="36"/>
      <c r="L1643" s="32">
        <v>49</v>
      </c>
      <c r="M1643" s="37">
        <v>48</v>
      </c>
      <c r="N1643" s="32"/>
      <c r="O1643" s="32"/>
      <c r="P1643" s="32"/>
      <c r="Q1643" s="32"/>
      <c r="R1643" s="38">
        <f>(E1643*E$2+F1643*F$2+G1643*G$2+H1643*H$2+I1643*I$2+K1643*K$2+J1643*J$2+L1643*L$2+M1643*M$2)</f>
        <v>0</v>
      </c>
    </row>
    <row r="1644" spans="1:18" ht="22.5" customHeight="1">
      <c r="A1644" s="34">
        <v>46017</v>
      </c>
      <c r="B1644" s="15" t="s">
        <v>1815</v>
      </c>
      <c r="C1644" s="15" t="s">
        <v>1816</v>
      </c>
      <c r="D1644" s="35">
        <v>3456</v>
      </c>
      <c r="E1644" s="36">
        <v>74</v>
      </c>
      <c r="F1644" s="32">
        <v>94</v>
      </c>
      <c r="G1644" s="32">
        <v>67</v>
      </c>
      <c r="H1644" s="32">
        <v>40</v>
      </c>
      <c r="I1644" s="32">
        <v>7</v>
      </c>
      <c r="J1644" s="37"/>
      <c r="K1644" s="36">
        <v>89</v>
      </c>
      <c r="L1644" s="32">
        <v>53</v>
      </c>
      <c r="M1644" s="37">
        <v>57</v>
      </c>
      <c r="N1644" s="32"/>
      <c r="O1644" s="32"/>
      <c r="P1644" s="32"/>
      <c r="Q1644" s="32"/>
      <c r="R1644" s="38">
        <f>(E1644*E$2+F1644*F$2+G1644*G$2+H1644*H$2+I1644*I$2+K1644*K$2+J1644*J$2+L1644*L$2+M1644*M$2)</f>
        <v>0</v>
      </c>
    </row>
    <row r="1645" spans="1:18" ht="22.5" customHeight="1">
      <c r="A1645" s="34">
        <v>46017</v>
      </c>
      <c r="B1645" s="15" t="s">
        <v>1817</v>
      </c>
      <c r="C1645" s="15" t="s">
        <v>1818</v>
      </c>
      <c r="D1645" s="35">
        <v>27937</v>
      </c>
      <c r="E1645" s="36">
        <v>53</v>
      </c>
      <c r="F1645" s="32">
        <v>52</v>
      </c>
      <c r="G1645" s="32">
        <v>62</v>
      </c>
      <c r="H1645" s="32">
        <v>32</v>
      </c>
      <c r="I1645" s="32">
        <v>74</v>
      </c>
      <c r="J1645" s="37">
        <v>53</v>
      </c>
      <c r="K1645" s="36">
        <v>50</v>
      </c>
      <c r="L1645" s="32">
        <v>63</v>
      </c>
      <c r="M1645" s="37">
        <v>47</v>
      </c>
      <c r="N1645" s="32"/>
      <c r="O1645" s="32"/>
      <c r="P1645" s="32"/>
      <c r="Q1645" s="32"/>
      <c r="R1645" s="38">
        <f>(E1645*E$2+F1645*F$2+G1645*G$2+H1645*H$2+I1645*I$2+K1645*K$2+J1645*J$2+L1645*L$2+M1645*M$2)</f>
        <v>0</v>
      </c>
    </row>
    <row r="1646" spans="1:18" ht="22.5" customHeight="1">
      <c r="A1646" s="34">
        <v>46017</v>
      </c>
      <c r="B1646" s="15" t="s">
        <v>1819</v>
      </c>
      <c r="C1646" s="15" t="s">
        <v>1820</v>
      </c>
      <c r="D1646" s="35">
        <v>217</v>
      </c>
      <c r="E1646" s="36"/>
      <c r="F1646" s="32">
        <v>4</v>
      </c>
      <c r="G1646" s="32"/>
      <c r="H1646" s="32">
        <v>51</v>
      </c>
      <c r="I1646" s="32"/>
      <c r="J1646" s="37"/>
      <c r="K1646" s="36">
        <v>32</v>
      </c>
      <c r="L1646" s="32">
        <v>65</v>
      </c>
      <c r="M1646" s="37">
        <v>65</v>
      </c>
      <c r="N1646" s="32"/>
      <c r="O1646" s="32"/>
      <c r="P1646" s="32"/>
      <c r="Q1646" s="32"/>
      <c r="R1646" s="38">
        <f>(E1646*E$2+F1646*F$2+G1646*G$2+H1646*H$2+I1646*I$2+K1646*K$2+J1646*J$2+L1646*L$2+M1646*M$2)</f>
        <v>0</v>
      </c>
    </row>
    <row r="1647" spans="1:18" ht="22.5" customHeight="1">
      <c r="A1647" s="34">
        <v>46017</v>
      </c>
      <c r="B1647" s="15" t="s">
        <v>1821</v>
      </c>
      <c r="C1647" s="15" t="s">
        <v>1822</v>
      </c>
      <c r="D1647" s="35">
        <v>464</v>
      </c>
      <c r="E1647" s="36">
        <v>39</v>
      </c>
      <c r="F1647" s="32">
        <v>18</v>
      </c>
      <c r="G1647" s="32">
        <v>62</v>
      </c>
      <c r="H1647" s="32">
        <v>59</v>
      </c>
      <c r="I1647" s="32">
        <v>82</v>
      </c>
      <c r="J1647" s="37"/>
      <c r="K1647" s="36">
        <v>12</v>
      </c>
      <c r="L1647" s="32">
        <v>62</v>
      </c>
      <c r="M1647" s="37">
        <v>51</v>
      </c>
      <c r="N1647" s="32"/>
      <c r="O1647" s="32"/>
      <c r="P1647" s="32"/>
      <c r="Q1647" s="32"/>
      <c r="R1647" s="38">
        <f>(E1647*E$2+F1647*F$2+G1647*G$2+H1647*H$2+I1647*I$2+K1647*K$2+J1647*J$2+L1647*L$2+M1647*M$2)</f>
        <v>0</v>
      </c>
    </row>
    <row r="1648" spans="1:18" ht="22.5" customHeight="1">
      <c r="A1648" s="34">
        <v>46017</v>
      </c>
      <c r="B1648" s="15" t="s">
        <v>1823</v>
      </c>
      <c r="C1648" s="15" t="s">
        <v>1824</v>
      </c>
      <c r="D1648" s="35">
        <v>7870</v>
      </c>
      <c r="E1648" s="36">
        <v>93</v>
      </c>
      <c r="F1648" s="32">
        <v>84</v>
      </c>
      <c r="G1648" s="32">
        <v>53</v>
      </c>
      <c r="H1648" s="32">
        <v>99</v>
      </c>
      <c r="I1648" s="32">
        <v>21</v>
      </c>
      <c r="J1648" s="37"/>
      <c r="K1648" s="36">
        <v>81</v>
      </c>
      <c r="L1648" s="32">
        <v>78</v>
      </c>
      <c r="M1648" s="37">
        <v>17</v>
      </c>
      <c r="N1648" s="32"/>
      <c r="O1648" s="32"/>
      <c r="P1648" s="32"/>
      <c r="Q1648" s="32"/>
      <c r="R1648" s="38">
        <f>(E1648*E$2+F1648*F$2+G1648*G$2+H1648*H$2+I1648*I$2+K1648*K$2+J1648*J$2+L1648*L$2+M1648*M$2)</f>
        <v>0</v>
      </c>
    </row>
    <row r="1649" spans="1:18" ht="22.5" customHeight="1">
      <c r="A1649" s="34">
        <v>46017</v>
      </c>
      <c r="B1649" s="15" t="s">
        <v>7255</v>
      </c>
      <c r="C1649" s="15" t="s">
        <v>7256</v>
      </c>
      <c r="D1649" s="35">
        <v>1694</v>
      </c>
      <c r="E1649" s="36"/>
      <c r="F1649" s="32"/>
      <c r="G1649" s="32"/>
      <c r="H1649" s="32"/>
      <c r="I1649" s="32"/>
      <c r="J1649" s="37"/>
      <c r="K1649" s="36">
        <v>23</v>
      </c>
      <c r="L1649" s="32">
        <v>57</v>
      </c>
      <c r="M1649" s="37">
        <v>62</v>
      </c>
      <c r="N1649" s="32"/>
      <c r="O1649" s="32"/>
      <c r="P1649" s="32"/>
      <c r="Q1649" s="32"/>
      <c r="R1649" s="38">
        <f>(E1649*E$2+F1649*F$2+G1649*G$2+H1649*H$2+I1649*I$2+K1649*K$2+J1649*J$2+L1649*L$2+M1649*M$2)</f>
        <v>0</v>
      </c>
    </row>
    <row r="1650" spans="1:18" ht="22.5" customHeight="1">
      <c r="A1650" s="34">
        <v>46017</v>
      </c>
      <c r="B1650" s="15" t="s">
        <v>1825</v>
      </c>
      <c r="C1650" s="15" t="s">
        <v>1826</v>
      </c>
      <c r="D1650" s="35">
        <v>894</v>
      </c>
      <c r="E1650" s="36">
        <v>32</v>
      </c>
      <c r="F1650" s="32"/>
      <c r="G1650" s="32">
        <v>59</v>
      </c>
      <c r="H1650" s="32">
        <v>13</v>
      </c>
      <c r="I1650" s="32">
        <v>57</v>
      </c>
      <c r="J1650" s="37">
        <v>41</v>
      </c>
      <c r="K1650" s="36">
        <v>86</v>
      </c>
      <c r="L1650" s="32">
        <v>61</v>
      </c>
      <c r="M1650" s="37">
        <v>49</v>
      </c>
      <c r="N1650" s="32"/>
      <c r="O1650" s="32"/>
      <c r="P1650" s="32"/>
      <c r="Q1650" s="32"/>
      <c r="R1650" s="38">
        <f>(E1650*E$2+F1650*F$2+G1650*G$2+H1650*H$2+I1650*I$2+K1650*K$2+J1650*J$2+L1650*L$2+M1650*M$2)</f>
        <v>0</v>
      </c>
    </row>
    <row r="1651" spans="1:18" ht="22.5" customHeight="1">
      <c r="A1651" s="34">
        <v>46017</v>
      </c>
      <c r="B1651" s="15" t="s">
        <v>1827</v>
      </c>
      <c r="C1651" s="15" t="s">
        <v>1828</v>
      </c>
      <c r="D1651" s="35">
        <v>818</v>
      </c>
      <c r="E1651" s="36">
        <v>70</v>
      </c>
      <c r="F1651" s="32">
        <v>81</v>
      </c>
      <c r="G1651" s="32">
        <v>65</v>
      </c>
      <c r="H1651" s="32">
        <v>58</v>
      </c>
      <c r="I1651" s="32">
        <v>92</v>
      </c>
      <c r="J1651" s="37"/>
      <c r="K1651" s="36">
        <v>41</v>
      </c>
      <c r="L1651" s="32">
        <v>51</v>
      </c>
      <c r="M1651" s="37">
        <v>62</v>
      </c>
      <c r="N1651" s="32"/>
      <c r="O1651" s="32"/>
      <c r="P1651" s="32"/>
      <c r="Q1651" s="32">
        <v>1</v>
      </c>
      <c r="R1651" s="38">
        <f>(E1651*E$2+F1651*F$2+G1651*G$2+H1651*H$2+I1651*I$2+K1651*K$2+J1651*J$2+L1651*L$2+M1651*M$2)</f>
        <v>0</v>
      </c>
    </row>
    <row r="1652" spans="1:18" ht="22.5" customHeight="1">
      <c r="A1652" s="34">
        <v>46017</v>
      </c>
      <c r="B1652" s="15" t="s">
        <v>1829</v>
      </c>
      <c r="C1652" s="15" t="s">
        <v>1830</v>
      </c>
      <c r="D1652" s="35">
        <v>108878</v>
      </c>
      <c r="E1652" s="36">
        <v>60</v>
      </c>
      <c r="F1652" s="32">
        <v>41</v>
      </c>
      <c r="G1652" s="32">
        <v>81</v>
      </c>
      <c r="H1652" s="32">
        <v>49</v>
      </c>
      <c r="I1652" s="32">
        <v>58</v>
      </c>
      <c r="J1652" s="37"/>
      <c r="K1652" s="36">
        <v>78</v>
      </c>
      <c r="L1652" s="32">
        <v>14</v>
      </c>
      <c r="M1652" s="37">
        <v>88</v>
      </c>
      <c r="N1652" s="32"/>
      <c r="O1652" s="32"/>
      <c r="P1652" s="32"/>
      <c r="Q1652" s="32"/>
      <c r="R1652" s="38">
        <f>(E1652*E$2+F1652*F$2+G1652*G$2+H1652*H$2+I1652*I$2+K1652*K$2+J1652*J$2+L1652*L$2+M1652*M$2)</f>
        <v>0</v>
      </c>
    </row>
    <row r="1653" spans="1:18" ht="22.5" customHeight="1">
      <c r="A1653" s="34">
        <v>46017</v>
      </c>
      <c r="B1653" s="15" t="s">
        <v>1831</v>
      </c>
      <c r="C1653" s="15" t="s">
        <v>1832</v>
      </c>
      <c r="D1653" s="35">
        <v>171</v>
      </c>
      <c r="E1653" s="36">
        <v>69</v>
      </c>
      <c r="F1653" s="32">
        <v>77</v>
      </c>
      <c r="G1653" s="32">
        <v>39</v>
      </c>
      <c r="H1653" s="32">
        <v>57</v>
      </c>
      <c r="I1653" s="32">
        <v>52</v>
      </c>
      <c r="J1653" s="37"/>
      <c r="K1653" s="36">
        <v>46</v>
      </c>
      <c r="L1653" s="32">
        <v>65</v>
      </c>
      <c r="M1653" s="37">
        <v>20</v>
      </c>
      <c r="N1653" s="32"/>
      <c r="O1653" s="32"/>
      <c r="P1653" s="32"/>
      <c r="Q1653" s="32"/>
      <c r="R1653" s="38">
        <f>(E1653*E$2+F1653*F$2+G1653*G$2+H1653*H$2+I1653*I$2+K1653*K$2+J1653*J$2+L1653*L$2+M1653*M$2)</f>
        <v>0</v>
      </c>
    </row>
    <row r="1654" spans="1:18" ht="22.5" customHeight="1">
      <c r="A1654" s="34">
        <v>46017</v>
      </c>
      <c r="B1654" s="15" t="s">
        <v>1833</v>
      </c>
      <c r="C1654" s="15" t="s">
        <v>1834</v>
      </c>
      <c r="D1654" s="35">
        <v>4688</v>
      </c>
      <c r="E1654" s="36">
        <v>57</v>
      </c>
      <c r="F1654" s="32">
        <v>42</v>
      </c>
      <c r="G1654" s="32">
        <v>48</v>
      </c>
      <c r="H1654" s="32">
        <v>36</v>
      </c>
      <c r="I1654" s="32">
        <v>61</v>
      </c>
      <c r="J1654" s="37"/>
      <c r="K1654" s="36">
        <v>25</v>
      </c>
      <c r="L1654" s="32">
        <v>58</v>
      </c>
      <c r="M1654" s="37">
        <v>49</v>
      </c>
      <c r="N1654" s="32"/>
      <c r="O1654" s="32"/>
      <c r="P1654" s="32"/>
      <c r="Q1654" s="32"/>
      <c r="R1654" s="38">
        <f>(E1654*E$2+F1654*F$2+G1654*G$2+H1654*H$2+I1654*I$2+K1654*K$2+J1654*J$2+L1654*L$2+M1654*M$2)</f>
        <v>0</v>
      </c>
    </row>
    <row r="1655" spans="1:18" ht="22.5" customHeight="1">
      <c r="A1655" s="34">
        <v>46017</v>
      </c>
      <c r="B1655" s="15" t="s">
        <v>1835</v>
      </c>
      <c r="C1655" s="15" t="s">
        <v>1836</v>
      </c>
      <c r="D1655" s="35">
        <v>2489</v>
      </c>
      <c r="E1655" s="36">
        <v>66</v>
      </c>
      <c r="F1655" s="32">
        <v>35</v>
      </c>
      <c r="G1655" s="32">
        <v>77</v>
      </c>
      <c r="H1655" s="32">
        <v>91</v>
      </c>
      <c r="I1655" s="32">
        <v>52</v>
      </c>
      <c r="J1655" s="37"/>
      <c r="K1655" s="36">
        <v>26</v>
      </c>
      <c r="L1655" s="32">
        <v>41</v>
      </c>
      <c r="M1655" s="37">
        <v>68</v>
      </c>
      <c r="N1655" s="32"/>
      <c r="O1655" s="32"/>
      <c r="P1655" s="32"/>
      <c r="Q1655" s="32"/>
      <c r="R1655" s="38">
        <f>(E1655*E$2+F1655*F$2+G1655*G$2+H1655*H$2+I1655*I$2+K1655*K$2+J1655*J$2+L1655*L$2+M1655*M$2)</f>
        <v>0</v>
      </c>
    </row>
    <row r="1656" spans="1:18" ht="22.5" customHeight="1">
      <c r="A1656" s="34">
        <v>46017</v>
      </c>
      <c r="B1656" s="15" t="s">
        <v>1837</v>
      </c>
      <c r="C1656" s="15" t="s">
        <v>1838</v>
      </c>
      <c r="D1656" s="35">
        <v>541</v>
      </c>
      <c r="E1656" s="36">
        <v>22</v>
      </c>
      <c r="F1656" s="32">
        <v>2</v>
      </c>
      <c r="G1656" s="32">
        <v>41</v>
      </c>
      <c r="H1656" s="32">
        <v>45</v>
      </c>
      <c r="I1656" s="32"/>
      <c r="J1656" s="37">
        <v>6</v>
      </c>
      <c r="K1656" s="36">
        <v>40</v>
      </c>
      <c r="L1656" s="32">
        <v>33</v>
      </c>
      <c r="M1656" s="37">
        <v>60</v>
      </c>
      <c r="N1656" s="32"/>
      <c r="O1656" s="32"/>
      <c r="P1656" s="32"/>
      <c r="Q1656" s="32"/>
      <c r="R1656" s="38">
        <f>(E1656*E$2+F1656*F$2+G1656*G$2+H1656*H$2+I1656*I$2+K1656*K$2+J1656*J$2+L1656*L$2+M1656*M$2)</f>
        <v>0</v>
      </c>
    </row>
    <row r="1657" spans="1:18" ht="22.5" customHeight="1">
      <c r="A1657" s="34">
        <v>46017</v>
      </c>
      <c r="B1657" s="15" t="s">
        <v>1839</v>
      </c>
      <c r="C1657" s="15" t="s">
        <v>1840</v>
      </c>
      <c r="D1657" s="35">
        <v>2312</v>
      </c>
      <c r="E1657" s="36">
        <v>30</v>
      </c>
      <c r="F1657" s="32">
        <v>60</v>
      </c>
      <c r="G1657" s="32">
        <v>40</v>
      </c>
      <c r="H1657" s="32">
        <v>3</v>
      </c>
      <c r="I1657" s="32">
        <v>9</v>
      </c>
      <c r="J1657" s="37"/>
      <c r="K1657" s="36">
        <v>32</v>
      </c>
      <c r="L1657" s="32">
        <v>44</v>
      </c>
      <c r="M1657" s="37">
        <v>61</v>
      </c>
      <c r="N1657" s="32"/>
      <c r="O1657" s="32"/>
      <c r="P1657" s="32"/>
      <c r="Q1657" s="32"/>
      <c r="R1657" s="38">
        <f>(E1657*E$2+F1657*F$2+G1657*G$2+H1657*H$2+I1657*I$2+K1657*K$2+J1657*J$2+L1657*L$2+M1657*M$2)</f>
        <v>0</v>
      </c>
    </row>
    <row r="1658" spans="1:18" ht="22.5" customHeight="1">
      <c r="A1658" s="34">
        <v>46017</v>
      </c>
      <c r="B1658" s="15" t="s">
        <v>7611</v>
      </c>
      <c r="C1658" s="15" t="s">
        <v>7612</v>
      </c>
      <c r="D1658" s="35">
        <v>254</v>
      </c>
      <c r="E1658" s="36"/>
      <c r="F1658" s="32"/>
      <c r="G1658" s="32"/>
      <c r="H1658" s="32"/>
      <c r="I1658" s="32"/>
      <c r="J1658" s="37"/>
      <c r="K1658" s="36"/>
      <c r="L1658" s="32">
        <v>44</v>
      </c>
      <c r="M1658" s="37">
        <v>56</v>
      </c>
      <c r="N1658" s="32"/>
      <c r="O1658" s="32"/>
      <c r="P1658" s="32"/>
      <c r="Q1658" s="32"/>
      <c r="R1658" s="38">
        <f>(E1658*E$2+F1658*F$2+G1658*G$2+H1658*H$2+I1658*I$2+K1658*K$2+J1658*J$2+L1658*L$2+M1658*M$2)</f>
        <v>0</v>
      </c>
    </row>
    <row r="1659" spans="1:18" ht="22.5" customHeight="1">
      <c r="A1659" s="34">
        <v>46017</v>
      </c>
      <c r="B1659" s="15" t="s">
        <v>1841</v>
      </c>
      <c r="C1659" s="15" t="s">
        <v>1842</v>
      </c>
      <c r="D1659" s="35">
        <v>1383</v>
      </c>
      <c r="E1659" s="36">
        <v>56</v>
      </c>
      <c r="F1659" s="32">
        <v>22</v>
      </c>
      <c r="G1659" s="32">
        <v>57</v>
      </c>
      <c r="H1659" s="32">
        <v>79</v>
      </c>
      <c r="I1659" s="32">
        <v>49</v>
      </c>
      <c r="J1659" s="37"/>
      <c r="K1659" s="36">
        <v>64</v>
      </c>
      <c r="L1659" s="32">
        <v>36</v>
      </c>
      <c r="M1659" s="37">
        <v>57</v>
      </c>
      <c r="N1659" s="32"/>
      <c r="O1659" s="32"/>
      <c r="P1659" s="32"/>
      <c r="Q1659" s="32"/>
      <c r="R1659" s="38">
        <f>(E1659*E$2+F1659*F$2+G1659*G$2+H1659*H$2+I1659*I$2+K1659*K$2+J1659*J$2+L1659*L$2+M1659*M$2)</f>
        <v>0</v>
      </c>
    </row>
    <row r="1660" spans="1:18" ht="22.5" customHeight="1">
      <c r="A1660" s="34">
        <v>46017</v>
      </c>
      <c r="B1660" s="15" t="s">
        <v>1843</v>
      </c>
      <c r="C1660" s="15" t="s">
        <v>1844</v>
      </c>
      <c r="D1660" s="35">
        <v>348031</v>
      </c>
      <c r="E1660" s="36">
        <v>51</v>
      </c>
      <c r="F1660" s="32">
        <v>42</v>
      </c>
      <c r="G1660" s="32">
        <v>59</v>
      </c>
      <c r="H1660" s="32">
        <v>76</v>
      </c>
      <c r="I1660" s="32">
        <v>16</v>
      </c>
      <c r="J1660" s="37">
        <v>45</v>
      </c>
      <c r="K1660" s="36">
        <v>78</v>
      </c>
      <c r="L1660" s="32">
        <v>41</v>
      </c>
      <c r="M1660" s="37">
        <v>75</v>
      </c>
      <c r="N1660" s="32"/>
      <c r="O1660" s="32"/>
      <c r="P1660" s="32"/>
      <c r="Q1660" s="32"/>
      <c r="R1660" s="38">
        <f>(E1660*E$2+F1660*F$2+G1660*G$2+H1660*H$2+I1660*I$2+K1660*K$2+J1660*J$2+L1660*L$2+M1660*M$2)</f>
        <v>0</v>
      </c>
    </row>
    <row r="1661" spans="1:18" ht="22.5" customHeight="1">
      <c r="A1661" s="34">
        <v>46017</v>
      </c>
      <c r="B1661" s="15" t="s">
        <v>6323</v>
      </c>
      <c r="C1661" s="15" t="s">
        <v>1845</v>
      </c>
      <c r="D1661" s="35">
        <v>169706</v>
      </c>
      <c r="E1661" s="36">
        <v>43</v>
      </c>
      <c r="F1661" s="32">
        <v>47</v>
      </c>
      <c r="G1661" s="32">
        <v>59</v>
      </c>
      <c r="H1661" s="32">
        <v>15</v>
      </c>
      <c r="I1661" s="32">
        <v>13</v>
      </c>
      <c r="J1661" s="37"/>
      <c r="K1661" s="36">
        <v>60</v>
      </c>
      <c r="L1661" s="32">
        <v>31</v>
      </c>
      <c r="M1661" s="37">
        <v>74</v>
      </c>
      <c r="N1661" s="32"/>
      <c r="O1661" s="32"/>
      <c r="P1661" s="32"/>
      <c r="Q1661" s="32"/>
      <c r="R1661" s="38">
        <f>(E1661*E$2+F1661*F$2+G1661*G$2+H1661*H$2+I1661*I$2+K1661*K$2+J1661*J$2+L1661*L$2+M1661*M$2)</f>
        <v>0</v>
      </c>
    </row>
    <row r="1662" spans="1:18" ht="22.5" customHeight="1">
      <c r="A1662" s="34">
        <v>46017</v>
      </c>
      <c r="B1662" s="15" t="s">
        <v>6232</v>
      </c>
      <c r="C1662" s="15" t="s">
        <v>6206</v>
      </c>
      <c r="D1662" s="35">
        <v>1092</v>
      </c>
      <c r="E1662" s="36"/>
      <c r="F1662" s="32">
        <v>47</v>
      </c>
      <c r="G1662" s="32"/>
      <c r="H1662" s="32">
        <v>4</v>
      </c>
      <c r="I1662" s="32"/>
      <c r="J1662" s="37"/>
      <c r="K1662" s="36">
        <v>75</v>
      </c>
      <c r="L1662" s="32">
        <v>45</v>
      </c>
      <c r="M1662" s="37">
        <v>54</v>
      </c>
      <c r="N1662" s="32"/>
      <c r="O1662" s="32"/>
      <c r="P1662" s="32"/>
      <c r="Q1662" s="32"/>
      <c r="R1662" s="38">
        <f>(E1662*E$2+F1662*F$2+G1662*G$2+H1662*H$2+I1662*I$2+K1662*K$2+J1662*J$2+L1662*L$2+M1662*M$2)</f>
        <v>0</v>
      </c>
    </row>
    <row r="1663" spans="1:18" ht="22.5" customHeight="1">
      <c r="A1663" s="34">
        <v>46017</v>
      </c>
      <c r="B1663" s="15" t="s">
        <v>1846</v>
      </c>
      <c r="C1663" s="15" t="s">
        <v>1847</v>
      </c>
      <c r="D1663" s="35">
        <v>301</v>
      </c>
      <c r="E1663" s="36">
        <v>51</v>
      </c>
      <c r="F1663" s="32">
        <v>66</v>
      </c>
      <c r="G1663" s="32">
        <v>29</v>
      </c>
      <c r="H1663" s="32">
        <v>95</v>
      </c>
      <c r="I1663" s="32">
        <v>9</v>
      </c>
      <c r="J1663" s="37"/>
      <c r="K1663" s="36">
        <v>17</v>
      </c>
      <c r="L1663" s="32">
        <v>33</v>
      </c>
      <c r="M1663" s="37">
        <v>40</v>
      </c>
      <c r="N1663" s="32"/>
      <c r="O1663" s="32"/>
      <c r="P1663" s="32"/>
      <c r="Q1663" s="32"/>
      <c r="R1663" s="38">
        <f>(E1663*E$2+F1663*F$2+G1663*G$2+H1663*H$2+I1663*I$2+K1663*K$2+J1663*J$2+L1663*L$2+M1663*M$2)</f>
        <v>0</v>
      </c>
    </row>
    <row r="1664" spans="1:18" ht="22.5" customHeight="1">
      <c r="A1664" s="34">
        <v>46017</v>
      </c>
      <c r="B1664" s="15" t="s">
        <v>4917</v>
      </c>
      <c r="C1664" s="15" t="s">
        <v>4916</v>
      </c>
      <c r="D1664" s="35">
        <v>2092</v>
      </c>
      <c r="E1664" s="36">
        <v>38</v>
      </c>
      <c r="F1664" s="32"/>
      <c r="G1664" s="32">
        <v>20</v>
      </c>
      <c r="H1664" s="32"/>
      <c r="I1664" s="32">
        <v>4</v>
      </c>
      <c r="J1664" s="37"/>
      <c r="K1664" s="36">
        <v>83</v>
      </c>
      <c r="L1664" s="32">
        <v>35</v>
      </c>
      <c r="M1664" s="37">
        <v>84</v>
      </c>
      <c r="N1664" s="32"/>
      <c r="O1664" s="32"/>
      <c r="P1664" s="32"/>
      <c r="Q1664" s="32"/>
      <c r="R1664" s="38">
        <f>(E1664*E$2+F1664*F$2+G1664*G$2+H1664*H$2+I1664*I$2+K1664*K$2+J1664*J$2+L1664*L$2+M1664*M$2)</f>
        <v>0</v>
      </c>
    </row>
    <row r="1665" spans="1:18" ht="22.5" customHeight="1">
      <c r="A1665" s="34">
        <v>46017</v>
      </c>
      <c r="B1665" s="15" t="s">
        <v>1849</v>
      </c>
      <c r="C1665" s="15" t="s">
        <v>1850</v>
      </c>
      <c r="D1665" s="35">
        <v>40347</v>
      </c>
      <c r="E1665" s="36">
        <v>78</v>
      </c>
      <c r="F1665" s="32">
        <v>91</v>
      </c>
      <c r="G1665" s="32">
        <v>68</v>
      </c>
      <c r="H1665" s="32">
        <v>39</v>
      </c>
      <c r="I1665" s="32">
        <v>70</v>
      </c>
      <c r="J1665" s="37"/>
      <c r="K1665" s="36">
        <v>57</v>
      </c>
      <c r="L1665" s="32">
        <v>47</v>
      </c>
      <c r="M1665" s="37">
        <v>54</v>
      </c>
      <c r="N1665" s="32"/>
      <c r="O1665" s="32"/>
      <c r="P1665" s="32"/>
      <c r="Q1665" s="32"/>
      <c r="R1665" s="38">
        <f>(E1665*E$2+F1665*F$2+G1665*G$2+H1665*H$2+I1665*I$2+K1665*K$2+J1665*J$2+L1665*L$2+M1665*M$2)</f>
        <v>0</v>
      </c>
    </row>
    <row r="1666" spans="1:18" ht="22.5" customHeight="1">
      <c r="A1666" s="34">
        <v>46017</v>
      </c>
      <c r="B1666" s="15" t="s">
        <v>1851</v>
      </c>
      <c r="C1666" s="15" t="s">
        <v>1852</v>
      </c>
      <c r="D1666" s="35">
        <v>486</v>
      </c>
      <c r="E1666" s="36">
        <v>3</v>
      </c>
      <c r="F1666" s="32">
        <v>23</v>
      </c>
      <c r="G1666" s="32">
        <v>11</v>
      </c>
      <c r="H1666" s="32">
        <v>35</v>
      </c>
      <c r="I1666" s="32">
        <v>15</v>
      </c>
      <c r="J1666" s="37"/>
      <c r="K1666" s="36">
        <v>35</v>
      </c>
      <c r="L1666" s="32">
        <v>38</v>
      </c>
      <c r="M1666" s="37">
        <v>57</v>
      </c>
      <c r="N1666" s="32"/>
      <c r="O1666" s="32"/>
      <c r="P1666" s="32"/>
      <c r="Q1666" s="32"/>
      <c r="R1666" s="38">
        <f>(E1666*E$2+F1666*F$2+G1666*G$2+H1666*H$2+I1666*I$2+K1666*K$2+J1666*J$2+L1666*L$2+M1666*M$2)</f>
        <v>0</v>
      </c>
    </row>
    <row r="1667" spans="1:18" ht="22.5" customHeight="1">
      <c r="A1667" s="34">
        <v>46017</v>
      </c>
      <c r="B1667" s="15" t="s">
        <v>6225</v>
      </c>
      <c r="C1667" s="15" t="s">
        <v>6226</v>
      </c>
      <c r="D1667" s="35">
        <v>809</v>
      </c>
      <c r="E1667" s="36">
        <v>19</v>
      </c>
      <c r="F1667" s="32"/>
      <c r="G1667" s="32">
        <v>29</v>
      </c>
      <c r="H1667" s="32">
        <v>4</v>
      </c>
      <c r="I1667" s="32">
        <v>2</v>
      </c>
      <c r="J1667" s="37"/>
      <c r="K1667" s="36">
        <v>14</v>
      </c>
      <c r="L1667" s="32">
        <v>59</v>
      </c>
      <c r="M1667" s="37">
        <v>31</v>
      </c>
      <c r="N1667" s="32"/>
      <c r="O1667" s="32"/>
      <c r="P1667" s="32"/>
      <c r="Q1667" s="32"/>
      <c r="R1667" s="38">
        <f>(E1667*E$2+F1667*F$2+G1667*G$2+H1667*H$2+I1667*I$2+K1667*K$2+J1667*J$2+L1667*L$2+M1667*M$2)</f>
        <v>0</v>
      </c>
    </row>
    <row r="1668" spans="1:18" ht="22.5" customHeight="1">
      <c r="A1668" s="34">
        <v>46017</v>
      </c>
      <c r="B1668" s="15" t="s">
        <v>7762</v>
      </c>
      <c r="C1668" s="15" t="s">
        <v>7763</v>
      </c>
      <c r="D1668" s="35">
        <v>293</v>
      </c>
      <c r="E1668" s="36">
        <v>32</v>
      </c>
      <c r="F1668" s="32">
        <v>19</v>
      </c>
      <c r="G1668" s="32">
        <v>32</v>
      </c>
      <c r="H1668" s="32">
        <v>88</v>
      </c>
      <c r="I1668" s="32">
        <v>19</v>
      </c>
      <c r="J1668" s="37"/>
      <c r="K1668" s="36">
        <v>13</v>
      </c>
      <c r="L1668" s="32">
        <v>33</v>
      </c>
      <c r="M1668" s="37">
        <v>53</v>
      </c>
      <c r="N1668" s="32"/>
      <c r="O1668" s="32"/>
      <c r="P1668" s="32"/>
      <c r="Q1668" s="32"/>
      <c r="R1668" s="38">
        <f>(E1668*E$2+F1668*F$2+G1668*G$2+H1668*H$2+I1668*I$2+K1668*K$2+J1668*J$2+L1668*L$2+M1668*M$2)</f>
        <v>0</v>
      </c>
    </row>
    <row r="1669" spans="1:18" ht="22.5" customHeight="1">
      <c r="A1669" s="34">
        <v>46017</v>
      </c>
      <c r="B1669" s="15" t="s">
        <v>1853</v>
      </c>
      <c r="C1669" s="15" t="s">
        <v>1854</v>
      </c>
      <c r="D1669" s="35">
        <v>4449</v>
      </c>
      <c r="E1669" s="36">
        <v>50</v>
      </c>
      <c r="F1669" s="32">
        <v>60</v>
      </c>
      <c r="G1669" s="32">
        <v>29</v>
      </c>
      <c r="H1669" s="32">
        <v>88</v>
      </c>
      <c r="I1669" s="32">
        <v>8</v>
      </c>
      <c r="J1669" s="37">
        <v>66</v>
      </c>
      <c r="K1669" s="36">
        <v>32</v>
      </c>
      <c r="L1669" s="32">
        <v>22</v>
      </c>
      <c r="M1669" s="37">
        <v>69</v>
      </c>
      <c r="N1669" s="32"/>
      <c r="O1669" s="32"/>
      <c r="P1669" s="32"/>
      <c r="Q1669" s="32"/>
      <c r="R1669" s="38">
        <f>(E1669*E$2+F1669*F$2+G1669*G$2+H1669*H$2+I1669*I$2+K1669*K$2+J1669*J$2+L1669*L$2+M1669*M$2)</f>
        <v>0</v>
      </c>
    </row>
    <row r="1670" spans="1:18" ht="22.5" customHeight="1">
      <c r="A1670" s="34">
        <v>46017</v>
      </c>
      <c r="B1670" s="15" t="s">
        <v>4919</v>
      </c>
      <c r="C1670" s="15" t="s">
        <v>4918</v>
      </c>
      <c r="D1670" s="35">
        <v>119</v>
      </c>
      <c r="E1670" s="36"/>
      <c r="F1670" s="32">
        <v>43</v>
      </c>
      <c r="G1670" s="32"/>
      <c r="H1670" s="32">
        <v>79</v>
      </c>
      <c r="I1670" s="32"/>
      <c r="J1670" s="37"/>
      <c r="K1670" s="36">
        <v>39</v>
      </c>
      <c r="L1670" s="32">
        <v>82</v>
      </c>
      <c r="M1670" s="37">
        <v>29</v>
      </c>
      <c r="N1670" s="32"/>
      <c r="O1670" s="32"/>
      <c r="P1670" s="32"/>
      <c r="Q1670" s="32"/>
      <c r="R1670" s="38">
        <f>(E1670*E$2+F1670*F$2+G1670*G$2+H1670*H$2+I1670*I$2+K1670*K$2+J1670*J$2+L1670*L$2+M1670*M$2)</f>
        <v>0</v>
      </c>
    </row>
    <row r="1671" spans="1:18" ht="22.5" customHeight="1">
      <c r="A1671" s="34">
        <v>46017</v>
      </c>
      <c r="B1671" s="15" t="s">
        <v>1855</v>
      </c>
      <c r="C1671" s="15" t="s">
        <v>1856</v>
      </c>
      <c r="D1671" s="35">
        <v>830</v>
      </c>
      <c r="E1671" s="36">
        <v>42</v>
      </c>
      <c r="F1671" s="32">
        <v>23</v>
      </c>
      <c r="G1671" s="32">
        <v>43</v>
      </c>
      <c r="H1671" s="32">
        <v>62</v>
      </c>
      <c r="I1671" s="32">
        <v>68</v>
      </c>
      <c r="J1671" s="37">
        <v>42</v>
      </c>
      <c r="K1671" s="36">
        <v>24</v>
      </c>
      <c r="L1671" s="32">
        <v>58</v>
      </c>
      <c r="M1671" s="37">
        <v>66</v>
      </c>
      <c r="N1671" s="32"/>
      <c r="O1671" s="32"/>
      <c r="P1671" s="32"/>
      <c r="Q1671" s="32"/>
      <c r="R1671" s="38">
        <f>(E1671*E$2+F1671*F$2+G1671*G$2+H1671*H$2+I1671*I$2+K1671*K$2+J1671*J$2+L1671*L$2+M1671*M$2)</f>
        <v>0</v>
      </c>
    </row>
    <row r="1672" spans="1:18" ht="22.5" customHeight="1">
      <c r="A1672" s="34">
        <v>46017</v>
      </c>
      <c r="B1672" s="15" t="s">
        <v>5890</v>
      </c>
      <c r="C1672" s="15" t="s">
        <v>5889</v>
      </c>
      <c r="D1672" s="35">
        <v>2771</v>
      </c>
      <c r="E1672" s="36">
        <v>68</v>
      </c>
      <c r="F1672" s="32">
        <v>84</v>
      </c>
      <c r="G1672" s="32">
        <v>75</v>
      </c>
      <c r="H1672" s="32">
        <v>28</v>
      </c>
      <c r="I1672" s="32">
        <v>29</v>
      </c>
      <c r="J1672" s="37"/>
      <c r="K1672" s="36">
        <v>4</v>
      </c>
      <c r="L1672" s="32">
        <v>47</v>
      </c>
      <c r="M1672" s="37">
        <v>76</v>
      </c>
      <c r="N1672" s="32"/>
      <c r="O1672" s="32"/>
      <c r="P1672" s="32"/>
      <c r="Q1672" s="32"/>
      <c r="R1672" s="38">
        <f>(E1672*E$2+F1672*F$2+G1672*G$2+H1672*H$2+I1672*I$2+K1672*K$2+J1672*J$2+L1672*L$2+M1672*M$2)</f>
        <v>0</v>
      </c>
    </row>
    <row r="1673" spans="1:18" ht="22.5" customHeight="1">
      <c r="A1673" s="34">
        <v>46017</v>
      </c>
      <c r="B1673" s="15" t="s">
        <v>4921</v>
      </c>
      <c r="C1673" s="15" t="s">
        <v>4920</v>
      </c>
      <c r="D1673" s="35">
        <v>1389</v>
      </c>
      <c r="E1673" s="36">
        <v>48</v>
      </c>
      <c r="F1673" s="32"/>
      <c r="G1673" s="32">
        <v>56</v>
      </c>
      <c r="H1673" s="32">
        <v>36</v>
      </c>
      <c r="I1673" s="32">
        <v>16</v>
      </c>
      <c r="J1673" s="37"/>
      <c r="K1673" s="36">
        <v>21</v>
      </c>
      <c r="L1673" s="32">
        <v>24</v>
      </c>
      <c r="M1673" s="37">
        <v>67</v>
      </c>
      <c r="N1673" s="32"/>
      <c r="O1673" s="32"/>
      <c r="P1673" s="32"/>
      <c r="Q1673" s="32"/>
      <c r="R1673" s="38">
        <f>(E1673*E$2+F1673*F$2+G1673*G$2+H1673*H$2+I1673*I$2+K1673*K$2+J1673*J$2+L1673*L$2+M1673*M$2)</f>
        <v>0</v>
      </c>
    </row>
    <row r="1674" spans="1:18" ht="22.5" customHeight="1">
      <c r="A1674" s="34">
        <v>46017</v>
      </c>
      <c r="B1674" s="15" t="s">
        <v>1857</v>
      </c>
      <c r="C1674" s="15" t="s">
        <v>1858</v>
      </c>
      <c r="D1674" s="35">
        <v>3868</v>
      </c>
      <c r="E1674" s="36">
        <v>42</v>
      </c>
      <c r="F1674" s="32">
        <v>41</v>
      </c>
      <c r="G1674" s="32">
        <v>24</v>
      </c>
      <c r="H1674" s="32">
        <v>39</v>
      </c>
      <c r="I1674" s="32">
        <v>14</v>
      </c>
      <c r="J1674" s="37"/>
      <c r="K1674" s="36">
        <v>39</v>
      </c>
      <c r="L1674" s="32">
        <v>60</v>
      </c>
      <c r="M1674" s="37">
        <v>32</v>
      </c>
      <c r="N1674" s="32"/>
      <c r="O1674" s="32"/>
      <c r="P1674" s="32"/>
      <c r="Q1674" s="32"/>
      <c r="R1674" s="38">
        <f>(E1674*E$2+F1674*F$2+G1674*G$2+H1674*H$2+I1674*I$2+K1674*K$2+J1674*J$2+L1674*L$2+M1674*M$2)</f>
        <v>0</v>
      </c>
    </row>
    <row r="1675" spans="1:18" ht="22.5" customHeight="1">
      <c r="A1675" s="34">
        <v>46017</v>
      </c>
      <c r="B1675" s="15" t="s">
        <v>5782</v>
      </c>
      <c r="C1675" s="15" t="s">
        <v>5781</v>
      </c>
      <c r="D1675" s="35">
        <v>4685</v>
      </c>
      <c r="E1675" s="36">
        <v>42</v>
      </c>
      <c r="F1675" s="32"/>
      <c r="G1675" s="32">
        <v>50</v>
      </c>
      <c r="H1675" s="32"/>
      <c r="I1675" s="32">
        <v>46</v>
      </c>
      <c r="J1675" s="37"/>
      <c r="K1675" s="36">
        <v>63</v>
      </c>
      <c r="L1675" s="32">
        <v>53</v>
      </c>
      <c r="M1675" s="37">
        <v>48</v>
      </c>
      <c r="N1675" s="32"/>
      <c r="O1675" s="32"/>
      <c r="P1675" s="32"/>
      <c r="Q1675" s="32"/>
      <c r="R1675" s="38">
        <f>(E1675*E$2+F1675*F$2+G1675*G$2+H1675*H$2+I1675*I$2+K1675*K$2+J1675*J$2+L1675*L$2+M1675*M$2)</f>
        <v>0</v>
      </c>
    </row>
    <row r="1676" spans="1:18" ht="22.5" customHeight="1">
      <c r="A1676" s="34">
        <v>46017</v>
      </c>
      <c r="B1676" s="15" t="s">
        <v>1859</v>
      </c>
      <c r="C1676" s="15" t="s">
        <v>1860</v>
      </c>
      <c r="D1676" s="35">
        <v>2232</v>
      </c>
      <c r="E1676" s="36">
        <v>26</v>
      </c>
      <c r="F1676" s="32">
        <v>9</v>
      </c>
      <c r="G1676" s="32">
        <v>39</v>
      </c>
      <c r="H1676" s="32">
        <v>54</v>
      </c>
      <c r="I1676" s="32">
        <v>31</v>
      </c>
      <c r="J1676" s="37">
        <v>4</v>
      </c>
      <c r="K1676" s="36">
        <v>59</v>
      </c>
      <c r="L1676" s="32">
        <v>74</v>
      </c>
      <c r="M1676" s="37">
        <v>30</v>
      </c>
      <c r="N1676" s="32"/>
      <c r="O1676" s="32"/>
      <c r="P1676" s="32"/>
      <c r="Q1676" s="32"/>
      <c r="R1676" s="38">
        <f>(E1676*E$2+F1676*F$2+G1676*G$2+H1676*H$2+I1676*I$2+K1676*K$2+J1676*J$2+L1676*L$2+M1676*M$2)</f>
        <v>0</v>
      </c>
    </row>
    <row r="1677" spans="1:18" ht="22.5" customHeight="1">
      <c r="A1677" s="34">
        <v>46017</v>
      </c>
      <c r="B1677" s="15" t="s">
        <v>1861</v>
      </c>
      <c r="C1677" s="15" t="s">
        <v>1862</v>
      </c>
      <c r="D1677" s="35">
        <v>622</v>
      </c>
      <c r="E1677" s="36"/>
      <c r="F1677" s="32">
        <v>11</v>
      </c>
      <c r="G1677" s="32"/>
      <c r="H1677" s="32">
        <v>10</v>
      </c>
      <c r="I1677" s="32"/>
      <c r="J1677" s="37"/>
      <c r="K1677" s="36">
        <v>11</v>
      </c>
      <c r="L1677" s="32">
        <v>46</v>
      </c>
      <c r="M1677" s="37">
        <v>35</v>
      </c>
      <c r="N1677" s="32"/>
      <c r="O1677" s="32"/>
      <c r="P1677" s="32"/>
      <c r="Q1677" s="32"/>
      <c r="R1677" s="38">
        <f>(E1677*E$2+F1677*F$2+G1677*G$2+H1677*H$2+I1677*I$2+K1677*K$2+J1677*J$2+L1677*L$2+M1677*M$2)</f>
        <v>0</v>
      </c>
    </row>
    <row r="1678" spans="1:18" ht="22.5" customHeight="1">
      <c r="A1678" s="34">
        <v>46017</v>
      </c>
      <c r="B1678" s="15" t="s">
        <v>6817</v>
      </c>
      <c r="C1678" s="15" t="s">
        <v>1863</v>
      </c>
      <c r="D1678" s="35">
        <v>38640</v>
      </c>
      <c r="E1678" s="36">
        <v>83</v>
      </c>
      <c r="F1678" s="32">
        <v>91</v>
      </c>
      <c r="G1678" s="32">
        <v>88</v>
      </c>
      <c r="H1678" s="32">
        <v>41</v>
      </c>
      <c r="I1678" s="32">
        <v>45</v>
      </c>
      <c r="J1678" s="37">
        <v>95</v>
      </c>
      <c r="K1678" s="36">
        <v>32</v>
      </c>
      <c r="L1678" s="32">
        <v>36</v>
      </c>
      <c r="M1678" s="37">
        <v>86</v>
      </c>
      <c r="N1678" s="32"/>
      <c r="O1678" s="32"/>
      <c r="P1678" s="32"/>
      <c r="Q1678" s="32"/>
      <c r="R1678" s="38">
        <f>(E1678*E$2+F1678*F$2+G1678*G$2+H1678*H$2+I1678*I$2+K1678*K$2+J1678*J$2+L1678*L$2+M1678*M$2)</f>
        <v>0</v>
      </c>
    </row>
    <row r="1679" spans="1:18" ht="22.5" customHeight="1">
      <c r="A1679" s="34">
        <v>46017</v>
      </c>
      <c r="B1679" s="15" t="s">
        <v>1864</v>
      </c>
      <c r="C1679" s="15" t="s">
        <v>1865</v>
      </c>
      <c r="D1679" s="35">
        <v>13778</v>
      </c>
      <c r="E1679" s="36">
        <v>74</v>
      </c>
      <c r="F1679" s="32">
        <v>50</v>
      </c>
      <c r="G1679" s="32">
        <v>74</v>
      </c>
      <c r="H1679" s="32">
        <v>99</v>
      </c>
      <c r="I1679" s="32">
        <v>35</v>
      </c>
      <c r="J1679" s="37">
        <v>46</v>
      </c>
      <c r="K1679" s="36">
        <v>62</v>
      </c>
      <c r="L1679" s="32">
        <v>32</v>
      </c>
      <c r="M1679" s="37">
        <v>68</v>
      </c>
      <c r="N1679" s="32"/>
      <c r="O1679" s="32"/>
      <c r="P1679" s="32"/>
      <c r="Q1679" s="32"/>
      <c r="R1679" s="38">
        <f>(E1679*E$2+F1679*F$2+G1679*G$2+H1679*H$2+I1679*I$2+K1679*K$2+J1679*J$2+L1679*L$2+M1679*M$2)</f>
        <v>0</v>
      </c>
    </row>
    <row r="1680" spans="1:18" ht="22.5" customHeight="1">
      <c r="A1680" s="34">
        <v>46017</v>
      </c>
      <c r="B1680" s="15" t="s">
        <v>1866</v>
      </c>
      <c r="C1680" s="15" t="s">
        <v>1867</v>
      </c>
      <c r="D1680" s="35">
        <v>7810</v>
      </c>
      <c r="E1680" s="36">
        <v>52</v>
      </c>
      <c r="F1680" s="32">
        <v>65</v>
      </c>
      <c r="G1680" s="32">
        <v>55</v>
      </c>
      <c r="H1680" s="32">
        <v>42</v>
      </c>
      <c r="I1680" s="32">
        <v>96</v>
      </c>
      <c r="J1680" s="37"/>
      <c r="K1680" s="36">
        <v>19</v>
      </c>
      <c r="L1680" s="32">
        <v>79</v>
      </c>
      <c r="M1680" s="37">
        <v>5</v>
      </c>
      <c r="N1680" s="32"/>
      <c r="O1680" s="32"/>
      <c r="P1680" s="32"/>
      <c r="Q1680" s="32"/>
      <c r="R1680" s="38">
        <f>(E1680*E$2+F1680*F$2+G1680*G$2+H1680*H$2+I1680*I$2+K1680*K$2+J1680*J$2+L1680*L$2+M1680*M$2)</f>
        <v>0</v>
      </c>
    </row>
    <row r="1681" spans="1:18" ht="22.5" customHeight="1">
      <c r="A1681" s="34">
        <v>46017</v>
      </c>
      <c r="B1681" s="15" t="s">
        <v>4923</v>
      </c>
      <c r="C1681" s="15" t="s">
        <v>4922</v>
      </c>
      <c r="D1681" s="35">
        <v>1443</v>
      </c>
      <c r="E1681" s="36">
        <v>10</v>
      </c>
      <c r="F1681" s="32"/>
      <c r="G1681" s="32">
        <v>33</v>
      </c>
      <c r="H1681" s="32">
        <v>4</v>
      </c>
      <c r="I1681" s="32">
        <v>8</v>
      </c>
      <c r="J1681" s="37"/>
      <c r="K1681" s="36">
        <v>83</v>
      </c>
      <c r="L1681" s="32">
        <v>70</v>
      </c>
      <c r="M1681" s="37">
        <v>10</v>
      </c>
      <c r="N1681" s="32"/>
      <c r="O1681" s="32"/>
      <c r="P1681" s="32"/>
      <c r="Q1681" s="32"/>
      <c r="R1681" s="38">
        <f>(E1681*E$2+F1681*F$2+G1681*G$2+H1681*H$2+I1681*I$2+K1681*K$2+J1681*J$2+L1681*L$2+M1681*M$2)</f>
        <v>0</v>
      </c>
    </row>
    <row r="1682" spans="1:18" ht="22.5" customHeight="1">
      <c r="A1682" s="34">
        <v>46017</v>
      </c>
      <c r="B1682" s="15" t="s">
        <v>1868</v>
      </c>
      <c r="C1682" s="15" t="s">
        <v>1869</v>
      </c>
      <c r="D1682" s="35">
        <v>793</v>
      </c>
      <c r="E1682" s="36">
        <v>39</v>
      </c>
      <c r="F1682" s="32">
        <v>12</v>
      </c>
      <c r="G1682" s="32">
        <v>46</v>
      </c>
      <c r="H1682" s="32">
        <v>39</v>
      </c>
      <c r="I1682" s="32">
        <v>77</v>
      </c>
      <c r="J1682" s="37"/>
      <c r="K1682" s="36">
        <v>10</v>
      </c>
      <c r="L1682" s="32">
        <v>62</v>
      </c>
      <c r="M1682" s="37">
        <v>51</v>
      </c>
      <c r="N1682" s="32"/>
      <c r="O1682" s="32"/>
      <c r="P1682" s="32"/>
      <c r="Q1682" s="32"/>
      <c r="R1682" s="38">
        <f>(E1682*E$2+F1682*F$2+G1682*G$2+H1682*H$2+I1682*I$2+K1682*K$2+J1682*J$2+L1682*L$2+M1682*M$2)</f>
        <v>0</v>
      </c>
    </row>
    <row r="1683" spans="1:18" ht="22.5" customHeight="1">
      <c r="A1683" s="34">
        <v>46017</v>
      </c>
      <c r="B1683" s="15" t="s">
        <v>6131</v>
      </c>
      <c r="C1683" s="15" t="s">
        <v>6132</v>
      </c>
      <c r="D1683" s="35">
        <v>247</v>
      </c>
      <c r="E1683" s="36"/>
      <c r="F1683" s="32">
        <v>92</v>
      </c>
      <c r="G1683" s="32"/>
      <c r="H1683" s="32">
        <v>63</v>
      </c>
      <c r="I1683" s="32"/>
      <c r="J1683" s="37"/>
      <c r="K1683" s="36">
        <v>38</v>
      </c>
      <c r="L1683" s="32">
        <v>30</v>
      </c>
      <c r="M1683" s="37">
        <v>40</v>
      </c>
      <c r="N1683" s="32"/>
      <c r="O1683" s="32"/>
      <c r="P1683" s="32"/>
      <c r="Q1683" s="32"/>
      <c r="R1683" s="38">
        <f>(E1683*E$2+F1683*F$2+G1683*G$2+H1683*H$2+I1683*I$2+K1683*K$2+J1683*J$2+L1683*L$2+M1683*M$2)</f>
        <v>0</v>
      </c>
    </row>
    <row r="1684" spans="1:18" ht="22.5" customHeight="1">
      <c r="A1684" s="34">
        <v>46017</v>
      </c>
      <c r="B1684" s="15" t="s">
        <v>6995</v>
      </c>
      <c r="C1684" s="15" t="s">
        <v>6996</v>
      </c>
      <c r="D1684" s="35">
        <v>676</v>
      </c>
      <c r="E1684" s="36"/>
      <c r="F1684" s="32">
        <v>15</v>
      </c>
      <c r="G1684" s="32"/>
      <c r="H1684" s="32">
        <v>23</v>
      </c>
      <c r="I1684" s="32"/>
      <c r="J1684" s="37"/>
      <c r="K1684" s="36">
        <v>35</v>
      </c>
      <c r="L1684" s="32">
        <v>90</v>
      </c>
      <c r="M1684" s="37">
        <v>4</v>
      </c>
      <c r="N1684" s="32"/>
      <c r="O1684" s="32"/>
      <c r="P1684" s="32"/>
      <c r="Q1684" s="32"/>
      <c r="R1684" s="38">
        <f>(E1684*E$2+F1684*F$2+G1684*G$2+H1684*H$2+I1684*I$2+K1684*K$2+J1684*J$2+L1684*L$2+M1684*M$2)</f>
        <v>0</v>
      </c>
    </row>
    <row r="1685" spans="1:18" ht="22.5" customHeight="1">
      <c r="A1685" s="34">
        <v>46017</v>
      </c>
      <c r="B1685" s="15" t="s">
        <v>4925</v>
      </c>
      <c r="C1685" s="15" t="s">
        <v>4924</v>
      </c>
      <c r="D1685" s="35">
        <v>2812</v>
      </c>
      <c r="E1685" s="36">
        <v>41</v>
      </c>
      <c r="F1685" s="32"/>
      <c r="G1685" s="32">
        <v>36</v>
      </c>
      <c r="H1685" s="32"/>
      <c r="I1685" s="32">
        <v>32</v>
      </c>
      <c r="J1685" s="37">
        <v>44</v>
      </c>
      <c r="K1685" s="36">
        <v>8</v>
      </c>
      <c r="L1685" s="32">
        <v>33</v>
      </c>
      <c r="M1685" s="37">
        <v>62</v>
      </c>
      <c r="N1685" s="32"/>
      <c r="O1685" s="32"/>
      <c r="P1685" s="32"/>
      <c r="Q1685" s="32"/>
      <c r="R1685" s="38">
        <f>(E1685*E$2+F1685*F$2+G1685*G$2+H1685*H$2+I1685*I$2+K1685*K$2+J1685*J$2+L1685*L$2+M1685*M$2)</f>
        <v>0</v>
      </c>
    </row>
    <row r="1686" spans="1:18" ht="22.5" customHeight="1">
      <c r="A1686" s="34">
        <v>46017</v>
      </c>
      <c r="B1686" s="15" t="s">
        <v>1870</v>
      </c>
      <c r="C1686" s="15" t="s">
        <v>1871</v>
      </c>
      <c r="D1686" s="35">
        <v>13535</v>
      </c>
      <c r="E1686" s="36">
        <v>97</v>
      </c>
      <c r="F1686" s="32">
        <v>84</v>
      </c>
      <c r="G1686" s="32">
        <v>64</v>
      </c>
      <c r="H1686" s="32">
        <v>83</v>
      </c>
      <c r="I1686" s="32">
        <v>97</v>
      </c>
      <c r="J1686" s="37"/>
      <c r="K1686" s="36">
        <v>31</v>
      </c>
      <c r="L1686" s="32">
        <v>60</v>
      </c>
      <c r="M1686" s="37">
        <v>32</v>
      </c>
      <c r="N1686" s="32">
        <v>1</v>
      </c>
      <c r="O1686" s="32"/>
      <c r="P1686" s="32"/>
      <c r="Q1686" s="32"/>
      <c r="R1686" s="38">
        <f>(E1686*E$2+F1686*F$2+G1686*G$2+H1686*H$2+I1686*I$2+K1686*K$2+J1686*J$2+L1686*L$2+M1686*M$2)</f>
        <v>0</v>
      </c>
    </row>
    <row r="1687" spans="1:18" ht="22.5" customHeight="1">
      <c r="A1687" s="34">
        <v>46017</v>
      </c>
      <c r="B1687" s="15" t="s">
        <v>5643</v>
      </c>
      <c r="C1687" s="15" t="s">
        <v>1872</v>
      </c>
      <c r="D1687" s="35">
        <v>1377</v>
      </c>
      <c r="E1687" s="36">
        <v>77</v>
      </c>
      <c r="F1687" s="32">
        <v>84</v>
      </c>
      <c r="G1687" s="32">
        <v>47</v>
      </c>
      <c r="H1687" s="32">
        <v>89</v>
      </c>
      <c r="I1687" s="32">
        <v>71</v>
      </c>
      <c r="J1687" s="37"/>
      <c r="K1687" s="36">
        <v>26</v>
      </c>
      <c r="L1687" s="32">
        <v>24</v>
      </c>
      <c r="M1687" s="37">
        <v>69</v>
      </c>
      <c r="N1687" s="32"/>
      <c r="O1687" s="32"/>
      <c r="P1687" s="32"/>
      <c r="Q1687" s="32"/>
      <c r="R1687" s="38">
        <f>(E1687*E$2+F1687*F$2+G1687*G$2+H1687*H$2+I1687*I$2+K1687*K$2+J1687*J$2+L1687*L$2+M1687*M$2)</f>
        <v>0</v>
      </c>
    </row>
    <row r="1688" spans="1:18" ht="22.5" customHeight="1">
      <c r="A1688" s="34">
        <v>46017</v>
      </c>
      <c r="B1688" s="15" t="s">
        <v>4927</v>
      </c>
      <c r="C1688" s="15" t="s">
        <v>4926</v>
      </c>
      <c r="D1688" s="35">
        <v>12505</v>
      </c>
      <c r="E1688" s="36">
        <v>59</v>
      </c>
      <c r="F1688" s="32"/>
      <c r="G1688" s="32">
        <v>70</v>
      </c>
      <c r="H1688" s="32">
        <v>54</v>
      </c>
      <c r="I1688" s="32">
        <v>64</v>
      </c>
      <c r="J1688" s="37">
        <v>46</v>
      </c>
      <c r="K1688" s="36">
        <v>25</v>
      </c>
      <c r="L1688" s="32">
        <v>61</v>
      </c>
      <c r="M1688" s="37">
        <v>52</v>
      </c>
      <c r="N1688" s="32"/>
      <c r="O1688" s="32"/>
      <c r="P1688" s="32"/>
      <c r="Q1688" s="32"/>
      <c r="R1688" s="38">
        <f>(E1688*E$2+F1688*F$2+G1688*G$2+H1688*H$2+I1688*I$2+K1688*K$2+J1688*J$2+L1688*L$2+M1688*M$2)</f>
        <v>0</v>
      </c>
    </row>
    <row r="1689" spans="1:18" ht="22.5" customHeight="1">
      <c r="A1689" s="34">
        <v>46017</v>
      </c>
      <c r="B1689" s="15" t="s">
        <v>1873</v>
      </c>
      <c r="C1689" s="15" t="s">
        <v>1874</v>
      </c>
      <c r="D1689" s="35">
        <v>1838</v>
      </c>
      <c r="E1689" s="36">
        <v>42</v>
      </c>
      <c r="F1689" s="32">
        <v>22</v>
      </c>
      <c r="G1689" s="32">
        <v>44</v>
      </c>
      <c r="H1689" s="32">
        <v>56</v>
      </c>
      <c r="I1689" s="32">
        <v>9</v>
      </c>
      <c r="J1689" s="37"/>
      <c r="K1689" s="36">
        <v>43</v>
      </c>
      <c r="L1689" s="32">
        <v>62</v>
      </c>
      <c r="M1689" s="37">
        <v>25</v>
      </c>
      <c r="N1689" s="32"/>
      <c r="O1689" s="32"/>
      <c r="P1689" s="32"/>
      <c r="Q1689" s="32"/>
      <c r="R1689" s="38">
        <f>(E1689*E$2+F1689*F$2+G1689*G$2+H1689*H$2+I1689*I$2+K1689*K$2+J1689*J$2+L1689*L$2+M1689*M$2)</f>
        <v>0</v>
      </c>
    </row>
    <row r="1690" spans="1:18" ht="22.5" customHeight="1">
      <c r="A1690" s="34">
        <v>46017</v>
      </c>
      <c r="B1690" s="15" t="s">
        <v>1875</v>
      </c>
      <c r="C1690" s="15" t="s">
        <v>1876</v>
      </c>
      <c r="D1690" s="35">
        <v>1117</v>
      </c>
      <c r="E1690" s="36">
        <v>66</v>
      </c>
      <c r="F1690" s="32">
        <v>75</v>
      </c>
      <c r="G1690" s="32">
        <v>66</v>
      </c>
      <c r="H1690" s="32">
        <v>90</v>
      </c>
      <c r="I1690" s="32">
        <v>35</v>
      </c>
      <c r="J1690" s="37"/>
      <c r="K1690" s="36">
        <v>81</v>
      </c>
      <c r="L1690" s="32">
        <v>64</v>
      </c>
      <c r="M1690" s="37">
        <v>34</v>
      </c>
      <c r="N1690" s="32"/>
      <c r="O1690" s="32"/>
      <c r="P1690" s="32"/>
      <c r="Q1690" s="32"/>
      <c r="R1690" s="38">
        <f>(E1690*E$2+F1690*F$2+G1690*G$2+H1690*H$2+I1690*I$2+K1690*K$2+J1690*J$2+L1690*L$2+M1690*M$2)</f>
        <v>0</v>
      </c>
    </row>
    <row r="1691" spans="1:18" ht="22.5" customHeight="1">
      <c r="A1691" s="34">
        <v>46017</v>
      </c>
      <c r="B1691" s="15" t="s">
        <v>1877</v>
      </c>
      <c r="C1691" s="15" t="s">
        <v>1878</v>
      </c>
      <c r="D1691" s="35">
        <v>502</v>
      </c>
      <c r="E1691" s="36">
        <v>45</v>
      </c>
      <c r="F1691" s="32">
        <v>48</v>
      </c>
      <c r="G1691" s="32">
        <v>25</v>
      </c>
      <c r="H1691" s="32">
        <v>57</v>
      </c>
      <c r="I1691" s="32">
        <v>74</v>
      </c>
      <c r="J1691" s="37"/>
      <c r="K1691" s="36">
        <v>49</v>
      </c>
      <c r="L1691" s="32">
        <v>24</v>
      </c>
      <c r="M1691" s="37">
        <v>59</v>
      </c>
      <c r="N1691" s="32"/>
      <c r="O1691" s="32"/>
      <c r="P1691" s="32"/>
      <c r="Q1691" s="32"/>
      <c r="R1691" s="38">
        <f>(E1691*E$2+F1691*F$2+G1691*G$2+H1691*H$2+I1691*I$2+K1691*K$2+J1691*J$2+L1691*L$2+M1691*M$2)</f>
        <v>0</v>
      </c>
    </row>
    <row r="1692" spans="1:18" ht="22.5" customHeight="1">
      <c r="A1692" s="34">
        <v>46017</v>
      </c>
      <c r="B1692" s="15" t="s">
        <v>1879</v>
      </c>
      <c r="C1692" s="15" t="s">
        <v>1880</v>
      </c>
      <c r="D1692" s="35">
        <v>1793</v>
      </c>
      <c r="E1692" s="36">
        <v>32</v>
      </c>
      <c r="F1692" s="32">
        <v>8</v>
      </c>
      <c r="G1692" s="32">
        <v>59</v>
      </c>
      <c r="H1692" s="32">
        <v>46</v>
      </c>
      <c r="I1692" s="32">
        <v>44</v>
      </c>
      <c r="J1692" s="37"/>
      <c r="K1692" s="36">
        <v>68</v>
      </c>
      <c r="L1692" s="32">
        <v>40</v>
      </c>
      <c r="M1692" s="37">
        <v>47</v>
      </c>
      <c r="N1692" s="32"/>
      <c r="O1692" s="32"/>
      <c r="P1692" s="32"/>
      <c r="Q1692" s="32"/>
      <c r="R1692" s="38">
        <f>(E1692*E$2+F1692*F$2+G1692*G$2+H1692*H$2+I1692*I$2+K1692*K$2+J1692*J$2+L1692*L$2+M1692*M$2)</f>
        <v>0</v>
      </c>
    </row>
    <row r="1693" spans="1:18" ht="22.5" customHeight="1">
      <c r="A1693" s="34">
        <v>46017</v>
      </c>
      <c r="B1693" s="15" t="s">
        <v>1881</v>
      </c>
      <c r="C1693" s="15" t="s">
        <v>1882</v>
      </c>
      <c r="D1693" s="35">
        <v>44747</v>
      </c>
      <c r="E1693" s="36">
        <v>38</v>
      </c>
      <c r="F1693" s="32"/>
      <c r="G1693" s="32">
        <v>55</v>
      </c>
      <c r="H1693" s="32">
        <v>3</v>
      </c>
      <c r="I1693" s="32">
        <v>16</v>
      </c>
      <c r="J1693" s="37"/>
      <c r="K1693" s="36">
        <v>61</v>
      </c>
      <c r="L1693" s="32">
        <v>14</v>
      </c>
      <c r="M1693" s="37">
        <v>94</v>
      </c>
      <c r="N1693" s="32"/>
      <c r="O1693" s="32"/>
      <c r="P1693" s="32"/>
      <c r="Q1693" s="32"/>
      <c r="R1693" s="38">
        <f>(E1693*E$2+F1693*F$2+G1693*G$2+H1693*H$2+I1693*I$2+K1693*K$2+J1693*J$2+L1693*L$2+M1693*M$2)</f>
        <v>0</v>
      </c>
    </row>
    <row r="1694" spans="1:18" ht="22.5" customHeight="1">
      <c r="A1694" s="34">
        <v>46017</v>
      </c>
      <c r="B1694" s="15" t="s">
        <v>4929</v>
      </c>
      <c r="C1694" s="15" t="s">
        <v>4928</v>
      </c>
      <c r="D1694" s="35">
        <v>6088</v>
      </c>
      <c r="E1694" s="36">
        <v>72</v>
      </c>
      <c r="F1694" s="32"/>
      <c r="G1694" s="32">
        <v>88</v>
      </c>
      <c r="H1694" s="32">
        <v>62</v>
      </c>
      <c r="I1694" s="32">
        <v>84</v>
      </c>
      <c r="J1694" s="37">
        <v>43</v>
      </c>
      <c r="K1694" s="36">
        <v>10</v>
      </c>
      <c r="L1694" s="32">
        <v>73</v>
      </c>
      <c r="M1694" s="37">
        <v>35</v>
      </c>
      <c r="N1694" s="32"/>
      <c r="O1694" s="32"/>
      <c r="P1694" s="32"/>
      <c r="Q1694" s="32"/>
      <c r="R1694" s="38">
        <f>(E1694*E$2+F1694*F$2+G1694*G$2+H1694*H$2+I1694*I$2+K1694*K$2+J1694*J$2+L1694*L$2+M1694*M$2)</f>
        <v>0</v>
      </c>
    </row>
    <row r="1695" spans="1:18" ht="22.5" customHeight="1">
      <c r="A1695" s="34">
        <v>46017</v>
      </c>
      <c r="B1695" s="15" t="s">
        <v>1883</v>
      </c>
      <c r="C1695" s="15" t="s">
        <v>1884</v>
      </c>
      <c r="D1695" s="35">
        <v>68215</v>
      </c>
      <c r="E1695" s="36">
        <v>92</v>
      </c>
      <c r="F1695" s="32">
        <v>94</v>
      </c>
      <c r="G1695" s="32">
        <v>88</v>
      </c>
      <c r="H1695" s="32">
        <v>45</v>
      </c>
      <c r="I1695" s="32">
        <v>57</v>
      </c>
      <c r="J1695" s="37"/>
      <c r="K1695" s="36">
        <v>75</v>
      </c>
      <c r="L1695" s="32">
        <v>41</v>
      </c>
      <c r="M1695" s="37">
        <v>52</v>
      </c>
      <c r="N1695" s="32"/>
      <c r="O1695" s="32"/>
      <c r="P1695" s="32"/>
      <c r="Q1695" s="32"/>
      <c r="R1695" s="38">
        <f>(E1695*E$2+F1695*F$2+G1695*G$2+H1695*H$2+I1695*I$2+K1695*K$2+J1695*J$2+L1695*L$2+M1695*M$2)</f>
        <v>0</v>
      </c>
    </row>
    <row r="1696" spans="1:18" ht="22.5" customHeight="1">
      <c r="A1696" s="34">
        <v>46017</v>
      </c>
      <c r="B1696" s="15" t="s">
        <v>1885</v>
      </c>
      <c r="C1696" s="15" t="s">
        <v>1886</v>
      </c>
      <c r="D1696" s="35">
        <v>920</v>
      </c>
      <c r="E1696" s="36">
        <v>14</v>
      </c>
      <c r="F1696" s="32">
        <v>24</v>
      </c>
      <c r="G1696" s="32">
        <v>27</v>
      </c>
      <c r="H1696" s="32">
        <v>47</v>
      </c>
      <c r="I1696" s="32">
        <v>22</v>
      </c>
      <c r="J1696" s="37"/>
      <c r="K1696" s="36">
        <v>46</v>
      </c>
      <c r="L1696" s="32">
        <v>58</v>
      </c>
      <c r="M1696" s="37">
        <v>28</v>
      </c>
      <c r="N1696" s="32"/>
      <c r="O1696" s="32"/>
      <c r="P1696" s="32"/>
      <c r="Q1696" s="32"/>
      <c r="R1696" s="38">
        <f>(E1696*E$2+F1696*F$2+G1696*G$2+H1696*H$2+I1696*I$2+K1696*K$2+J1696*J$2+L1696*L$2+M1696*M$2)</f>
        <v>0</v>
      </c>
    </row>
    <row r="1697" spans="1:18" ht="22.5" customHeight="1">
      <c r="A1697" s="34">
        <v>46017</v>
      </c>
      <c r="B1697" s="15" t="s">
        <v>1887</v>
      </c>
      <c r="C1697" s="15" t="s">
        <v>1888</v>
      </c>
      <c r="D1697" s="35">
        <v>52007</v>
      </c>
      <c r="E1697" s="36"/>
      <c r="F1697" s="32">
        <v>66</v>
      </c>
      <c r="G1697" s="32"/>
      <c r="H1697" s="32">
        <v>15</v>
      </c>
      <c r="I1697" s="32"/>
      <c r="J1697" s="37"/>
      <c r="K1697" s="36">
        <v>63</v>
      </c>
      <c r="L1697" s="32">
        <v>33</v>
      </c>
      <c r="M1697" s="37">
        <v>46</v>
      </c>
      <c r="N1697" s="32"/>
      <c r="O1697" s="32"/>
      <c r="P1697" s="32"/>
      <c r="Q1697" s="32"/>
      <c r="R1697" s="38">
        <f>(E1697*E$2+F1697*F$2+G1697*G$2+H1697*H$2+I1697*I$2+K1697*K$2+J1697*J$2+L1697*L$2+M1697*M$2)</f>
        <v>0</v>
      </c>
    </row>
    <row r="1698" spans="1:18" ht="22.5" customHeight="1">
      <c r="A1698" s="34">
        <v>46017</v>
      </c>
      <c r="B1698" s="15" t="s">
        <v>1889</v>
      </c>
      <c r="C1698" s="15" t="s">
        <v>1890</v>
      </c>
      <c r="D1698" s="35">
        <v>1891</v>
      </c>
      <c r="E1698" s="36">
        <v>53</v>
      </c>
      <c r="F1698" s="32">
        <v>72</v>
      </c>
      <c r="G1698" s="32">
        <v>80</v>
      </c>
      <c r="H1698" s="32">
        <v>3</v>
      </c>
      <c r="I1698" s="32">
        <v>11</v>
      </c>
      <c r="J1698" s="37">
        <v>70</v>
      </c>
      <c r="K1698" s="36">
        <v>2</v>
      </c>
      <c r="L1698" s="32">
        <v>27</v>
      </c>
      <c r="M1698" s="37">
        <v>79</v>
      </c>
      <c r="N1698" s="32"/>
      <c r="O1698" s="32"/>
      <c r="P1698" s="32"/>
      <c r="Q1698" s="32"/>
      <c r="R1698" s="38">
        <f>(E1698*E$2+F1698*F$2+G1698*G$2+H1698*H$2+I1698*I$2+K1698*K$2+J1698*J$2+L1698*L$2+M1698*M$2)</f>
        <v>0</v>
      </c>
    </row>
    <row r="1699" spans="1:18" ht="22.5" customHeight="1">
      <c r="A1699" s="34">
        <v>46017</v>
      </c>
      <c r="B1699" s="15" t="s">
        <v>1891</v>
      </c>
      <c r="C1699" s="15" t="s">
        <v>1892</v>
      </c>
      <c r="D1699" s="35">
        <v>13862</v>
      </c>
      <c r="E1699" s="36">
        <v>74</v>
      </c>
      <c r="F1699" s="32">
        <v>73</v>
      </c>
      <c r="G1699" s="32">
        <v>73</v>
      </c>
      <c r="H1699" s="32">
        <v>91</v>
      </c>
      <c r="I1699" s="32"/>
      <c r="J1699" s="37">
        <v>57</v>
      </c>
      <c r="K1699" s="36">
        <v>48</v>
      </c>
      <c r="L1699" s="32">
        <v>45</v>
      </c>
      <c r="M1699" s="37">
        <v>54</v>
      </c>
      <c r="N1699" s="32"/>
      <c r="O1699" s="32"/>
      <c r="P1699" s="32"/>
      <c r="Q1699" s="32"/>
      <c r="R1699" s="38">
        <f>(E1699*E$2+F1699*F$2+G1699*G$2+H1699*H$2+I1699*I$2+K1699*K$2+J1699*J$2+L1699*L$2+M1699*M$2)</f>
        <v>0</v>
      </c>
    </row>
    <row r="1700" spans="1:18" ht="22.5" customHeight="1">
      <c r="A1700" s="34">
        <v>46017</v>
      </c>
      <c r="B1700" s="15" t="s">
        <v>7092</v>
      </c>
      <c r="C1700" s="15" t="s">
        <v>7058</v>
      </c>
      <c r="D1700" s="35">
        <v>4222</v>
      </c>
      <c r="E1700" s="36">
        <v>20</v>
      </c>
      <c r="F1700" s="32">
        <v>3</v>
      </c>
      <c r="G1700" s="32">
        <v>44</v>
      </c>
      <c r="H1700" s="32">
        <v>25</v>
      </c>
      <c r="I1700" s="32">
        <v>4</v>
      </c>
      <c r="J1700" s="37"/>
      <c r="K1700" s="36">
        <v>20</v>
      </c>
      <c r="L1700" s="32">
        <v>49</v>
      </c>
      <c r="M1700" s="37">
        <v>55</v>
      </c>
      <c r="N1700" s="32"/>
      <c r="O1700" s="32"/>
      <c r="P1700" s="32"/>
      <c r="Q1700" s="32"/>
      <c r="R1700" s="38">
        <f>(E1700*E$2+F1700*F$2+G1700*G$2+H1700*H$2+I1700*I$2+K1700*K$2+J1700*J$2+L1700*L$2+M1700*M$2)</f>
        <v>0</v>
      </c>
    </row>
    <row r="1701" spans="1:18" ht="22.5" customHeight="1">
      <c r="A1701" s="34">
        <v>46017</v>
      </c>
      <c r="B1701" s="15" t="s">
        <v>1893</v>
      </c>
      <c r="C1701" s="15" t="s">
        <v>1894</v>
      </c>
      <c r="D1701" s="35">
        <v>3026</v>
      </c>
      <c r="E1701" s="36">
        <v>84</v>
      </c>
      <c r="F1701" s="32">
        <v>71</v>
      </c>
      <c r="G1701" s="32">
        <v>77</v>
      </c>
      <c r="H1701" s="32">
        <v>78</v>
      </c>
      <c r="I1701" s="32">
        <v>73</v>
      </c>
      <c r="J1701" s="37">
        <v>67</v>
      </c>
      <c r="K1701" s="36">
        <v>47</v>
      </c>
      <c r="L1701" s="32">
        <v>44</v>
      </c>
      <c r="M1701" s="37">
        <v>55</v>
      </c>
      <c r="N1701" s="32"/>
      <c r="O1701" s="32"/>
      <c r="P1701" s="32"/>
      <c r="Q1701" s="32"/>
      <c r="R1701" s="38">
        <f>(E1701*E$2+F1701*F$2+G1701*G$2+H1701*H$2+I1701*I$2+K1701*K$2+J1701*J$2+L1701*L$2+M1701*M$2)</f>
        <v>0</v>
      </c>
    </row>
    <row r="1702" spans="1:18" ht="22.5" customHeight="1">
      <c r="A1702" s="34">
        <v>46017</v>
      </c>
      <c r="B1702" s="15" t="s">
        <v>1895</v>
      </c>
      <c r="C1702" s="15" t="s">
        <v>1896</v>
      </c>
      <c r="D1702" s="35">
        <v>846</v>
      </c>
      <c r="E1702" s="36">
        <v>24</v>
      </c>
      <c r="F1702" s="32"/>
      <c r="G1702" s="32">
        <v>29</v>
      </c>
      <c r="H1702" s="32">
        <v>34</v>
      </c>
      <c r="I1702" s="32">
        <v>50</v>
      </c>
      <c r="J1702" s="37"/>
      <c r="K1702" s="36">
        <v>12</v>
      </c>
      <c r="L1702" s="32">
        <v>87</v>
      </c>
      <c r="M1702" s="37">
        <v>18</v>
      </c>
      <c r="N1702" s="32"/>
      <c r="O1702" s="32"/>
      <c r="P1702" s="32"/>
      <c r="Q1702" s="32"/>
      <c r="R1702" s="38">
        <f>(E1702*E$2+F1702*F$2+G1702*G$2+H1702*H$2+I1702*I$2+K1702*K$2+J1702*J$2+L1702*L$2+M1702*M$2)</f>
        <v>0</v>
      </c>
    </row>
    <row r="1703" spans="1:18" ht="22.5" customHeight="1">
      <c r="A1703" s="34">
        <v>46017</v>
      </c>
      <c r="B1703" s="15" t="s">
        <v>6113</v>
      </c>
      <c r="C1703" s="15" t="s">
        <v>5910</v>
      </c>
      <c r="D1703" s="35">
        <v>302</v>
      </c>
      <c r="E1703" s="36">
        <v>30</v>
      </c>
      <c r="F1703" s="32">
        <v>60</v>
      </c>
      <c r="G1703" s="32">
        <v>28</v>
      </c>
      <c r="H1703" s="32">
        <v>28</v>
      </c>
      <c r="I1703" s="32">
        <v>50</v>
      </c>
      <c r="J1703" s="37"/>
      <c r="K1703" s="36">
        <v>51</v>
      </c>
      <c r="L1703" s="32">
        <v>80</v>
      </c>
      <c r="M1703" s="37">
        <v>16</v>
      </c>
      <c r="N1703" s="32"/>
      <c r="O1703" s="32"/>
      <c r="P1703" s="32"/>
      <c r="Q1703" s="32"/>
      <c r="R1703" s="38">
        <f>(E1703*E$2+F1703*F$2+G1703*G$2+H1703*H$2+I1703*I$2+K1703*K$2+J1703*J$2+L1703*L$2+M1703*M$2)</f>
        <v>0</v>
      </c>
    </row>
    <row r="1704" spans="1:18" ht="22.5" customHeight="1">
      <c r="A1704" s="34">
        <v>46017</v>
      </c>
      <c r="B1704" s="15" t="s">
        <v>6172</v>
      </c>
      <c r="C1704" s="15" t="s">
        <v>6173</v>
      </c>
      <c r="D1704" s="35">
        <v>168</v>
      </c>
      <c r="E1704" s="36">
        <v>43</v>
      </c>
      <c r="F1704" s="32">
        <v>20</v>
      </c>
      <c r="G1704" s="32">
        <v>58</v>
      </c>
      <c r="H1704" s="32">
        <v>38</v>
      </c>
      <c r="I1704" s="32">
        <v>24</v>
      </c>
      <c r="J1704" s="37"/>
      <c r="K1704" s="36">
        <v>92</v>
      </c>
      <c r="L1704" s="32">
        <v>33</v>
      </c>
      <c r="M1704" s="37">
        <v>76</v>
      </c>
      <c r="N1704" s="32"/>
      <c r="O1704" s="32"/>
      <c r="P1704" s="32"/>
      <c r="Q1704" s="32"/>
      <c r="R1704" s="38">
        <f>(E1704*E$2+F1704*F$2+G1704*G$2+H1704*H$2+I1704*I$2+K1704*K$2+J1704*J$2+L1704*L$2+M1704*M$2)</f>
        <v>0</v>
      </c>
    </row>
    <row r="1705" spans="1:18" ht="22.5" customHeight="1">
      <c r="A1705" s="34">
        <v>46017</v>
      </c>
      <c r="B1705" s="15" t="s">
        <v>1897</v>
      </c>
      <c r="C1705" s="15" t="s">
        <v>1898</v>
      </c>
      <c r="D1705" s="35">
        <v>2480</v>
      </c>
      <c r="E1705" s="36">
        <v>37</v>
      </c>
      <c r="F1705" s="32">
        <v>78</v>
      </c>
      <c r="G1705" s="32">
        <v>50</v>
      </c>
      <c r="H1705" s="32">
        <v>29</v>
      </c>
      <c r="I1705" s="32">
        <v>4</v>
      </c>
      <c r="J1705" s="37">
        <v>69</v>
      </c>
      <c r="K1705" s="36">
        <v>55</v>
      </c>
      <c r="L1705" s="32">
        <v>55</v>
      </c>
      <c r="M1705" s="37">
        <v>49</v>
      </c>
      <c r="N1705" s="32"/>
      <c r="O1705" s="32"/>
      <c r="P1705" s="32"/>
      <c r="Q1705" s="32"/>
      <c r="R1705" s="38">
        <f>(E1705*E$2+F1705*F$2+G1705*G$2+H1705*H$2+I1705*I$2+K1705*K$2+J1705*J$2+L1705*L$2+M1705*M$2)</f>
        <v>0</v>
      </c>
    </row>
    <row r="1706" spans="1:18" ht="22.5" customHeight="1">
      <c r="A1706" s="34">
        <v>46017</v>
      </c>
      <c r="B1706" s="15" t="s">
        <v>1899</v>
      </c>
      <c r="C1706" s="15" t="s">
        <v>1900</v>
      </c>
      <c r="D1706" s="35">
        <v>16617</v>
      </c>
      <c r="E1706" s="36">
        <v>73</v>
      </c>
      <c r="F1706" s="32">
        <v>66</v>
      </c>
      <c r="G1706" s="32">
        <v>63</v>
      </c>
      <c r="H1706" s="32">
        <v>92</v>
      </c>
      <c r="I1706" s="32">
        <v>66</v>
      </c>
      <c r="J1706" s="37"/>
      <c r="K1706" s="36">
        <v>90</v>
      </c>
      <c r="L1706" s="32">
        <v>9</v>
      </c>
      <c r="M1706" s="37">
        <v>89</v>
      </c>
      <c r="N1706" s="32"/>
      <c r="O1706" s="32"/>
      <c r="P1706" s="32"/>
      <c r="Q1706" s="32"/>
      <c r="R1706" s="38">
        <f>(E1706*E$2+F1706*F$2+G1706*G$2+H1706*H$2+I1706*I$2+K1706*K$2+J1706*J$2+L1706*L$2+M1706*M$2)</f>
        <v>0</v>
      </c>
    </row>
    <row r="1707" spans="1:18" ht="22.5" customHeight="1">
      <c r="A1707" s="34">
        <v>46017</v>
      </c>
      <c r="B1707" s="15" t="s">
        <v>1901</v>
      </c>
      <c r="C1707" s="15" t="s">
        <v>1902</v>
      </c>
      <c r="D1707" s="35">
        <v>5538</v>
      </c>
      <c r="E1707" s="36">
        <v>64</v>
      </c>
      <c r="F1707" s="32">
        <v>80</v>
      </c>
      <c r="G1707" s="32">
        <v>65</v>
      </c>
      <c r="H1707" s="32">
        <v>44</v>
      </c>
      <c r="I1707" s="32">
        <v>74</v>
      </c>
      <c r="J1707" s="37">
        <v>73</v>
      </c>
      <c r="K1707" s="36">
        <v>79</v>
      </c>
      <c r="L1707" s="32">
        <v>53</v>
      </c>
      <c r="M1707" s="37">
        <v>57</v>
      </c>
      <c r="N1707" s="32"/>
      <c r="O1707" s="32"/>
      <c r="P1707" s="32"/>
      <c r="Q1707" s="32"/>
      <c r="R1707" s="38">
        <f>(E1707*E$2+F1707*F$2+G1707*G$2+H1707*H$2+I1707*I$2+K1707*K$2+J1707*J$2+L1707*L$2+M1707*M$2)</f>
        <v>0</v>
      </c>
    </row>
    <row r="1708" spans="1:18" ht="22.5" customHeight="1">
      <c r="A1708" s="34">
        <v>46017</v>
      </c>
      <c r="B1708" s="15" t="s">
        <v>1903</v>
      </c>
      <c r="C1708" s="15" t="s">
        <v>1904</v>
      </c>
      <c r="D1708" s="35">
        <v>125307</v>
      </c>
      <c r="E1708" s="36">
        <v>52</v>
      </c>
      <c r="F1708" s="32">
        <v>28</v>
      </c>
      <c r="G1708" s="32">
        <v>70</v>
      </c>
      <c r="H1708" s="32">
        <v>79</v>
      </c>
      <c r="I1708" s="32">
        <v>12</v>
      </c>
      <c r="J1708" s="37">
        <v>31</v>
      </c>
      <c r="K1708" s="36">
        <v>47</v>
      </c>
      <c r="L1708" s="32">
        <v>35</v>
      </c>
      <c r="M1708" s="37">
        <v>66</v>
      </c>
      <c r="N1708" s="32"/>
      <c r="O1708" s="32"/>
      <c r="P1708" s="32"/>
      <c r="Q1708" s="32"/>
      <c r="R1708" s="38">
        <f>(E1708*E$2+F1708*F$2+G1708*G$2+H1708*H$2+I1708*I$2+K1708*K$2+J1708*J$2+L1708*L$2+M1708*M$2)</f>
        <v>0</v>
      </c>
    </row>
    <row r="1709" spans="1:18" ht="22.5" customHeight="1">
      <c r="A1709" s="34">
        <v>46017</v>
      </c>
      <c r="B1709" s="15" t="s">
        <v>4931</v>
      </c>
      <c r="C1709" s="15" t="s">
        <v>4930</v>
      </c>
      <c r="D1709" s="35">
        <v>106159</v>
      </c>
      <c r="E1709" s="36">
        <v>43</v>
      </c>
      <c r="F1709" s="32"/>
      <c r="G1709" s="32">
        <v>59</v>
      </c>
      <c r="H1709" s="32">
        <v>25</v>
      </c>
      <c r="I1709" s="32">
        <v>99</v>
      </c>
      <c r="J1709" s="37"/>
      <c r="K1709" s="36">
        <v>93</v>
      </c>
      <c r="L1709" s="32">
        <v>95</v>
      </c>
      <c r="M1709" s="37">
        <v>0</v>
      </c>
      <c r="N1709" s="32"/>
      <c r="O1709" s="32"/>
      <c r="P1709" s="32"/>
      <c r="Q1709" s="32"/>
      <c r="R1709" s="38">
        <f>(E1709*E$2+F1709*F$2+G1709*G$2+H1709*H$2+I1709*I$2+K1709*K$2+J1709*J$2+L1709*L$2+M1709*M$2)</f>
        <v>0</v>
      </c>
    </row>
    <row r="1710" spans="1:18" ht="22.5" customHeight="1">
      <c r="A1710" s="34">
        <v>46017</v>
      </c>
      <c r="B1710" s="15" t="s">
        <v>1905</v>
      </c>
      <c r="C1710" s="15" t="s">
        <v>1906</v>
      </c>
      <c r="D1710" s="35">
        <v>1442</v>
      </c>
      <c r="E1710" s="36">
        <v>48</v>
      </c>
      <c r="F1710" s="32">
        <v>50</v>
      </c>
      <c r="G1710" s="32">
        <v>32</v>
      </c>
      <c r="H1710" s="32">
        <v>64</v>
      </c>
      <c r="I1710" s="32">
        <v>4</v>
      </c>
      <c r="J1710" s="37">
        <v>48</v>
      </c>
      <c r="K1710" s="36">
        <v>63</v>
      </c>
      <c r="L1710" s="32">
        <v>56</v>
      </c>
      <c r="M1710" s="37">
        <v>50</v>
      </c>
      <c r="N1710" s="32"/>
      <c r="O1710" s="32"/>
      <c r="P1710" s="32"/>
      <c r="Q1710" s="32"/>
      <c r="R1710" s="38">
        <f>(E1710*E$2+F1710*F$2+G1710*G$2+H1710*H$2+I1710*I$2+K1710*K$2+J1710*J$2+L1710*L$2+M1710*M$2)</f>
        <v>0</v>
      </c>
    </row>
    <row r="1711" spans="1:18" ht="22.5" customHeight="1">
      <c r="A1711" s="34">
        <v>46017</v>
      </c>
      <c r="B1711" s="15" t="s">
        <v>4933</v>
      </c>
      <c r="C1711" s="15" t="s">
        <v>4932</v>
      </c>
      <c r="D1711" s="35">
        <v>1587</v>
      </c>
      <c r="E1711" s="36">
        <v>39</v>
      </c>
      <c r="F1711" s="32"/>
      <c r="G1711" s="32">
        <v>14</v>
      </c>
      <c r="H1711" s="32"/>
      <c r="I1711" s="32">
        <v>26</v>
      </c>
      <c r="J1711" s="37"/>
      <c r="K1711" s="36">
        <v>7</v>
      </c>
      <c r="L1711" s="32">
        <v>66</v>
      </c>
      <c r="M1711" s="37">
        <v>46</v>
      </c>
      <c r="N1711" s="32"/>
      <c r="O1711" s="32"/>
      <c r="P1711" s="32"/>
      <c r="Q1711" s="32"/>
      <c r="R1711" s="38">
        <f>(E1711*E$2+F1711*F$2+G1711*G$2+H1711*H$2+I1711*I$2+K1711*K$2+J1711*J$2+L1711*L$2+M1711*M$2)</f>
        <v>0</v>
      </c>
    </row>
    <row r="1712" spans="1:18" ht="22.5" customHeight="1">
      <c r="A1712" s="34">
        <v>46017</v>
      </c>
      <c r="B1712" s="15" t="s">
        <v>1907</v>
      </c>
      <c r="C1712" s="15" t="s">
        <v>1908</v>
      </c>
      <c r="D1712" s="35">
        <v>608</v>
      </c>
      <c r="E1712" s="36"/>
      <c r="F1712" s="32">
        <v>49</v>
      </c>
      <c r="G1712" s="32"/>
      <c r="H1712" s="32">
        <v>74</v>
      </c>
      <c r="I1712" s="32"/>
      <c r="J1712" s="37"/>
      <c r="K1712" s="36">
        <v>22</v>
      </c>
      <c r="L1712" s="32">
        <v>74</v>
      </c>
      <c r="M1712" s="37">
        <v>38</v>
      </c>
      <c r="N1712" s="32"/>
      <c r="O1712" s="32"/>
      <c r="P1712" s="32"/>
      <c r="Q1712" s="32"/>
      <c r="R1712" s="38">
        <f>(E1712*E$2+F1712*F$2+G1712*G$2+H1712*H$2+I1712*I$2+K1712*K$2+J1712*J$2+L1712*L$2+M1712*M$2)</f>
        <v>0</v>
      </c>
    </row>
    <row r="1713" spans="1:18" ht="22.5" customHeight="1">
      <c r="A1713" s="34">
        <v>46017</v>
      </c>
      <c r="B1713" s="15" t="s">
        <v>1909</v>
      </c>
      <c r="C1713" s="15" t="s">
        <v>1910</v>
      </c>
      <c r="D1713" s="35">
        <v>2741</v>
      </c>
      <c r="E1713" s="36">
        <v>17</v>
      </c>
      <c r="F1713" s="32">
        <v>24</v>
      </c>
      <c r="G1713" s="32">
        <v>45</v>
      </c>
      <c r="H1713" s="32">
        <v>40</v>
      </c>
      <c r="I1713" s="32">
        <v>41</v>
      </c>
      <c r="J1713" s="37">
        <v>18</v>
      </c>
      <c r="K1713" s="36">
        <v>24</v>
      </c>
      <c r="L1713" s="32">
        <v>64</v>
      </c>
      <c r="M1713" s="37">
        <v>42</v>
      </c>
      <c r="N1713" s="32"/>
      <c r="O1713" s="32"/>
      <c r="P1713" s="32"/>
      <c r="Q1713" s="32"/>
      <c r="R1713" s="38">
        <f>(E1713*E$2+F1713*F$2+G1713*G$2+H1713*H$2+I1713*I$2+K1713*K$2+J1713*J$2+L1713*L$2+M1713*M$2)</f>
        <v>0</v>
      </c>
    </row>
    <row r="1714" spans="1:18" ht="22.5" customHeight="1">
      <c r="A1714" s="34">
        <v>46017</v>
      </c>
      <c r="B1714" s="15" t="s">
        <v>7945</v>
      </c>
      <c r="C1714" s="15" t="s">
        <v>7843</v>
      </c>
      <c r="D1714" s="35">
        <v>151</v>
      </c>
      <c r="E1714" s="36"/>
      <c r="F1714" s="32">
        <v>13</v>
      </c>
      <c r="G1714" s="32"/>
      <c r="H1714" s="32">
        <v>71</v>
      </c>
      <c r="I1714" s="32"/>
      <c r="J1714" s="37"/>
      <c r="K1714" s="36">
        <v>58</v>
      </c>
      <c r="L1714" s="32">
        <v>12</v>
      </c>
      <c r="M1714" s="37">
        <v>77</v>
      </c>
      <c r="N1714" s="32"/>
      <c r="O1714" s="32"/>
      <c r="P1714" s="32"/>
      <c r="Q1714" s="32"/>
      <c r="R1714" s="38">
        <f>(E1714*E$2+F1714*F$2+G1714*G$2+H1714*H$2+I1714*I$2+K1714*K$2+J1714*J$2+L1714*L$2+M1714*M$2)</f>
        <v>0</v>
      </c>
    </row>
    <row r="1715" spans="1:18" ht="22.5" customHeight="1">
      <c r="A1715" s="34">
        <v>46017</v>
      </c>
      <c r="B1715" s="15" t="s">
        <v>1911</v>
      </c>
      <c r="C1715" s="15" t="s">
        <v>1912</v>
      </c>
      <c r="D1715" s="35">
        <v>32682</v>
      </c>
      <c r="E1715" s="36">
        <v>46</v>
      </c>
      <c r="F1715" s="32">
        <v>23</v>
      </c>
      <c r="G1715" s="32">
        <v>42</v>
      </c>
      <c r="H1715" s="32">
        <v>85</v>
      </c>
      <c r="I1715" s="32">
        <v>18</v>
      </c>
      <c r="J1715" s="37">
        <v>29</v>
      </c>
      <c r="K1715" s="36">
        <v>72</v>
      </c>
      <c r="L1715" s="32">
        <v>87</v>
      </c>
      <c r="M1715" s="37">
        <v>21</v>
      </c>
      <c r="N1715" s="32"/>
      <c r="O1715" s="32"/>
      <c r="P1715" s="32"/>
      <c r="Q1715" s="32"/>
      <c r="R1715" s="38">
        <f>(E1715*E$2+F1715*F$2+G1715*G$2+H1715*H$2+I1715*I$2+K1715*K$2+J1715*J$2+L1715*L$2+M1715*M$2)</f>
        <v>0</v>
      </c>
    </row>
    <row r="1716" spans="1:18" ht="22.5" customHeight="1">
      <c r="A1716" s="34">
        <v>46017</v>
      </c>
      <c r="B1716" s="15" t="s">
        <v>1913</v>
      </c>
      <c r="C1716" s="15" t="s">
        <v>1914</v>
      </c>
      <c r="D1716" s="35">
        <v>536</v>
      </c>
      <c r="E1716" s="36">
        <v>22</v>
      </c>
      <c r="F1716" s="32">
        <v>40</v>
      </c>
      <c r="G1716" s="32">
        <v>36</v>
      </c>
      <c r="H1716" s="32">
        <v>63</v>
      </c>
      <c r="I1716" s="32">
        <v>97</v>
      </c>
      <c r="J1716" s="37">
        <v>25</v>
      </c>
      <c r="K1716" s="36">
        <v>25</v>
      </c>
      <c r="L1716" s="32">
        <v>68</v>
      </c>
      <c r="M1716" s="37">
        <v>32</v>
      </c>
      <c r="N1716" s="32"/>
      <c r="O1716" s="32"/>
      <c r="P1716" s="32"/>
      <c r="Q1716" s="32"/>
      <c r="R1716" s="38">
        <f>(E1716*E$2+F1716*F$2+G1716*G$2+H1716*H$2+I1716*I$2+K1716*K$2+J1716*J$2+L1716*L$2+M1716*M$2)</f>
        <v>0</v>
      </c>
    </row>
    <row r="1717" spans="1:18" ht="22.5" customHeight="1">
      <c r="A1717" s="34">
        <v>46017</v>
      </c>
      <c r="B1717" s="15" t="s">
        <v>4935</v>
      </c>
      <c r="C1717" s="15" t="s">
        <v>4934</v>
      </c>
      <c r="D1717" s="35">
        <v>563</v>
      </c>
      <c r="E1717" s="36">
        <v>37</v>
      </c>
      <c r="F1717" s="32"/>
      <c r="G1717" s="32">
        <v>38</v>
      </c>
      <c r="H1717" s="32"/>
      <c r="I1717" s="32">
        <v>4</v>
      </c>
      <c r="J1717" s="37"/>
      <c r="K1717" s="36">
        <v>36</v>
      </c>
      <c r="L1717" s="32">
        <v>44</v>
      </c>
      <c r="M1717" s="37">
        <v>20</v>
      </c>
      <c r="N1717" s="32"/>
      <c r="O1717" s="32"/>
      <c r="P1717" s="32"/>
      <c r="Q1717" s="32"/>
      <c r="R1717" s="38">
        <f>(E1717*E$2+F1717*F$2+G1717*G$2+H1717*H$2+I1717*I$2+K1717*K$2+J1717*J$2+L1717*L$2+M1717*M$2)</f>
        <v>0</v>
      </c>
    </row>
    <row r="1718" spans="1:18" ht="22.5" customHeight="1">
      <c r="A1718" s="34">
        <v>46017</v>
      </c>
      <c r="B1718" s="15" t="s">
        <v>1915</v>
      </c>
      <c r="C1718" s="15" t="s">
        <v>1916</v>
      </c>
      <c r="D1718" s="35">
        <v>21352</v>
      </c>
      <c r="E1718" s="36">
        <v>37</v>
      </c>
      <c r="F1718" s="32">
        <v>41</v>
      </c>
      <c r="G1718" s="32">
        <v>33</v>
      </c>
      <c r="H1718" s="32">
        <v>64</v>
      </c>
      <c r="I1718" s="32">
        <v>44</v>
      </c>
      <c r="J1718" s="37">
        <v>59</v>
      </c>
      <c r="K1718" s="36">
        <v>77</v>
      </c>
      <c r="L1718" s="32">
        <v>47</v>
      </c>
      <c r="M1718" s="37">
        <v>41</v>
      </c>
      <c r="N1718" s="32"/>
      <c r="O1718" s="32"/>
      <c r="P1718" s="32"/>
      <c r="Q1718" s="32"/>
      <c r="R1718" s="38">
        <f>(E1718*E$2+F1718*F$2+G1718*G$2+H1718*H$2+I1718*I$2+K1718*K$2+J1718*J$2+L1718*L$2+M1718*M$2)</f>
        <v>0</v>
      </c>
    </row>
    <row r="1719" spans="1:18" ht="22.5" customHeight="1">
      <c r="A1719" s="34">
        <v>46017</v>
      </c>
      <c r="B1719" s="15" t="s">
        <v>1917</v>
      </c>
      <c r="C1719" s="15" t="s">
        <v>1918</v>
      </c>
      <c r="D1719" s="35">
        <v>146</v>
      </c>
      <c r="E1719" s="36">
        <v>57</v>
      </c>
      <c r="F1719" s="32">
        <v>89</v>
      </c>
      <c r="G1719" s="32">
        <v>52</v>
      </c>
      <c r="H1719" s="32">
        <v>68</v>
      </c>
      <c r="I1719" s="32">
        <v>20</v>
      </c>
      <c r="J1719" s="37"/>
      <c r="K1719" s="36">
        <v>72</v>
      </c>
      <c r="L1719" s="32">
        <v>51</v>
      </c>
      <c r="M1719" s="37">
        <v>49</v>
      </c>
      <c r="N1719" s="32"/>
      <c r="O1719" s="32"/>
      <c r="P1719" s="32"/>
      <c r="Q1719" s="32"/>
      <c r="R1719" s="38">
        <f>(E1719*E$2+F1719*F$2+G1719*G$2+H1719*H$2+I1719*I$2+K1719*K$2+J1719*J$2+L1719*L$2+M1719*M$2)</f>
        <v>0</v>
      </c>
    </row>
    <row r="1720" spans="1:18" ht="22.5" customHeight="1">
      <c r="A1720" s="34">
        <v>46017</v>
      </c>
      <c r="B1720" s="15" t="s">
        <v>1919</v>
      </c>
      <c r="C1720" s="15" t="s">
        <v>1920</v>
      </c>
      <c r="D1720" s="35">
        <v>7986</v>
      </c>
      <c r="E1720" s="36">
        <v>43</v>
      </c>
      <c r="F1720" s="32">
        <v>5</v>
      </c>
      <c r="G1720" s="32">
        <v>78</v>
      </c>
      <c r="H1720" s="32">
        <v>18</v>
      </c>
      <c r="I1720" s="32">
        <v>81</v>
      </c>
      <c r="J1720" s="37"/>
      <c r="K1720" s="36">
        <v>42</v>
      </c>
      <c r="L1720" s="32">
        <v>80</v>
      </c>
      <c r="M1720" s="37">
        <v>42</v>
      </c>
      <c r="N1720" s="32"/>
      <c r="O1720" s="32"/>
      <c r="P1720" s="32"/>
      <c r="Q1720" s="32"/>
      <c r="R1720" s="38">
        <f>(E1720*E$2+F1720*F$2+G1720*G$2+H1720*H$2+I1720*I$2+K1720*K$2+J1720*J$2+L1720*L$2+M1720*M$2)</f>
        <v>0</v>
      </c>
    </row>
    <row r="1721" spans="1:18" ht="22.5" customHeight="1">
      <c r="A1721" s="34">
        <v>46017</v>
      </c>
      <c r="B1721" s="15" t="s">
        <v>4937</v>
      </c>
      <c r="C1721" s="15" t="s">
        <v>4936</v>
      </c>
      <c r="D1721" s="35">
        <v>5946</v>
      </c>
      <c r="E1721" s="36">
        <v>48</v>
      </c>
      <c r="F1721" s="32"/>
      <c r="G1721" s="32">
        <v>61</v>
      </c>
      <c r="H1721" s="32"/>
      <c r="I1721" s="32">
        <v>36</v>
      </c>
      <c r="J1721" s="37">
        <v>33</v>
      </c>
      <c r="K1721" s="36">
        <v>52</v>
      </c>
      <c r="L1721" s="32">
        <v>13</v>
      </c>
      <c r="M1721" s="37">
        <v>78</v>
      </c>
      <c r="N1721" s="32"/>
      <c r="O1721" s="32"/>
      <c r="P1721" s="32"/>
      <c r="Q1721" s="32"/>
      <c r="R1721" s="38">
        <f>(E1721*E$2+F1721*F$2+G1721*G$2+H1721*H$2+I1721*I$2+K1721*K$2+J1721*J$2+L1721*L$2+M1721*M$2)</f>
        <v>0</v>
      </c>
    </row>
    <row r="1722" spans="1:18" ht="22.5" customHeight="1">
      <c r="A1722" s="34">
        <v>46017</v>
      </c>
      <c r="B1722" s="15" t="s">
        <v>1921</v>
      </c>
      <c r="C1722" s="15" t="s">
        <v>1922</v>
      </c>
      <c r="D1722" s="35">
        <v>5533</v>
      </c>
      <c r="E1722" s="36">
        <v>42</v>
      </c>
      <c r="F1722" s="32">
        <v>5</v>
      </c>
      <c r="G1722" s="32">
        <v>52</v>
      </c>
      <c r="H1722" s="32">
        <v>93</v>
      </c>
      <c r="I1722" s="32">
        <v>13</v>
      </c>
      <c r="J1722" s="37">
        <v>24</v>
      </c>
      <c r="K1722" s="36">
        <v>53</v>
      </c>
      <c r="L1722" s="32">
        <v>14</v>
      </c>
      <c r="M1722" s="37">
        <v>85</v>
      </c>
      <c r="N1722" s="32"/>
      <c r="O1722" s="32"/>
      <c r="P1722" s="32"/>
      <c r="Q1722" s="32"/>
      <c r="R1722" s="38">
        <f>(E1722*E$2+F1722*F$2+G1722*G$2+H1722*H$2+I1722*I$2+K1722*K$2+J1722*J$2+L1722*L$2+M1722*M$2)</f>
        <v>0</v>
      </c>
    </row>
    <row r="1723" spans="1:18" ht="22.5" customHeight="1">
      <c r="A1723" s="34">
        <v>46017</v>
      </c>
      <c r="B1723" s="15" t="s">
        <v>1923</v>
      </c>
      <c r="C1723" s="15" t="s">
        <v>1924</v>
      </c>
      <c r="D1723" s="35">
        <v>5205</v>
      </c>
      <c r="E1723" s="36">
        <v>27</v>
      </c>
      <c r="F1723" s="32">
        <v>48</v>
      </c>
      <c r="G1723" s="32">
        <v>19</v>
      </c>
      <c r="H1723" s="32">
        <v>64</v>
      </c>
      <c r="I1723" s="32">
        <v>17</v>
      </c>
      <c r="J1723" s="37">
        <v>38</v>
      </c>
      <c r="K1723" s="36">
        <v>39</v>
      </c>
      <c r="L1723" s="32">
        <v>72</v>
      </c>
      <c r="M1723" s="37">
        <v>25</v>
      </c>
      <c r="N1723" s="32"/>
      <c r="O1723" s="32"/>
      <c r="P1723" s="32"/>
      <c r="Q1723" s="32"/>
      <c r="R1723" s="38">
        <f>(E1723*E$2+F1723*F$2+G1723*G$2+H1723*H$2+I1723*I$2+K1723*K$2+J1723*J$2+L1723*L$2+M1723*M$2)</f>
        <v>0</v>
      </c>
    </row>
    <row r="1724" spans="1:18" ht="22.5" customHeight="1">
      <c r="A1724" s="34">
        <v>46017</v>
      </c>
      <c r="B1724" s="15" t="s">
        <v>1925</v>
      </c>
      <c r="C1724" s="15" t="s">
        <v>1926</v>
      </c>
      <c r="D1724" s="35">
        <v>13345</v>
      </c>
      <c r="E1724" s="36">
        <v>45</v>
      </c>
      <c r="F1724" s="32">
        <v>88</v>
      </c>
      <c r="G1724" s="32">
        <v>26</v>
      </c>
      <c r="H1724" s="32">
        <v>32</v>
      </c>
      <c r="I1724" s="32">
        <v>55</v>
      </c>
      <c r="J1724" s="37">
        <v>87</v>
      </c>
      <c r="K1724" s="36">
        <v>72</v>
      </c>
      <c r="L1724" s="32">
        <v>3</v>
      </c>
      <c r="M1724" s="37">
        <v>98</v>
      </c>
      <c r="N1724" s="32"/>
      <c r="O1724" s="32"/>
      <c r="P1724" s="32"/>
      <c r="Q1724" s="32"/>
      <c r="R1724" s="38">
        <f>(E1724*E$2+F1724*F$2+G1724*G$2+H1724*H$2+I1724*I$2+K1724*K$2+J1724*J$2+L1724*L$2+M1724*M$2)</f>
        <v>0</v>
      </c>
    </row>
    <row r="1725" spans="1:18" ht="22.5" customHeight="1">
      <c r="A1725" s="34">
        <v>46017</v>
      </c>
      <c r="B1725" s="15" t="s">
        <v>1927</v>
      </c>
      <c r="C1725" s="15" t="s">
        <v>1928</v>
      </c>
      <c r="D1725" s="35">
        <v>2196</v>
      </c>
      <c r="E1725" s="36">
        <v>89</v>
      </c>
      <c r="F1725" s="32">
        <v>86</v>
      </c>
      <c r="G1725" s="32">
        <v>71</v>
      </c>
      <c r="H1725" s="32">
        <v>96</v>
      </c>
      <c r="I1725" s="32">
        <v>90</v>
      </c>
      <c r="J1725" s="37"/>
      <c r="K1725" s="36">
        <v>39</v>
      </c>
      <c r="L1725" s="32">
        <v>43</v>
      </c>
      <c r="M1725" s="37">
        <v>70</v>
      </c>
      <c r="N1725" s="32"/>
      <c r="O1725" s="32"/>
      <c r="P1725" s="32"/>
      <c r="Q1725" s="32">
        <v>1</v>
      </c>
      <c r="R1725" s="38">
        <f>(E1725*E$2+F1725*F$2+G1725*G$2+H1725*H$2+I1725*I$2+K1725*K$2+J1725*J$2+L1725*L$2+M1725*M$2)</f>
        <v>0</v>
      </c>
    </row>
    <row r="1726" spans="1:18" ht="22.5" customHeight="1">
      <c r="A1726" s="34">
        <v>46017</v>
      </c>
      <c r="B1726" s="15" t="s">
        <v>5824</v>
      </c>
      <c r="C1726" s="15" t="s">
        <v>1929</v>
      </c>
      <c r="D1726" s="35">
        <v>1855</v>
      </c>
      <c r="E1726" s="36">
        <v>77</v>
      </c>
      <c r="F1726" s="32">
        <v>77</v>
      </c>
      <c r="G1726" s="32">
        <v>50</v>
      </c>
      <c r="H1726" s="32">
        <v>58</v>
      </c>
      <c r="I1726" s="32">
        <v>90</v>
      </c>
      <c r="J1726" s="37"/>
      <c r="K1726" s="36">
        <v>21</v>
      </c>
      <c r="L1726" s="32">
        <v>91</v>
      </c>
      <c r="M1726" s="37">
        <v>28</v>
      </c>
      <c r="N1726" s="32"/>
      <c r="O1726" s="32"/>
      <c r="P1726" s="32"/>
      <c r="Q1726" s="32"/>
      <c r="R1726" s="38">
        <f>(E1726*E$2+F1726*F$2+G1726*G$2+H1726*H$2+I1726*I$2+K1726*K$2+J1726*J$2+L1726*L$2+M1726*M$2)</f>
        <v>0</v>
      </c>
    </row>
    <row r="1727" spans="1:18" ht="22.5" customHeight="1">
      <c r="A1727" s="34">
        <v>46017</v>
      </c>
      <c r="B1727" s="15" t="s">
        <v>5652</v>
      </c>
      <c r="C1727" s="15" t="s">
        <v>5651</v>
      </c>
      <c r="D1727" s="35">
        <v>896</v>
      </c>
      <c r="E1727" s="36">
        <v>39</v>
      </c>
      <c r="F1727" s="32">
        <v>41</v>
      </c>
      <c r="G1727" s="32">
        <v>59</v>
      </c>
      <c r="H1727" s="32">
        <v>28</v>
      </c>
      <c r="I1727" s="32">
        <v>52</v>
      </c>
      <c r="J1727" s="37"/>
      <c r="K1727" s="36">
        <v>47</v>
      </c>
      <c r="L1727" s="32">
        <v>53</v>
      </c>
      <c r="M1727" s="37">
        <v>78</v>
      </c>
      <c r="N1727" s="32"/>
      <c r="O1727" s="32"/>
      <c r="P1727" s="32"/>
      <c r="Q1727" s="32"/>
      <c r="R1727" s="38">
        <f>(E1727*E$2+F1727*F$2+G1727*G$2+H1727*H$2+I1727*I$2+K1727*K$2+J1727*J$2+L1727*L$2+M1727*M$2)</f>
        <v>0</v>
      </c>
    </row>
    <row r="1728" spans="1:18" ht="22.5" customHeight="1">
      <c r="A1728" s="34">
        <v>46017</v>
      </c>
      <c r="B1728" s="15" t="s">
        <v>4939</v>
      </c>
      <c r="C1728" s="15" t="s">
        <v>4938</v>
      </c>
      <c r="D1728" s="35">
        <v>281</v>
      </c>
      <c r="E1728" s="36">
        <v>46</v>
      </c>
      <c r="F1728" s="32"/>
      <c r="G1728" s="32">
        <v>57</v>
      </c>
      <c r="H1728" s="32">
        <v>46</v>
      </c>
      <c r="I1728" s="32">
        <v>41</v>
      </c>
      <c r="J1728" s="37"/>
      <c r="K1728" s="36">
        <v>16</v>
      </c>
      <c r="L1728" s="32">
        <v>12</v>
      </c>
      <c r="M1728" s="37">
        <v>72</v>
      </c>
      <c r="N1728" s="32"/>
      <c r="O1728" s="32"/>
      <c r="P1728" s="32"/>
      <c r="Q1728" s="32"/>
      <c r="R1728" s="38">
        <f>(E1728*E$2+F1728*F$2+G1728*G$2+H1728*H$2+I1728*I$2+K1728*K$2+J1728*J$2+L1728*L$2+M1728*M$2)</f>
        <v>0</v>
      </c>
    </row>
    <row r="1729" spans="1:18" ht="22.5" customHeight="1">
      <c r="A1729" s="34">
        <v>46017</v>
      </c>
      <c r="B1729" s="15" t="s">
        <v>5805</v>
      </c>
      <c r="C1729" s="15" t="s">
        <v>5588</v>
      </c>
      <c r="D1729" s="35">
        <v>2953</v>
      </c>
      <c r="E1729" s="36">
        <v>20</v>
      </c>
      <c r="F1729" s="32">
        <v>10</v>
      </c>
      <c r="G1729" s="32">
        <v>45</v>
      </c>
      <c r="H1729" s="32">
        <v>29</v>
      </c>
      <c r="I1729" s="32">
        <v>50</v>
      </c>
      <c r="J1729" s="37"/>
      <c r="K1729" s="36">
        <v>45</v>
      </c>
      <c r="L1729" s="32">
        <v>83</v>
      </c>
      <c r="M1729" s="37">
        <v>8</v>
      </c>
      <c r="N1729" s="32"/>
      <c r="O1729" s="32"/>
      <c r="P1729" s="32"/>
      <c r="Q1729" s="32"/>
      <c r="R1729" s="38">
        <f>(E1729*E$2+F1729*F$2+G1729*G$2+H1729*H$2+I1729*I$2+K1729*K$2+J1729*J$2+L1729*L$2+M1729*M$2)</f>
        <v>0</v>
      </c>
    </row>
    <row r="1730" spans="1:18" ht="22.5" customHeight="1">
      <c r="A1730" s="34">
        <v>46017</v>
      </c>
      <c r="B1730" s="15" t="s">
        <v>1930</v>
      </c>
      <c r="C1730" s="15" t="s">
        <v>1931</v>
      </c>
      <c r="D1730" s="35">
        <v>272434</v>
      </c>
      <c r="E1730" s="36"/>
      <c r="F1730" s="32">
        <v>27</v>
      </c>
      <c r="G1730" s="32"/>
      <c r="H1730" s="32">
        <v>64</v>
      </c>
      <c r="I1730" s="32"/>
      <c r="J1730" s="37"/>
      <c r="K1730" s="36">
        <v>47</v>
      </c>
      <c r="L1730" s="32">
        <v>51</v>
      </c>
      <c r="M1730" s="37">
        <v>65</v>
      </c>
      <c r="N1730" s="32"/>
      <c r="O1730" s="32"/>
      <c r="P1730" s="32"/>
      <c r="Q1730" s="32"/>
      <c r="R1730" s="38">
        <f>(E1730*E$2+F1730*F$2+G1730*G$2+H1730*H$2+I1730*I$2+K1730*K$2+J1730*J$2+L1730*L$2+M1730*M$2)</f>
        <v>0</v>
      </c>
    </row>
    <row r="1731" spans="1:18" ht="22.5" customHeight="1">
      <c r="A1731" s="34">
        <v>46017</v>
      </c>
      <c r="B1731" s="15" t="s">
        <v>7613</v>
      </c>
      <c r="C1731" s="15" t="s">
        <v>7614</v>
      </c>
      <c r="D1731" s="35">
        <v>114</v>
      </c>
      <c r="E1731" s="36"/>
      <c r="F1731" s="32">
        <v>3</v>
      </c>
      <c r="G1731" s="32"/>
      <c r="H1731" s="32">
        <v>3</v>
      </c>
      <c r="I1731" s="32"/>
      <c r="J1731" s="37"/>
      <c r="K1731" s="36">
        <v>13</v>
      </c>
      <c r="L1731" s="32">
        <v>59</v>
      </c>
      <c r="M1731" s="37">
        <v>26</v>
      </c>
      <c r="N1731" s="32"/>
      <c r="O1731" s="32"/>
      <c r="P1731" s="32"/>
      <c r="Q1731" s="32"/>
      <c r="R1731" s="38">
        <f>(E1731*E$2+F1731*F$2+G1731*G$2+H1731*H$2+I1731*I$2+K1731*K$2+J1731*J$2+L1731*L$2+M1731*M$2)</f>
        <v>0</v>
      </c>
    </row>
    <row r="1732" spans="1:18" ht="22.5" customHeight="1">
      <c r="A1732" s="34">
        <v>46017</v>
      </c>
      <c r="B1732" s="15" t="s">
        <v>5622</v>
      </c>
      <c r="C1732" s="15" t="s">
        <v>5621</v>
      </c>
      <c r="D1732" s="35">
        <v>417</v>
      </c>
      <c r="E1732" s="36"/>
      <c r="F1732" s="32">
        <v>51</v>
      </c>
      <c r="G1732" s="32"/>
      <c r="H1732" s="32">
        <v>12</v>
      </c>
      <c r="I1732" s="32"/>
      <c r="J1732" s="37"/>
      <c r="K1732" s="36">
        <v>83</v>
      </c>
      <c r="L1732" s="32">
        <v>48</v>
      </c>
      <c r="M1732" s="37">
        <v>55</v>
      </c>
      <c r="N1732" s="32"/>
      <c r="O1732" s="32"/>
      <c r="P1732" s="32"/>
      <c r="Q1732" s="32"/>
      <c r="R1732" s="38">
        <f>(E1732*E$2+F1732*F$2+G1732*G$2+H1732*H$2+I1732*I$2+K1732*K$2+J1732*J$2+L1732*L$2+M1732*M$2)</f>
        <v>0</v>
      </c>
    </row>
    <row r="1733" spans="1:18" ht="22.5" customHeight="1">
      <c r="A1733" s="34">
        <v>46017</v>
      </c>
      <c r="B1733" s="15" t="s">
        <v>1932</v>
      </c>
      <c r="C1733" s="15" t="s">
        <v>1933</v>
      </c>
      <c r="D1733" s="35">
        <v>8962</v>
      </c>
      <c r="E1733" s="36">
        <v>41</v>
      </c>
      <c r="F1733" s="32">
        <v>36</v>
      </c>
      <c r="G1733" s="32">
        <v>45</v>
      </c>
      <c r="H1733" s="32">
        <v>52</v>
      </c>
      <c r="I1733" s="32">
        <v>38</v>
      </c>
      <c r="J1733" s="37"/>
      <c r="K1733" s="36">
        <v>15</v>
      </c>
      <c r="L1733" s="32">
        <v>37</v>
      </c>
      <c r="M1733" s="37">
        <v>86</v>
      </c>
      <c r="N1733" s="32"/>
      <c r="O1733" s="32"/>
      <c r="P1733" s="32"/>
      <c r="Q1733" s="32"/>
      <c r="R1733" s="38">
        <f>(E1733*E$2+F1733*F$2+G1733*G$2+H1733*H$2+I1733*I$2+K1733*K$2+J1733*J$2+L1733*L$2+M1733*M$2)</f>
        <v>0</v>
      </c>
    </row>
    <row r="1734" spans="1:18" ht="22.5" customHeight="1">
      <c r="A1734" s="34">
        <v>46017</v>
      </c>
      <c r="B1734" s="15" t="s">
        <v>1934</v>
      </c>
      <c r="C1734" s="15" t="s">
        <v>1935</v>
      </c>
      <c r="D1734" s="35"/>
      <c r="E1734" s="36">
        <v>36</v>
      </c>
      <c r="F1734" s="32">
        <v>50</v>
      </c>
      <c r="G1734" s="32">
        <v>57</v>
      </c>
      <c r="H1734" s="32">
        <v>6</v>
      </c>
      <c r="I1734" s="32">
        <v>11</v>
      </c>
      <c r="J1734" s="37">
        <v>7</v>
      </c>
      <c r="K1734" s="36">
        <v>3</v>
      </c>
      <c r="L1734" s="32">
        <v>42</v>
      </c>
      <c r="M1734" s="37">
        <v>68</v>
      </c>
      <c r="N1734" s="32"/>
      <c r="O1734" s="32"/>
      <c r="P1734" s="32"/>
      <c r="Q1734" s="32"/>
      <c r="R1734" s="38">
        <f>(E1734*E$2+F1734*F$2+G1734*G$2+H1734*H$2+I1734*I$2+K1734*K$2+J1734*J$2+L1734*L$2+M1734*M$2)</f>
        <v>0</v>
      </c>
    </row>
    <row r="1735" spans="1:18" ht="22.5" customHeight="1">
      <c r="A1735" s="34">
        <v>46017</v>
      </c>
      <c r="B1735" s="15" t="s">
        <v>4941</v>
      </c>
      <c r="C1735" s="15" t="s">
        <v>4940</v>
      </c>
      <c r="D1735" s="35">
        <v>12680</v>
      </c>
      <c r="E1735" s="36">
        <v>47</v>
      </c>
      <c r="F1735" s="32"/>
      <c r="G1735" s="32">
        <v>65</v>
      </c>
      <c r="H1735" s="32"/>
      <c r="I1735" s="32">
        <v>51</v>
      </c>
      <c r="J1735" s="37">
        <v>47</v>
      </c>
      <c r="K1735" s="36">
        <v>54</v>
      </c>
      <c r="L1735" s="32">
        <v>50</v>
      </c>
      <c r="M1735" s="37">
        <v>54</v>
      </c>
      <c r="N1735" s="32"/>
      <c r="O1735" s="32"/>
      <c r="P1735" s="32"/>
      <c r="Q1735" s="32"/>
      <c r="R1735" s="38">
        <f>(E1735*E$2+F1735*F$2+G1735*G$2+H1735*H$2+I1735*I$2+K1735*K$2+J1735*J$2+L1735*L$2+M1735*M$2)</f>
        <v>0</v>
      </c>
    </row>
    <row r="1736" spans="1:18" ht="22.5" customHeight="1">
      <c r="A1736" s="34">
        <v>46017</v>
      </c>
      <c r="B1736" s="15" t="s">
        <v>1936</v>
      </c>
      <c r="C1736" s="15" t="s">
        <v>1937</v>
      </c>
      <c r="D1736" s="35">
        <v>700</v>
      </c>
      <c r="E1736" s="36">
        <v>92</v>
      </c>
      <c r="F1736" s="32">
        <v>73</v>
      </c>
      <c r="G1736" s="32">
        <v>77</v>
      </c>
      <c r="H1736" s="32">
        <v>75</v>
      </c>
      <c r="I1736" s="32">
        <v>51</v>
      </c>
      <c r="J1736" s="37"/>
      <c r="K1736" s="36">
        <v>84</v>
      </c>
      <c r="L1736" s="32">
        <v>15</v>
      </c>
      <c r="M1736" s="37">
        <v>66</v>
      </c>
      <c r="N1736" s="32"/>
      <c r="O1736" s="32"/>
      <c r="P1736" s="32"/>
      <c r="Q1736" s="32"/>
      <c r="R1736" s="38">
        <f>(E1736*E$2+F1736*F$2+G1736*G$2+H1736*H$2+I1736*I$2+K1736*K$2+J1736*J$2+L1736*L$2+M1736*M$2)</f>
        <v>0</v>
      </c>
    </row>
    <row r="1737" spans="1:18" ht="22.5" customHeight="1">
      <c r="A1737" s="34">
        <v>46017</v>
      </c>
      <c r="B1737" s="15" t="s">
        <v>1938</v>
      </c>
      <c r="C1737" s="15" t="s">
        <v>1939</v>
      </c>
      <c r="D1737" s="35">
        <v>37353</v>
      </c>
      <c r="E1737" s="36">
        <v>28</v>
      </c>
      <c r="F1737" s="32">
        <v>22</v>
      </c>
      <c r="G1737" s="32">
        <v>56</v>
      </c>
      <c r="H1737" s="32">
        <v>32</v>
      </c>
      <c r="I1737" s="32">
        <v>58</v>
      </c>
      <c r="J1737" s="37">
        <v>32</v>
      </c>
      <c r="K1737" s="36">
        <v>48</v>
      </c>
      <c r="L1737" s="32">
        <v>1</v>
      </c>
      <c r="M1737" s="37">
        <v>94</v>
      </c>
      <c r="N1737" s="32"/>
      <c r="O1737" s="32"/>
      <c r="P1737" s="32"/>
      <c r="Q1737" s="32"/>
      <c r="R1737" s="38">
        <f>(E1737*E$2+F1737*F$2+G1737*G$2+H1737*H$2+I1737*I$2+K1737*K$2+J1737*J$2+L1737*L$2+M1737*M$2)</f>
        <v>0</v>
      </c>
    </row>
    <row r="1738" spans="1:18" ht="22.5" customHeight="1">
      <c r="A1738" s="34">
        <v>46017</v>
      </c>
      <c r="B1738" s="15" t="s">
        <v>1940</v>
      </c>
      <c r="C1738" s="15" t="s">
        <v>6818</v>
      </c>
      <c r="D1738" s="35">
        <v>757</v>
      </c>
      <c r="E1738" s="36">
        <v>41</v>
      </c>
      <c r="F1738" s="32">
        <v>32</v>
      </c>
      <c r="G1738" s="32">
        <v>57</v>
      </c>
      <c r="H1738" s="32">
        <v>61</v>
      </c>
      <c r="I1738" s="32">
        <v>72</v>
      </c>
      <c r="J1738" s="37">
        <v>31</v>
      </c>
      <c r="K1738" s="36">
        <v>45</v>
      </c>
      <c r="L1738" s="32">
        <v>54</v>
      </c>
      <c r="M1738" s="37">
        <v>54</v>
      </c>
      <c r="N1738" s="32"/>
      <c r="O1738" s="32"/>
      <c r="P1738" s="32"/>
      <c r="Q1738" s="32"/>
      <c r="R1738" s="38">
        <f>(E1738*E$2+F1738*F$2+G1738*G$2+H1738*H$2+I1738*I$2+K1738*K$2+J1738*J$2+L1738*L$2+M1738*M$2)</f>
        <v>0</v>
      </c>
    </row>
    <row r="1739" spans="1:18" ht="22.5" customHeight="1">
      <c r="A1739" s="34">
        <v>46017</v>
      </c>
      <c r="B1739" s="15" t="s">
        <v>1941</v>
      </c>
      <c r="C1739" s="15" t="s">
        <v>1942</v>
      </c>
      <c r="D1739" s="35">
        <v>766</v>
      </c>
      <c r="E1739" s="36">
        <v>68</v>
      </c>
      <c r="F1739" s="32">
        <v>97</v>
      </c>
      <c r="G1739" s="32">
        <v>61</v>
      </c>
      <c r="H1739" s="32">
        <v>27</v>
      </c>
      <c r="I1739" s="32">
        <v>62</v>
      </c>
      <c r="J1739" s="37">
        <v>82</v>
      </c>
      <c r="K1739" s="36">
        <v>98</v>
      </c>
      <c r="L1739" s="32">
        <v>50</v>
      </c>
      <c r="M1739" s="37">
        <v>55</v>
      </c>
      <c r="N1739" s="32"/>
      <c r="O1739" s="32"/>
      <c r="P1739" s="32"/>
      <c r="Q1739" s="32"/>
      <c r="R1739" s="38">
        <f>(E1739*E$2+F1739*F$2+G1739*G$2+H1739*H$2+I1739*I$2+K1739*K$2+J1739*J$2+L1739*L$2+M1739*M$2)</f>
        <v>0</v>
      </c>
    </row>
    <row r="1740" spans="1:18" ht="22.5" customHeight="1">
      <c r="A1740" s="34">
        <v>46017</v>
      </c>
      <c r="B1740" s="15" t="s">
        <v>7474</v>
      </c>
      <c r="C1740" s="15" t="s">
        <v>7408</v>
      </c>
      <c r="D1740" s="35">
        <v>2540</v>
      </c>
      <c r="E1740" s="36">
        <v>35</v>
      </c>
      <c r="F1740" s="32">
        <v>77</v>
      </c>
      <c r="G1740" s="32">
        <v>29</v>
      </c>
      <c r="H1740" s="32">
        <v>17</v>
      </c>
      <c r="I1740" s="32">
        <v>4</v>
      </c>
      <c r="J1740" s="37"/>
      <c r="K1740" s="36">
        <v>20</v>
      </c>
      <c r="L1740" s="32">
        <v>48</v>
      </c>
      <c r="M1740" s="37">
        <v>45</v>
      </c>
      <c r="N1740" s="32"/>
      <c r="O1740" s="32"/>
      <c r="P1740" s="32"/>
      <c r="Q1740" s="32"/>
      <c r="R1740" s="38">
        <f>(E1740*E$2+F1740*F$2+G1740*G$2+H1740*H$2+I1740*I$2+K1740*K$2+J1740*J$2+L1740*L$2+M1740*M$2)</f>
        <v>0</v>
      </c>
    </row>
    <row r="1741" spans="1:18" ht="22.5" customHeight="1">
      <c r="A1741" s="34">
        <v>46017</v>
      </c>
      <c r="B1741" s="15" t="s">
        <v>4943</v>
      </c>
      <c r="C1741" s="15" t="s">
        <v>4942</v>
      </c>
      <c r="D1741" s="35">
        <v>3396</v>
      </c>
      <c r="E1741" s="36">
        <v>56</v>
      </c>
      <c r="F1741" s="32"/>
      <c r="G1741" s="32">
        <v>48</v>
      </c>
      <c r="H1741" s="32">
        <v>94</v>
      </c>
      <c r="I1741" s="32">
        <v>26</v>
      </c>
      <c r="J1741" s="37">
        <v>56</v>
      </c>
      <c r="K1741" s="36">
        <v>62</v>
      </c>
      <c r="L1741" s="32">
        <v>35</v>
      </c>
      <c r="M1741" s="37">
        <v>47</v>
      </c>
      <c r="N1741" s="32"/>
      <c r="O1741" s="32"/>
      <c r="P1741" s="32"/>
      <c r="Q1741" s="32"/>
      <c r="R1741" s="38">
        <f>(E1741*E$2+F1741*F$2+G1741*G$2+H1741*H$2+I1741*I$2+K1741*K$2+J1741*J$2+L1741*L$2+M1741*M$2)</f>
        <v>0</v>
      </c>
    </row>
    <row r="1742" spans="1:18" ht="22.5" customHeight="1">
      <c r="A1742" s="34">
        <v>46017</v>
      </c>
      <c r="B1742" s="15" t="s">
        <v>1943</v>
      </c>
      <c r="C1742" s="15" t="s">
        <v>1944</v>
      </c>
      <c r="D1742" s="35">
        <v>2122</v>
      </c>
      <c r="E1742" s="36">
        <v>56</v>
      </c>
      <c r="F1742" s="32">
        <v>85</v>
      </c>
      <c r="G1742" s="32">
        <v>43</v>
      </c>
      <c r="H1742" s="32">
        <v>60</v>
      </c>
      <c r="I1742" s="32">
        <v>88</v>
      </c>
      <c r="J1742" s="37">
        <v>81</v>
      </c>
      <c r="K1742" s="36">
        <v>90</v>
      </c>
      <c r="L1742" s="32">
        <v>42</v>
      </c>
      <c r="M1742" s="37">
        <v>62</v>
      </c>
      <c r="N1742" s="32"/>
      <c r="O1742" s="32"/>
      <c r="P1742" s="32"/>
      <c r="Q1742" s="32"/>
      <c r="R1742" s="38">
        <f>(E1742*E$2+F1742*F$2+G1742*G$2+H1742*H$2+I1742*I$2+K1742*K$2+J1742*J$2+L1742*L$2+M1742*M$2)</f>
        <v>0</v>
      </c>
    </row>
    <row r="1743" spans="1:18" ht="22.5" customHeight="1">
      <c r="A1743" s="34">
        <v>46017</v>
      </c>
      <c r="B1743" s="15" t="s">
        <v>1945</v>
      </c>
      <c r="C1743" s="15" t="s">
        <v>1946</v>
      </c>
      <c r="D1743" s="35">
        <v>14880</v>
      </c>
      <c r="E1743" s="36">
        <v>60</v>
      </c>
      <c r="F1743" s="32">
        <v>32</v>
      </c>
      <c r="G1743" s="32">
        <v>65</v>
      </c>
      <c r="H1743" s="32">
        <v>91</v>
      </c>
      <c r="I1743" s="32">
        <v>87</v>
      </c>
      <c r="J1743" s="37"/>
      <c r="K1743" s="36">
        <v>94</v>
      </c>
      <c r="L1743" s="32">
        <v>46</v>
      </c>
      <c r="M1743" s="37">
        <v>70</v>
      </c>
      <c r="N1743" s="32"/>
      <c r="O1743" s="32"/>
      <c r="P1743" s="32"/>
      <c r="Q1743" s="32"/>
      <c r="R1743" s="38">
        <f>(E1743*E$2+F1743*F$2+G1743*G$2+H1743*H$2+I1743*I$2+K1743*K$2+J1743*J$2+L1743*L$2+M1743*M$2)</f>
        <v>0</v>
      </c>
    </row>
    <row r="1744" spans="1:18" ht="22.5" customHeight="1">
      <c r="A1744" s="34">
        <v>46017</v>
      </c>
      <c r="B1744" s="15" t="s">
        <v>1947</v>
      </c>
      <c r="C1744" s="15" t="s">
        <v>1948</v>
      </c>
      <c r="D1744" s="35">
        <v>712</v>
      </c>
      <c r="E1744" s="36">
        <v>32</v>
      </c>
      <c r="F1744" s="32">
        <v>46</v>
      </c>
      <c r="G1744" s="32">
        <v>19</v>
      </c>
      <c r="H1744" s="32">
        <v>41</v>
      </c>
      <c r="I1744" s="32">
        <v>46</v>
      </c>
      <c r="J1744" s="37"/>
      <c r="K1744" s="36">
        <v>45</v>
      </c>
      <c r="L1744" s="32">
        <v>45</v>
      </c>
      <c r="M1744" s="37">
        <v>66</v>
      </c>
      <c r="N1744" s="32"/>
      <c r="O1744" s="32"/>
      <c r="P1744" s="32"/>
      <c r="Q1744" s="32"/>
      <c r="R1744" s="38">
        <f>(E1744*E$2+F1744*F$2+G1744*G$2+H1744*H$2+I1744*I$2+K1744*K$2+J1744*J$2+L1744*L$2+M1744*M$2)</f>
        <v>0</v>
      </c>
    </row>
    <row r="1745" spans="1:18" ht="22.5" customHeight="1">
      <c r="A1745" s="34">
        <v>46017</v>
      </c>
      <c r="B1745" s="15" t="s">
        <v>6974</v>
      </c>
      <c r="C1745" s="15" t="s">
        <v>6975</v>
      </c>
      <c r="D1745" s="35">
        <v>1748</v>
      </c>
      <c r="E1745" s="36">
        <v>54</v>
      </c>
      <c r="F1745" s="32"/>
      <c r="G1745" s="32">
        <v>46</v>
      </c>
      <c r="H1745" s="32">
        <v>99</v>
      </c>
      <c r="I1745" s="32">
        <v>52</v>
      </c>
      <c r="J1745" s="37">
        <v>50</v>
      </c>
      <c r="K1745" s="36">
        <v>89</v>
      </c>
      <c r="L1745" s="32">
        <v>7</v>
      </c>
      <c r="M1745" s="37">
        <v>99</v>
      </c>
      <c r="N1745" s="32"/>
      <c r="O1745" s="32"/>
      <c r="P1745" s="32"/>
      <c r="Q1745" s="32"/>
      <c r="R1745" s="38">
        <f>(E1745*E$2+F1745*F$2+G1745*G$2+H1745*H$2+I1745*I$2+K1745*K$2+J1745*J$2+L1745*L$2+M1745*M$2)</f>
        <v>0</v>
      </c>
    </row>
    <row r="1746" spans="1:18" ht="22.5" customHeight="1">
      <c r="A1746" s="34">
        <v>46017</v>
      </c>
      <c r="B1746" s="15" t="s">
        <v>6509</v>
      </c>
      <c r="C1746" s="15" t="s">
        <v>8032</v>
      </c>
      <c r="D1746" s="35">
        <v>662</v>
      </c>
      <c r="E1746" s="36">
        <v>45</v>
      </c>
      <c r="F1746" s="32"/>
      <c r="G1746" s="32">
        <v>44</v>
      </c>
      <c r="H1746" s="32">
        <v>75</v>
      </c>
      <c r="I1746" s="32"/>
      <c r="J1746" s="37"/>
      <c r="K1746" s="36">
        <v>92</v>
      </c>
      <c r="L1746" s="32">
        <v>40</v>
      </c>
      <c r="M1746" s="37">
        <v>37</v>
      </c>
      <c r="N1746" s="32"/>
      <c r="O1746" s="32"/>
      <c r="P1746" s="32"/>
      <c r="Q1746" s="32"/>
      <c r="R1746" s="38">
        <f>(E1746*E$2+F1746*F$2+G1746*G$2+H1746*H$2+I1746*I$2+K1746*K$2+J1746*J$2+L1746*L$2+M1746*M$2)</f>
        <v>0</v>
      </c>
    </row>
    <row r="1747" spans="1:18" ht="22.5" customHeight="1">
      <c r="A1747" s="34">
        <v>46017</v>
      </c>
      <c r="B1747" s="15" t="s">
        <v>1949</v>
      </c>
      <c r="C1747" s="15" t="s">
        <v>1950</v>
      </c>
      <c r="D1747" s="35">
        <v>1670</v>
      </c>
      <c r="E1747" s="36">
        <v>38</v>
      </c>
      <c r="F1747" s="32">
        <v>32</v>
      </c>
      <c r="G1747" s="32">
        <v>38</v>
      </c>
      <c r="H1747" s="32">
        <v>41</v>
      </c>
      <c r="I1747" s="32">
        <v>31</v>
      </c>
      <c r="J1747" s="37"/>
      <c r="K1747" s="36">
        <v>9</v>
      </c>
      <c r="L1747" s="32">
        <v>65</v>
      </c>
      <c r="M1747" s="37">
        <v>34</v>
      </c>
      <c r="N1747" s="32"/>
      <c r="O1747" s="32"/>
      <c r="P1747" s="32"/>
      <c r="Q1747" s="32"/>
      <c r="R1747" s="38">
        <f>(E1747*E$2+F1747*F$2+G1747*G$2+H1747*H$2+I1747*I$2+K1747*K$2+J1747*J$2+L1747*L$2+M1747*M$2)</f>
        <v>0</v>
      </c>
    </row>
    <row r="1748" spans="1:18" ht="22.5" customHeight="1">
      <c r="A1748" s="34">
        <v>46017</v>
      </c>
      <c r="B1748" s="15" t="s">
        <v>1951</v>
      </c>
      <c r="C1748" s="15" t="s">
        <v>1952</v>
      </c>
      <c r="D1748" s="35">
        <v>24177</v>
      </c>
      <c r="E1748" s="36">
        <v>85</v>
      </c>
      <c r="F1748" s="32">
        <v>48</v>
      </c>
      <c r="G1748" s="32">
        <v>92</v>
      </c>
      <c r="H1748" s="32">
        <v>86</v>
      </c>
      <c r="I1748" s="32">
        <v>94</v>
      </c>
      <c r="J1748" s="37">
        <v>45</v>
      </c>
      <c r="K1748" s="36">
        <v>60</v>
      </c>
      <c r="L1748" s="32">
        <v>65</v>
      </c>
      <c r="M1748" s="37">
        <v>31</v>
      </c>
      <c r="N1748" s="32"/>
      <c r="O1748" s="32"/>
      <c r="P1748" s="32"/>
      <c r="Q1748" s="32"/>
      <c r="R1748" s="38">
        <f>(E1748*E$2+F1748*F$2+G1748*G$2+H1748*H$2+I1748*I$2+K1748*K$2+J1748*J$2+L1748*L$2+M1748*M$2)</f>
        <v>0</v>
      </c>
    </row>
    <row r="1749" spans="1:18" ht="22.5" customHeight="1">
      <c r="A1749" s="34">
        <v>46017</v>
      </c>
      <c r="B1749" s="15" t="s">
        <v>1953</v>
      </c>
      <c r="C1749" s="15" t="s">
        <v>1954</v>
      </c>
      <c r="D1749" s="35">
        <v>2688</v>
      </c>
      <c r="E1749" s="36">
        <v>39</v>
      </c>
      <c r="F1749" s="32">
        <v>28</v>
      </c>
      <c r="G1749" s="32">
        <v>41</v>
      </c>
      <c r="H1749" s="32">
        <v>72</v>
      </c>
      <c r="I1749" s="32">
        <v>17</v>
      </c>
      <c r="J1749" s="37"/>
      <c r="K1749" s="36">
        <v>29</v>
      </c>
      <c r="L1749" s="32">
        <v>64</v>
      </c>
      <c r="M1749" s="37">
        <v>53</v>
      </c>
      <c r="N1749" s="32"/>
      <c r="O1749" s="32"/>
      <c r="P1749" s="32"/>
      <c r="Q1749" s="32"/>
      <c r="R1749" s="38">
        <f>(E1749*E$2+F1749*F$2+G1749*G$2+H1749*H$2+I1749*I$2+K1749*K$2+J1749*J$2+L1749*L$2+M1749*M$2)</f>
        <v>0</v>
      </c>
    </row>
    <row r="1750" spans="1:18" ht="22.5" customHeight="1">
      <c r="A1750" s="34">
        <v>46017</v>
      </c>
      <c r="B1750" s="15" t="s">
        <v>1955</v>
      </c>
      <c r="C1750" s="15" t="s">
        <v>1956</v>
      </c>
      <c r="D1750" s="35">
        <v>20858</v>
      </c>
      <c r="E1750" s="36">
        <v>96</v>
      </c>
      <c r="F1750" s="32">
        <v>96</v>
      </c>
      <c r="G1750" s="32">
        <v>75</v>
      </c>
      <c r="H1750" s="32">
        <v>61</v>
      </c>
      <c r="I1750" s="32">
        <v>60</v>
      </c>
      <c r="J1750" s="37"/>
      <c r="K1750" s="36">
        <v>85</v>
      </c>
      <c r="L1750" s="32">
        <v>70</v>
      </c>
      <c r="M1750" s="37">
        <v>33</v>
      </c>
      <c r="N1750" s="32">
        <v>1</v>
      </c>
      <c r="O1750" s="32"/>
      <c r="P1750" s="32"/>
      <c r="Q1750" s="32"/>
      <c r="R1750" s="38">
        <f>(E1750*E$2+F1750*F$2+G1750*G$2+H1750*H$2+I1750*I$2+K1750*K$2+J1750*J$2+L1750*L$2+M1750*M$2)</f>
        <v>0</v>
      </c>
    </row>
    <row r="1751" spans="1:18" ht="22.5" customHeight="1">
      <c r="A1751" s="34">
        <v>46017</v>
      </c>
      <c r="B1751" s="15" t="s">
        <v>7224</v>
      </c>
      <c r="C1751" s="15" t="s">
        <v>7225</v>
      </c>
      <c r="D1751" s="35">
        <v>259</v>
      </c>
      <c r="E1751" s="36"/>
      <c r="F1751" s="32">
        <v>48</v>
      </c>
      <c r="G1751" s="32"/>
      <c r="H1751" s="32">
        <v>8</v>
      </c>
      <c r="I1751" s="32"/>
      <c r="J1751" s="37"/>
      <c r="K1751" s="36">
        <v>92</v>
      </c>
      <c r="L1751" s="32">
        <v>45</v>
      </c>
      <c r="M1751" s="37">
        <v>74</v>
      </c>
      <c r="N1751" s="32"/>
      <c r="O1751" s="32"/>
      <c r="P1751" s="32"/>
      <c r="Q1751" s="32"/>
      <c r="R1751" s="38">
        <f>(E1751*E$2+F1751*F$2+G1751*G$2+H1751*H$2+I1751*I$2+K1751*K$2+J1751*J$2+L1751*L$2+M1751*M$2)</f>
        <v>0</v>
      </c>
    </row>
    <row r="1752" spans="1:18" ht="22.5" customHeight="1">
      <c r="A1752" s="34">
        <v>46017</v>
      </c>
      <c r="B1752" s="15" t="s">
        <v>1957</v>
      </c>
      <c r="C1752" s="15" t="s">
        <v>1958</v>
      </c>
      <c r="D1752" s="35">
        <v>31130</v>
      </c>
      <c r="E1752" s="36">
        <v>41</v>
      </c>
      <c r="F1752" s="32">
        <v>57</v>
      </c>
      <c r="G1752" s="32">
        <v>38</v>
      </c>
      <c r="H1752" s="32">
        <v>74</v>
      </c>
      <c r="I1752" s="32">
        <v>34</v>
      </c>
      <c r="J1752" s="37">
        <v>39</v>
      </c>
      <c r="K1752" s="36">
        <v>47</v>
      </c>
      <c r="L1752" s="32">
        <v>19</v>
      </c>
      <c r="M1752" s="37">
        <v>73</v>
      </c>
      <c r="N1752" s="32"/>
      <c r="O1752" s="32"/>
      <c r="P1752" s="32"/>
      <c r="Q1752" s="32"/>
      <c r="R1752" s="38">
        <f>(E1752*E$2+F1752*F$2+G1752*G$2+H1752*H$2+I1752*I$2+K1752*K$2+J1752*J$2+L1752*L$2+M1752*M$2)</f>
        <v>0</v>
      </c>
    </row>
    <row r="1753" spans="1:18" ht="22.5" customHeight="1">
      <c r="A1753" s="34">
        <v>46017</v>
      </c>
      <c r="B1753" s="15" t="s">
        <v>1959</v>
      </c>
      <c r="C1753" s="15" t="s">
        <v>1960</v>
      </c>
      <c r="D1753" s="35">
        <v>1751</v>
      </c>
      <c r="E1753" s="36">
        <v>25</v>
      </c>
      <c r="F1753" s="32">
        <v>51</v>
      </c>
      <c r="G1753" s="32">
        <v>25</v>
      </c>
      <c r="H1753" s="32">
        <v>24</v>
      </c>
      <c r="I1753" s="32">
        <v>29</v>
      </c>
      <c r="J1753" s="37">
        <v>48</v>
      </c>
      <c r="K1753" s="36">
        <v>76</v>
      </c>
      <c r="L1753" s="32">
        <v>62</v>
      </c>
      <c r="M1753" s="37">
        <v>51</v>
      </c>
      <c r="N1753" s="32"/>
      <c r="O1753" s="32"/>
      <c r="P1753" s="32"/>
      <c r="Q1753" s="32"/>
      <c r="R1753" s="38">
        <f>(E1753*E$2+F1753*F$2+G1753*G$2+H1753*H$2+I1753*I$2+K1753*K$2+J1753*J$2+L1753*L$2+M1753*M$2)</f>
        <v>0</v>
      </c>
    </row>
    <row r="1754" spans="1:18" ht="22.5" customHeight="1">
      <c r="A1754" s="34">
        <v>46017</v>
      </c>
      <c r="B1754" s="15" t="s">
        <v>1961</v>
      </c>
      <c r="C1754" s="15" t="s">
        <v>1962</v>
      </c>
      <c r="D1754" s="35">
        <v>3114</v>
      </c>
      <c r="E1754" s="36">
        <v>90</v>
      </c>
      <c r="F1754" s="32">
        <v>73</v>
      </c>
      <c r="G1754" s="32">
        <v>92</v>
      </c>
      <c r="H1754" s="32">
        <v>68</v>
      </c>
      <c r="I1754" s="32">
        <v>69</v>
      </c>
      <c r="J1754" s="37"/>
      <c r="K1754" s="36">
        <v>72</v>
      </c>
      <c r="L1754" s="32">
        <v>33</v>
      </c>
      <c r="M1754" s="37">
        <v>64</v>
      </c>
      <c r="N1754" s="32"/>
      <c r="O1754" s="32"/>
      <c r="P1754" s="32"/>
      <c r="Q1754" s="32"/>
      <c r="R1754" s="38">
        <f>(E1754*E$2+F1754*F$2+G1754*G$2+H1754*H$2+I1754*I$2+K1754*K$2+J1754*J$2+L1754*L$2+M1754*M$2)</f>
        <v>0</v>
      </c>
    </row>
    <row r="1755" spans="1:18" ht="22.5" customHeight="1">
      <c r="A1755" s="34">
        <v>46017</v>
      </c>
      <c r="B1755" s="15" t="s">
        <v>5920</v>
      </c>
      <c r="C1755" s="15" t="s">
        <v>5575</v>
      </c>
      <c r="D1755" s="35">
        <v>5362</v>
      </c>
      <c r="E1755" s="36">
        <v>9</v>
      </c>
      <c r="F1755" s="32">
        <v>14</v>
      </c>
      <c r="G1755" s="32">
        <v>36</v>
      </c>
      <c r="H1755" s="32">
        <v>58</v>
      </c>
      <c r="I1755" s="32">
        <v>28</v>
      </c>
      <c r="J1755" s="37"/>
      <c r="K1755" s="36">
        <v>52</v>
      </c>
      <c r="L1755" s="32">
        <v>99</v>
      </c>
      <c r="M1755" s="37">
        <v>1</v>
      </c>
      <c r="N1755" s="32"/>
      <c r="O1755" s="32"/>
      <c r="P1755" s="32"/>
      <c r="Q1755" s="32"/>
      <c r="R1755" s="38">
        <f>(E1755*E$2+F1755*F$2+G1755*G$2+H1755*H$2+I1755*I$2+K1755*K$2+J1755*J$2+L1755*L$2+M1755*M$2)</f>
        <v>0</v>
      </c>
    </row>
    <row r="1756" spans="1:18" ht="22.5" customHeight="1">
      <c r="A1756" s="34">
        <v>46017</v>
      </c>
      <c r="B1756" s="15" t="s">
        <v>5712</v>
      </c>
      <c r="C1756" s="15" t="s">
        <v>1963</v>
      </c>
      <c r="D1756" s="35">
        <v>668</v>
      </c>
      <c r="E1756" s="36">
        <v>40</v>
      </c>
      <c r="F1756" s="32">
        <v>57</v>
      </c>
      <c r="G1756" s="32">
        <v>38</v>
      </c>
      <c r="H1756" s="32">
        <v>48</v>
      </c>
      <c r="I1756" s="32">
        <v>40</v>
      </c>
      <c r="J1756" s="37"/>
      <c r="K1756" s="36">
        <v>45</v>
      </c>
      <c r="L1756" s="32">
        <v>61</v>
      </c>
      <c r="M1756" s="37">
        <v>45</v>
      </c>
      <c r="N1756" s="32"/>
      <c r="O1756" s="32"/>
      <c r="P1756" s="32"/>
      <c r="Q1756" s="32"/>
      <c r="R1756" s="38">
        <f>(E1756*E$2+F1756*F$2+G1756*G$2+H1756*H$2+I1756*I$2+K1756*K$2+J1756*J$2+L1756*L$2+M1756*M$2)</f>
        <v>0</v>
      </c>
    </row>
    <row r="1757" spans="1:18" ht="22.5" customHeight="1">
      <c r="A1757" s="34">
        <v>46017</v>
      </c>
      <c r="B1757" s="15" t="s">
        <v>6797</v>
      </c>
      <c r="C1757" s="15" t="s">
        <v>6798</v>
      </c>
      <c r="D1757" s="35">
        <v>204</v>
      </c>
      <c r="E1757" s="36"/>
      <c r="F1757" s="32"/>
      <c r="G1757" s="32"/>
      <c r="H1757" s="32"/>
      <c r="I1757" s="32"/>
      <c r="J1757" s="37"/>
      <c r="K1757" s="36"/>
      <c r="L1757" s="32">
        <v>22</v>
      </c>
      <c r="M1757" s="37">
        <v>74</v>
      </c>
      <c r="N1757" s="32"/>
      <c r="O1757" s="32"/>
      <c r="P1757" s="32"/>
      <c r="Q1757" s="32"/>
      <c r="R1757" s="38">
        <f>(E1757*E$2+F1757*F$2+G1757*G$2+H1757*H$2+I1757*I$2+K1757*K$2+J1757*J$2+L1757*L$2+M1757*M$2)</f>
        <v>0</v>
      </c>
    </row>
    <row r="1758" spans="1:18" ht="22.5" customHeight="1">
      <c r="A1758" s="34">
        <v>46017</v>
      </c>
      <c r="B1758" s="15" t="s">
        <v>7632</v>
      </c>
      <c r="C1758" s="15" t="s">
        <v>7633</v>
      </c>
      <c r="D1758" s="35">
        <v>236</v>
      </c>
      <c r="E1758" s="36"/>
      <c r="F1758" s="32"/>
      <c r="G1758" s="32"/>
      <c r="H1758" s="32"/>
      <c r="I1758" s="32"/>
      <c r="J1758" s="37"/>
      <c r="K1758" s="36"/>
      <c r="L1758" s="32">
        <v>45</v>
      </c>
      <c r="M1758" s="37">
        <v>58</v>
      </c>
      <c r="N1758" s="32"/>
      <c r="O1758" s="32"/>
      <c r="P1758" s="32"/>
      <c r="Q1758" s="32"/>
      <c r="R1758" s="38">
        <f>(E1758*E$2+F1758*F$2+G1758*G$2+H1758*H$2+I1758*I$2+K1758*K$2+J1758*J$2+L1758*L$2+M1758*M$2)</f>
        <v>0</v>
      </c>
    </row>
    <row r="1759" spans="1:18" ht="22.5" customHeight="1">
      <c r="A1759" s="34">
        <v>46017</v>
      </c>
      <c r="B1759" s="15" t="s">
        <v>1964</v>
      </c>
      <c r="C1759" s="15" t="s">
        <v>1965</v>
      </c>
      <c r="D1759" s="35">
        <v>393</v>
      </c>
      <c r="E1759" s="36">
        <v>58</v>
      </c>
      <c r="F1759" s="32">
        <v>47</v>
      </c>
      <c r="G1759" s="32">
        <v>48</v>
      </c>
      <c r="H1759" s="32">
        <v>78</v>
      </c>
      <c r="I1759" s="32">
        <v>13</v>
      </c>
      <c r="J1759" s="37"/>
      <c r="K1759" s="36">
        <v>35</v>
      </c>
      <c r="L1759" s="32">
        <v>59</v>
      </c>
      <c r="M1759" s="37">
        <v>69</v>
      </c>
      <c r="N1759" s="32"/>
      <c r="O1759" s="32"/>
      <c r="P1759" s="32"/>
      <c r="Q1759" s="32"/>
      <c r="R1759" s="38">
        <f>(E1759*E$2+F1759*F$2+G1759*G$2+H1759*H$2+I1759*I$2+K1759*K$2+J1759*J$2+L1759*L$2+M1759*M$2)</f>
        <v>0</v>
      </c>
    </row>
    <row r="1760" spans="1:18" ht="22.5" customHeight="1">
      <c r="A1760" s="34">
        <v>46017</v>
      </c>
      <c r="B1760" s="15" t="s">
        <v>1966</v>
      </c>
      <c r="C1760" s="15" t="s">
        <v>1967</v>
      </c>
      <c r="D1760" s="35">
        <v>222</v>
      </c>
      <c r="E1760" s="36"/>
      <c r="F1760" s="32">
        <v>51</v>
      </c>
      <c r="G1760" s="32"/>
      <c r="H1760" s="32">
        <v>8</v>
      </c>
      <c r="I1760" s="32"/>
      <c r="J1760" s="37"/>
      <c r="K1760" s="36">
        <v>64</v>
      </c>
      <c r="L1760" s="32">
        <v>36</v>
      </c>
      <c r="M1760" s="37">
        <v>77</v>
      </c>
      <c r="N1760" s="32"/>
      <c r="O1760" s="32"/>
      <c r="P1760" s="32"/>
      <c r="Q1760" s="32"/>
      <c r="R1760" s="38">
        <f>(E1760*E$2+F1760*F$2+G1760*G$2+H1760*H$2+I1760*I$2+K1760*K$2+J1760*J$2+L1760*L$2+M1760*M$2)</f>
        <v>0</v>
      </c>
    </row>
    <row r="1761" spans="1:18" ht="22.5" customHeight="1">
      <c r="A1761" s="34">
        <v>46017</v>
      </c>
      <c r="B1761" s="15" t="s">
        <v>1968</v>
      </c>
      <c r="C1761" s="15" t="s">
        <v>1969</v>
      </c>
      <c r="D1761" s="35">
        <v>5452</v>
      </c>
      <c r="E1761" s="36">
        <v>45</v>
      </c>
      <c r="F1761" s="32">
        <v>36</v>
      </c>
      <c r="G1761" s="32">
        <v>59</v>
      </c>
      <c r="H1761" s="32">
        <v>49</v>
      </c>
      <c r="I1761" s="32">
        <v>43</v>
      </c>
      <c r="J1761" s="37">
        <v>36</v>
      </c>
      <c r="K1761" s="36">
        <v>7</v>
      </c>
      <c r="L1761" s="32">
        <v>71</v>
      </c>
      <c r="M1761" s="37">
        <v>41</v>
      </c>
      <c r="N1761" s="32"/>
      <c r="O1761" s="32"/>
      <c r="P1761" s="32"/>
      <c r="Q1761" s="32"/>
      <c r="R1761" s="38">
        <f>(E1761*E$2+F1761*F$2+G1761*G$2+H1761*H$2+I1761*I$2+K1761*K$2+J1761*J$2+L1761*L$2+M1761*M$2)</f>
        <v>0</v>
      </c>
    </row>
    <row r="1762" spans="1:18" ht="22.5" customHeight="1">
      <c r="A1762" s="34">
        <v>46017</v>
      </c>
      <c r="B1762" s="15" t="s">
        <v>1970</v>
      </c>
      <c r="C1762" s="15" t="s">
        <v>1971</v>
      </c>
      <c r="D1762" s="35">
        <v>3067</v>
      </c>
      <c r="E1762" s="36">
        <v>50</v>
      </c>
      <c r="F1762" s="32">
        <v>74</v>
      </c>
      <c r="G1762" s="32">
        <v>66</v>
      </c>
      <c r="H1762" s="32">
        <v>18</v>
      </c>
      <c r="I1762" s="32">
        <v>57</v>
      </c>
      <c r="J1762" s="37"/>
      <c r="K1762" s="36">
        <v>6</v>
      </c>
      <c r="L1762" s="32">
        <v>48</v>
      </c>
      <c r="M1762" s="37">
        <v>44</v>
      </c>
      <c r="N1762" s="32"/>
      <c r="O1762" s="32"/>
      <c r="P1762" s="32"/>
      <c r="Q1762" s="32"/>
      <c r="R1762" s="38">
        <f>(E1762*E$2+F1762*F$2+G1762*G$2+H1762*H$2+I1762*I$2+K1762*K$2+J1762*J$2+L1762*L$2+M1762*M$2)</f>
        <v>0</v>
      </c>
    </row>
    <row r="1763" spans="1:18" ht="22.5" customHeight="1">
      <c r="A1763" s="34">
        <v>46017</v>
      </c>
      <c r="B1763" s="15" t="s">
        <v>1972</v>
      </c>
      <c r="C1763" s="15" t="s">
        <v>1973</v>
      </c>
      <c r="D1763" s="35">
        <v>84923</v>
      </c>
      <c r="E1763" s="36">
        <v>80</v>
      </c>
      <c r="F1763" s="32">
        <v>56</v>
      </c>
      <c r="G1763" s="32">
        <v>88</v>
      </c>
      <c r="H1763" s="32">
        <v>62</v>
      </c>
      <c r="I1763" s="32">
        <v>91</v>
      </c>
      <c r="J1763" s="37"/>
      <c r="K1763" s="36">
        <v>90</v>
      </c>
      <c r="L1763" s="32">
        <v>78</v>
      </c>
      <c r="M1763" s="37">
        <v>30</v>
      </c>
      <c r="N1763" s="32"/>
      <c r="O1763" s="32"/>
      <c r="P1763" s="32"/>
      <c r="Q1763" s="32"/>
      <c r="R1763" s="38">
        <f>(E1763*E$2+F1763*F$2+G1763*G$2+H1763*H$2+I1763*I$2+K1763*K$2+J1763*J$2+L1763*L$2+M1763*M$2)</f>
        <v>0</v>
      </c>
    </row>
    <row r="1764" spans="1:18" ht="22.5" customHeight="1">
      <c r="A1764" s="34">
        <v>46017</v>
      </c>
      <c r="B1764" s="15" t="s">
        <v>1974</v>
      </c>
      <c r="C1764" s="15" t="s">
        <v>1975</v>
      </c>
      <c r="D1764" s="35">
        <v>6060</v>
      </c>
      <c r="E1764" s="36">
        <v>78</v>
      </c>
      <c r="F1764" s="32">
        <v>95</v>
      </c>
      <c r="G1764" s="32">
        <v>46</v>
      </c>
      <c r="H1764" s="32">
        <v>77</v>
      </c>
      <c r="I1764" s="32">
        <v>31</v>
      </c>
      <c r="J1764" s="37"/>
      <c r="K1764" s="36">
        <v>62</v>
      </c>
      <c r="L1764" s="32">
        <v>40</v>
      </c>
      <c r="M1764" s="37">
        <v>41</v>
      </c>
      <c r="N1764" s="32"/>
      <c r="O1764" s="32"/>
      <c r="P1764" s="32"/>
      <c r="Q1764" s="32"/>
      <c r="R1764" s="38">
        <f>(E1764*E$2+F1764*F$2+G1764*G$2+H1764*H$2+I1764*I$2+K1764*K$2+J1764*J$2+L1764*L$2+M1764*M$2)</f>
        <v>0</v>
      </c>
    </row>
    <row r="1765" spans="1:18" ht="22.5" customHeight="1">
      <c r="A1765" s="34">
        <v>46017</v>
      </c>
      <c r="B1765" s="15" t="s">
        <v>6227</v>
      </c>
      <c r="C1765" s="15" t="s">
        <v>1976</v>
      </c>
      <c r="D1765" s="35">
        <v>549</v>
      </c>
      <c r="E1765" s="36">
        <v>14</v>
      </c>
      <c r="F1765" s="32">
        <v>22</v>
      </c>
      <c r="G1765" s="32">
        <v>45</v>
      </c>
      <c r="H1765" s="32">
        <v>49</v>
      </c>
      <c r="I1765" s="32">
        <v>36</v>
      </c>
      <c r="J1765" s="37">
        <v>31</v>
      </c>
      <c r="K1765" s="36">
        <v>19</v>
      </c>
      <c r="L1765" s="32">
        <v>47</v>
      </c>
      <c r="M1765" s="37">
        <v>37</v>
      </c>
      <c r="N1765" s="32"/>
      <c r="O1765" s="32"/>
      <c r="P1765" s="32"/>
      <c r="Q1765" s="32"/>
      <c r="R1765" s="38">
        <f>(E1765*E$2+F1765*F$2+G1765*G$2+H1765*H$2+I1765*I$2+K1765*K$2+J1765*J$2+L1765*L$2+M1765*M$2)</f>
        <v>0</v>
      </c>
    </row>
    <row r="1766" spans="1:18" ht="22.5" customHeight="1">
      <c r="A1766" s="34">
        <v>46017</v>
      </c>
      <c r="B1766" s="15" t="s">
        <v>5811</v>
      </c>
      <c r="C1766" s="15" t="s">
        <v>5810</v>
      </c>
      <c r="D1766" s="35">
        <v>266</v>
      </c>
      <c r="E1766" s="36"/>
      <c r="F1766" s="32"/>
      <c r="G1766" s="32"/>
      <c r="H1766" s="32"/>
      <c r="I1766" s="32"/>
      <c r="J1766" s="37"/>
      <c r="K1766" s="36"/>
      <c r="L1766" s="32">
        <v>4</v>
      </c>
      <c r="M1766" s="37">
        <v>91</v>
      </c>
      <c r="N1766" s="32"/>
      <c r="O1766" s="32"/>
      <c r="P1766" s="32"/>
      <c r="Q1766" s="32"/>
      <c r="R1766" s="38">
        <f>(E1766*E$2+F1766*F$2+G1766*G$2+H1766*H$2+I1766*I$2+K1766*K$2+J1766*J$2+L1766*L$2+M1766*M$2)</f>
        <v>0</v>
      </c>
    </row>
    <row r="1767" spans="1:18" ht="22.5" customHeight="1">
      <c r="A1767" s="34">
        <v>46017</v>
      </c>
      <c r="B1767" s="15" t="s">
        <v>7946</v>
      </c>
      <c r="C1767" s="15" t="s">
        <v>7947</v>
      </c>
      <c r="D1767" s="35">
        <v>351</v>
      </c>
      <c r="E1767" s="36"/>
      <c r="F1767" s="32">
        <v>17</v>
      </c>
      <c r="G1767" s="32"/>
      <c r="H1767" s="32">
        <v>10</v>
      </c>
      <c r="I1767" s="32"/>
      <c r="J1767" s="37"/>
      <c r="K1767" s="36">
        <v>56</v>
      </c>
      <c r="L1767" s="32">
        <v>77</v>
      </c>
      <c r="M1767" s="37">
        <v>11</v>
      </c>
      <c r="N1767" s="32"/>
      <c r="O1767" s="32"/>
      <c r="P1767" s="32"/>
      <c r="Q1767" s="32"/>
      <c r="R1767" s="38">
        <f>(E1767*E$2+F1767*F$2+G1767*G$2+H1767*H$2+I1767*I$2+K1767*K$2+J1767*J$2+L1767*L$2+M1767*M$2)</f>
        <v>0</v>
      </c>
    </row>
    <row r="1768" spans="1:18" ht="22.5" customHeight="1">
      <c r="A1768" s="34">
        <v>46017</v>
      </c>
      <c r="B1768" s="15" t="s">
        <v>7150</v>
      </c>
      <c r="C1768" s="15" t="s">
        <v>7151</v>
      </c>
      <c r="D1768" s="35">
        <v>2032</v>
      </c>
      <c r="E1768" s="36"/>
      <c r="F1768" s="32"/>
      <c r="G1768" s="32"/>
      <c r="H1768" s="32">
        <v>21</v>
      </c>
      <c r="I1768" s="32"/>
      <c r="J1768" s="37"/>
      <c r="K1768" s="36">
        <v>68</v>
      </c>
      <c r="L1768" s="32">
        <v>57</v>
      </c>
      <c r="M1768" s="37">
        <v>60</v>
      </c>
      <c r="N1768" s="32"/>
      <c r="O1768" s="32"/>
      <c r="P1768" s="32"/>
      <c r="Q1768" s="32"/>
      <c r="R1768" s="38">
        <f>(E1768*E$2+F1768*F$2+G1768*G$2+H1768*H$2+I1768*I$2+K1768*K$2+J1768*J$2+L1768*L$2+M1768*M$2)</f>
        <v>0</v>
      </c>
    </row>
    <row r="1769" spans="1:18" ht="22.5" customHeight="1">
      <c r="A1769" s="34">
        <v>46017</v>
      </c>
      <c r="B1769" s="15" t="s">
        <v>1977</v>
      </c>
      <c r="C1769" s="15" t="s">
        <v>1978</v>
      </c>
      <c r="D1769" s="35">
        <v>535</v>
      </c>
      <c r="E1769" s="36">
        <v>2</v>
      </c>
      <c r="F1769" s="32">
        <v>27</v>
      </c>
      <c r="G1769" s="32">
        <v>11</v>
      </c>
      <c r="H1769" s="32">
        <v>26</v>
      </c>
      <c r="I1769" s="32">
        <v>21</v>
      </c>
      <c r="J1769" s="37"/>
      <c r="K1769" s="36">
        <v>7</v>
      </c>
      <c r="L1769" s="32">
        <v>73</v>
      </c>
      <c r="M1769" s="37">
        <v>16</v>
      </c>
      <c r="N1769" s="32"/>
      <c r="O1769" s="32"/>
      <c r="P1769" s="32"/>
      <c r="Q1769" s="32"/>
      <c r="R1769" s="38">
        <f>(E1769*E$2+F1769*F$2+G1769*G$2+H1769*H$2+I1769*I$2+K1769*K$2+J1769*J$2+L1769*L$2+M1769*M$2)</f>
        <v>0</v>
      </c>
    </row>
    <row r="1770" spans="1:18" ht="22.5" customHeight="1">
      <c r="A1770" s="34">
        <v>46017</v>
      </c>
      <c r="B1770" s="15" t="s">
        <v>1979</v>
      </c>
      <c r="C1770" s="15" t="s">
        <v>1980</v>
      </c>
      <c r="D1770" s="35">
        <v>3105</v>
      </c>
      <c r="E1770" s="36">
        <v>61</v>
      </c>
      <c r="F1770" s="32">
        <v>89</v>
      </c>
      <c r="G1770" s="32">
        <v>0</v>
      </c>
      <c r="H1770" s="32">
        <v>79</v>
      </c>
      <c r="I1770" s="32">
        <v>78</v>
      </c>
      <c r="J1770" s="37"/>
      <c r="K1770" s="36">
        <v>18</v>
      </c>
      <c r="L1770" s="32">
        <v>60</v>
      </c>
      <c r="M1770" s="37">
        <v>48</v>
      </c>
      <c r="N1770" s="32"/>
      <c r="O1770" s="32"/>
      <c r="P1770" s="32"/>
      <c r="Q1770" s="32"/>
      <c r="R1770" s="38">
        <f>(E1770*E$2+F1770*F$2+G1770*G$2+H1770*H$2+I1770*I$2+K1770*K$2+J1770*J$2+L1770*L$2+M1770*M$2)</f>
        <v>0</v>
      </c>
    </row>
    <row r="1771" spans="1:18" ht="22.5" customHeight="1">
      <c r="A1771" s="34">
        <v>46017</v>
      </c>
      <c r="B1771" s="15" t="s">
        <v>1981</v>
      </c>
      <c r="C1771" s="15" t="s">
        <v>1982</v>
      </c>
      <c r="D1771" s="35">
        <v>10277</v>
      </c>
      <c r="E1771" s="36">
        <v>97</v>
      </c>
      <c r="F1771" s="32">
        <v>68</v>
      </c>
      <c r="G1771" s="32">
        <v>83</v>
      </c>
      <c r="H1771" s="32">
        <v>69</v>
      </c>
      <c r="I1771" s="32"/>
      <c r="J1771" s="37"/>
      <c r="K1771" s="36">
        <v>94</v>
      </c>
      <c r="L1771" s="32">
        <v>39</v>
      </c>
      <c r="M1771" s="37">
        <v>41</v>
      </c>
      <c r="N1771" s="32">
        <v>1</v>
      </c>
      <c r="O1771" s="32"/>
      <c r="P1771" s="32"/>
      <c r="Q1771" s="32"/>
      <c r="R1771" s="38">
        <f>(E1771*E$2+F1771*F$2+G1771*G$2+H1771*H$2+I1771*I$2+K1771*K$2+J1771*J$2+L1771*L$2+M1771*M$2)</f>
        <v>0</v>
      </c>
    </row>
    <row r="1772" spans="1:18" ht="22.5" customHeight="1">
      <c r="A1772" s="34">
        <v>46017</v>
      </c>
      <c r="B1772" s="15" t="s">
        <v>1983</v>
      </c>
      <c r="C1772" s="15" t="s">
        <v>1984</v>
      </c>
      <c r="D1772" s="35">
        <v>982</v>
      </c>
      <c r="E1772" s="36">
        <v>40</v>
      </c>
      <c r="F1772" s="32">
        <v>48</v>
      </c>
      <c r="G1772" s="32">
        <v>18</v>
      </c>
      <c r="H1772" s="32">
        <v>87</v>
      </c>
      <c r="I1772" s="32">
        <v>27</v>
      </c>
      <c r="J1772" s="37"/>
      <c r="K1772" s="36">
        <v>28</v>
      </c>
      <c r="L1772" s="32">
        <v>53</v>
      </c>
      <c r="M1772" s="37">
        <v>37</v>
      </c>
      <c r="N1772" s="32"/>
      <c r="O1772" s="32"/>
      <c r="P1772" s="32"/>
      <c r="Q1772" s="32"/>
      <c r="R1772" s="38">
        <f>(E1772*E$2+F1772*F$2+G1772*G$2+H1772*H$2+I1772*I$2+K1772*K$2+J1772*J$2+L1772*L$2+M1772*M$2)</f>
        <v>0</v>
      </c>
    </row>
    <row r="1773" spans="1:18" ht="22.5" customHeight="1">
      <c r="A1773" s="34">
        <v>46017</v>
      </c>
      <c r="B1773" s="15" t="s">
        <v>1985</v>
      </c>
      <c r="C1773" s="15" t="s">
        <v>1986</v>
      </c>
      <c r="D1773" s="35">
        <v>1735</v>
      </c>
      <c r="E1773" s="36">
        <v>48</v>
      </c>
      <c r="F1773" s="32">
        <v>82</v>
      </c>
      <c r="G1773" s="32">
        <v>52</v>
      </c>
      <c r="H1773" s="32">
        <v>11</v>
      </c>
      <c r="I1773" s="32">
        <v>65</v>
      </c>
      <c r="J1773" s="37"/>
      <c r="K1773" s="36">
        <v>26</v>
      </c>
      <c r="L1773" s="32">
        <v>42</v>
      </c>
      <c r="M1773" s="37">
        <v>50</v>
      </c>
      <c r="N1773" s="32"/>
      <c r="O1773" s="32"/>
      <c r="P1773" s="32"/>
      <c r="Q1773" s="32"/>
      <c r="R1773" s="38">
        <f>(E1773*E$2+F1773*F$2+G1773*G$2+H1773*H$2+I1773*I$2+K1773*K$2+J1773*J$2+L1773*L$2+M1773*M$2)</f>
        <v>0</v>
      </c>
    </row>
    <row r="1774" spans="1:18" ht="22.5" customHeight="1">
      <c r="A1774" s="34">
        <v>46017</v>
      </c>
      <c r="B1774" s="15" t="s">
        <v>6174</v>
      </c>
      <c r="C1774" s="15" t="s">
        <v>6175</v>
      </c>
      <c r="D1774" s="35">
        <v>164</v>
      </c>
      <c r="E1774" s="36"/>
      <c r="F1774" s="32"/>
      <c r="G1774" s="32"/>
      <c r="H1774" s="32"/>
      <c r="I1774" s="32"/>
      <c r="J1774" s="37"/>
      <c r="K1774" s="36"/>
      <c r="L1774" s="32">
        <v>5</v>
      </c>
      <c r="M1774" s="37">
        <v>88</v>
      </c>
      <c r="N1774" s="32"/>
      <c r="O1774" s="32"/>
      <c r="P1774" s="32"/>
      <c r="Q1774" s="32"/>
      <c r="R1774" s="38">
        <f>(E1774*E$2+F1774*F$2+G1774*G$2+H1774*H$2+I1774*I$2+K1774*K$2+J1774*J$2+L1774*L$2+M1774*M$2)</f>
        <v>0</v>
      </c>
    </row>
    <row r="1775" spans="1:18" ht="22.5" customHeight="1">
      <c r="A1775" s="34">
        <v>46017</v>
      </c>
      <c r="B1775" s="15" t="s">
        <v>1987</v>
      </c>
      <c r="C1775" s="15" t="s">
        <v>1988</v>
      </c>
      <c r="D1775" s="35">
        <v>685</v>
      </c>
      <c r="E1775" s="36">
        <v>56</v>
      </c>
      <c r="F1775" s="32">
        <v>20</v>
      </c>
      <c r="G1775" s="32">
        <v>70</v>
      </c>
      <c r="H1775" s="32">
        <v>82</v>
      </c>
      <c r="I1775" s="32">
        <v>57</v>
      </c>
      <c r="J1775" s="37">
        <v>22</v>
      </c>
      <c r="K1775" s="36">
        <v>39</v>
      </c>
      <c r="L1775" s="32">
        <v>57</v>
      </c>
      <c r="M1775" s="37">
        <v>56</v>
      </c>
      <c r="N1775" s="32"/>
      <c r="O1775" s="32"/>
      <c r="P1775" s="32"/>
      <c r="Q1775" s="32"/>
      <c r="R1775" s="38">
        <f>(E1775*E$2+F1775*F$2+G1775*G$2+H1775*H$2+I1775*I$2+K1775*K$2+J1775*J$2+L1775*L$2+M1775*M$2)</f>
        <v>0</v>
      </c>
    </row>
    <row r="1776" spans="1:18" ht="22.5" customHeight="1">
      <c r="A1776" s="34">
        <v>46017</v>
      </c>
      <c r="B1776" s="15" t="s">
        <v>1989</v>
      </c>
      <c r="C1776" s="15" t="s">
        <v>1990</v>
      </c>
      <c r="D1776" s="35">
        <v>518</v>
      </c>
      <c r="E1776" s="36">
        <v>61</v>
      </c>
      <c r="F1776" s="32">
        <v>24</v>
      </c>
      <c r="G1776" s="32">
        <v>83</v>
      </c>
      <c r="H1776" s="32">
        <v>83</v>
      </c>
      <c r="I1776" s="32">
        <v>10</v>
      </c>
      <c r="J1776" s="37"/>
      <c r="K1776" s="36">
        <v>41</v>
      </c>
      <c r="L1776" s="32">
        <v>40</v>
      </c>
      <c r="M1776" s="37">
        <v>51</v>
      </c>
      <c r="N1776" s="32"/>
      <c r="O1776" s="32"/>
      <c r="P1776" s="32"/>
      <c r="Q1776" s="32"/>
      <c r="R1776" s="38">
        <f>(E1776*E$2+F1776*F$2+G1776*G$2+H1776*H$2+I1776*I$2+K1776*K$2+J1776*J$2+L1776*L$2+M1776*M$2)</f>
        <v>0</v>
      </c>
    </row>
    <row r="1777" spans="1:18" ht="22.5" customHeight="1">
      <c r="A1777" s="34">
        <v>46017</v>
      </c>
      <c r="B1777" s="15" t="s">
        <v>4945</v>
      </c>
      <c r="C1777" s="15" t="s">
        <v>4944</v>
      </c>
      <c r="D1777" s="35">
        <v>29465</v>
      </c>
      <c r="E1777" s="36">
        <v>58</v>
      </c>
      <c r="F1777" s="32"/>
      <c r="G1777" s="32">
        <v>81</v>
      </c>
      <c r="H1777" s="32">
        <v>29</v>
      </c>
      <c r="I1777" s="32">
        <v>53</v>
      </c>
      <c r="J1777" s="37"/>
      <c r="K1777" s="36">
        <v>87</v>
      </c>
      <c r="L1777" s="32">
        <v>69</v>
      </c>
      <c r="M1777" s="37">
        <v>20</v>
      </c>
      <c r="N1777" s="32"/>
      <c r="O1777" s="32"/>
      <c r="P1777" s="32"/>
      <c r="Q1777" s="32"/>
      <c r="R1777" s="38">
        <f>(E1777*E$2+F1777*F$2+G1777*G$2+H1777*H$2+I1777*I$2+K1777*K$2+J1777*J$2+L1777*L$2+M1777*M$2)</f>
        <v>0</v>
      </c>
    </row>
    <row r="1778" spans="1:18" ht="22.5" customHeight="1">
      <c r="A1778" s="34">
        <v>46017</v>
      </c>
      <c r="B1778" s="15" t="s">
        <v>1991</v>
      </c>
      <c r="C1778" s="15" t="s">
        <v>1992</v>
      </c>
      <c r="D1778" s="35">
        <v>285178</v>
      </c>
      <c r="E1778" s="36">
        <v>49</v>
      </c>
      <c r="F1778" s="32">
        <v>61</v>
      </c>
      <c r="G1778" s="32">
        <v>59</v>
      </c>
      <c r="H1778" s="32">
        <v>20</v>
      </c>
      <c r="I1778" s="32"/>
      <c r="J1778" s="37">
        <v>64</v>
      </c>
      <c r="K1778" s="36">
        <v>74</v>
      </c>
      <c r="L1778" s="32">
        <v>36</v>
      </c>
      <c r="M1778" s="37">
        <v>64</v>
      </c>
      <c r="N1778" s="32"/>
      <c r="O1778" s="32"/>
      <c r="P1778" s="32"/>
      <c r="Q1778" s="32"/>
      <c r="R1778" s="38">
        <f>(E1778*E$2+F1778*F$2+G1778*G$2+H1778*H$2+I1778*I$2+K1778*K$2+J1778*J$2+L1778*L$2+M1778*M$2)</f>
        <v>0</v>
      </c>
    </row>
    <row r="1779" spans="1:18" ht="22.5" customHeight="1">
      <c r="A1779" s="34">
        <v>46017</v>
      </c>
      <c r="B1779" s="15" t="s">
        <v>1993</v>
      </c>
      <c r="C1779" s="15" t="s">
        <v>1994</v>
      </c>
      <c r="D1779" s="35">
        <v>107358</v>
      </c>
      <c r="E1779" s="36">
        <v>60</v>
      </c>
      <c r="F1779" s="32"/>
      <c r="G1779" s="32">
        <v>65</v>
      </c>
      <c r="H1779" s="32">
        <v>75</v>
      </c>
      <c r="I1779" s="32">
        <v>2</v>
      </c>
      <c r="J1779" s="37"/>
      <c r="K1779" s="36">
        <v>63</v>
      </c>
      <c r="L1779" s="32">
        <v>24</v>
      </c>
      <c r="M1779" s="37">
        <v>73</v>
      </c>
      <c r="N1779" s="32"/>
      <c r="O1779" s="32"/>
      <c r="P1779" s="32"/>
      <c r="Q1779" s="32"/>
      <c r="R1779" s="38">
        <f>(E1779*E$2+F1779*F$2+G1779*G$2+H1779*H$2+I1779*I$2+K1779*K$2+J1779*J$2+L1779*L$2+M1779*M$2)</f>
        <v>0</v>
      </c>
    </row>
    <row r="1780" spans="1:18" ht="22.5" customHeight="1">
      <c r="A1780" s="34">
        <v>46017</v>
      </c>
      <c r="B1780" s="15" t="s">
        <v>1995</v>
      </c>
      <c r="C1780" s="15" t="s">
        <v>1996</v>
      </c>
      <c r="D1780" s="35">
        <v>4264</v>
      </c>
      <c r="E1780" s="36"/>
      <c r="F1780" s="32">
        <v>6</v>
      </c>
      <c r="G1780" s="32"/>
      <c r="H1780" s="32">
        <v>52</v>
      </c>
      <c r="I1780" s="32"/>
      <c r="J1780" s="37"/>
      <c r="K1780" s="36">
        <v>17</v>
      </c>
      <c r="L1780" s="32">
        <v>55</v>
      </c>
      <c r="M1780" s="37">
        <v>48</v>
      </c>
      <c r="N1780" s="32"/>
      <c r="O1780" s="32"/>
      <c r="P1780" s="32"/>
      <c r="Q1780" s="32"/>
      <c r="R1780" s="38">
        <f>(E1780*E$2+F1780*F$2+G1780*G$2+H1780*H$2+I1780*I$2+K1780*K$2+J1780*J$2+L1780*L$2+M1780*M$2)</f>
        <v>0</v>
      </c>
    </row>
    <row r="1781" spans="1:18" ht="22.5" customHeight="1">
      <c r="A1781" s="34">
        <v>46017</v>
      </c>
      <c r="B1781" s="15" t="s">
        <v>1997</v>
      </c>
      <c r="C1781" s="15" t="s">
        <v>1998</v>
      </c>
      <c r="D1781" s="35">
        <v>7247</v>
      </c>
      <c r="E1781" s="36">
        <v>64</v>
      </c>
      <c r="F1781" s="32">
        <v>96</v>
      </c>
      <c r="G1781" s="32">
        <v>73</v>
      </c>
      <c r="H1781" s="32">
        <v>24</v>
      </c>
      <c r="I1781" s="32">
        <v>98</v>
      </c>
      <c r="J1781" s="37"/>
      <c r="K1781" s="36">
        <v>77</v>
      </c>
      <c r="L1781" s="32">
        <v>62</v>
      </c>
      <c r="M1781" s="37">
        <v>47</v>
      </c>
      <c r="N1781" s="32"/>
      <c r="O1781" s="32"/>
      <c r="P1781" s="32"/>
      <c r="Q1781" s="32"/>
      <c r="R1781" s="38">
        <f>(E1781*E$2+F1781*F$2+G1781*G$2+H1781*H$2+I1781*I$2+K1781*K$2+J1781*J$2+L1781*L$2+M1781*M$2)</f>
        <v>0</v>
      </c>
    </row>
    <row r="1782" spans="1:18" ht="22.5" customHeight="1">
      <c r="A1782" s="34">
        <v>46017</v>
      </c>
      <c r="B1782" s="15" t="s">
        <v>5853</v>
      </c>
      <c r="C1782" s="15" t="s">
        <v>5852</v>
      </c>
      <c r="D1782" s="35">
        <v>2107</v>
      </c>
      <c r="E1782" s="36">
        <v>29</v>
      </c>
      <c r="F1782" s="32">
        <v>19</v>
      </c>
      <c r="G1782" s="32">
        <v>41</v>
      </c>
      <c r="H1782" s="32">
        <v>39</v>
      </c>
      <c r="I1782" s="32">
        <v>53</v>
      </c>
      <c r="J1782" s="37"/>
      <c r="K1782" s="36">
        <v>25</v>
      </c>
      <c r="L1782" s="32">
        <v>69</v>
      </c>
      <c r="M1782" s="37">
        <v>15</v>
      </c>
      <c r="N1782" s="32"/>
      <c r="O1782" s="32"/>
      <c r="P1782" s="32"/>
      <c r="Q1782" s="32"/>
      <c r="R1782" s="38">
        <f>(E1782*E$2+F1782*F$2+G1782*G$2+H1782*H$2+I1782*I$2+K1782*K$2+J1782*J$2+L1782*L$2+M1782*M$2)</f>
        <v>0</v>
      </c>
    </row>
    <row r="1783" spans="1:18" ht="22.5" customHeight="1">
      <c r="A1783" s="34">
        <v>46017</v>
      </c>
      <c r="B1783" s="15" t="s">
        <v>6176</v>
      </c>
      <c r="C1783" s="15" t="s">
        <v>6177</v>
      </c>
      <c r="D1783" s="35">
        <v>590</v>
      </c>
      <c r="E1783" s="36">
        <v>19</v>
      </c>
      <c r="F1783" s="32">
        <v>15</v>
      </c>
      <c r="G1783" s="32">
        <v>26</v>
      </c>
      <c r="H1783" s="32">
        <v>89</v>
      </c>
      <c r="I1783" s="32">
        <v>4</v>
      </c>
      <c r="J1783" s="37"/>
      <c r="K1783" s="36">
        <v>20</v>
      </c>
      <c r="L1783" s="32">
        <v>46</v>
      </c>
      <c r="M1783" s="37">
        <v>34</v>
      </c>
      <c r="N1783" s="32"/>
      <c r="O1783" s="32"/>
      <c r="P1783" s="32"/>
      <c r="Q1783" s="32"/>
      <c r="R1783" s="38">
        <f>(E1783*E$2+F1783*F$2+G1783*G$2+H1783*H$2+I1783*I$2+K1783*K$2+J1783*J$2+L1783*L$2+M1783*M$2)</f>
        <v>0</v>
      </c>
    </row>
    <row r="1784" spans="1:18" ht="22.5" customHeight="1">
      <c r="A1784" s="34">
        <v>46017</v>
      </c>
      <c r="B1784" s="15" t="s">
        <v>4947</v>
      </c>
      <c r="C1784" s="15" t="s">
        <v>4946</v>
      </c>
      <c r="D1784" s="35">
        <v>93235</v>
      </c>
      <c r="E1784" s="36">
        <v>63</v>
      </c>
      <c r="F1784" s="32"/>
      <c r="G1784" s="32">
        <v>71</v>
      </c>
      <c r="H1784" s="32">
        <v>67</v>
      </c>
      <c r="I1784" s="32">
        <v>80</v>
      </c>
      <c r="J1784" s="37">
        <v>46</v>
      </c>
      <c r="K1784" s="36">
        <v>60</v>
      </c>
      <c r="L1784" s="32">
        <v>18</v>
      </c>
      <c r="M1784" s="37">
        <v>72</v>
      </c>
      <c r="N1784" s="32"/>
      <c r="O1784" s="32"/>
      <c r="P1784" s="32"/>
      <c r="Q1784" s="32"/>
      <c r="R1784" s="38">
        <f>(E1784*E$2+F1784*F$2+G1784*G$2+H1784*H$2+I1784*I$2+K1784*K$2+J1784*J$2+L1784*L$2+M1784*M$2)</f>
        <v>0</v>
      </c>
    </row>
    <row r="1785" spans="1:18" ht="22.5" customHeight="1">
      <c r="A1785" s="34">
        <v>46017</v>
      </c>
      <c r="B1785" s="15" t="s">
        <v>1999</v>
      </c>
      <c r="C1785" s="15" t="s">
        <v>2000</v>
      </c>
      <c r="D1785" s="35">
        <v>1588</v>
      </c>
      <c r="E1785" s="36">
        <v>62</v>
      </c>
      <c r="F1785" s="32">
        <v>44</v>
      </c>
      <c r="G1785" s="32">
        <v>65</v>
      </c>
      <c r="H1785" s="32">
        <v>94</v>
      </c>
      <c r="I1785" s="32">
        <v>67</v>
      </c>
      <c r="J1785" s="37"/>
      <c r="K1785" s="36">
        <v>46</v>
      </c>
      <c r="L1785" s="32">
        <v>17</v>
      </c>
      <c r="M1785" s="37">
        <v>71</v>
      </c>
      <c r="N1785" s="32"/>
      <c r="O1785" s="32"/>
      <c r="P1785" s="32"/>
      <c r="Q1785" s="32"/>
      <c r="R1785" s="38">
        <f>(E1785*E$2+F1785*F$2+G1785*G$2+H1785*H$2+I1785*I$2+K1785*K$2+J1785*J$2+L1785*L$2+M1785*M$2)</f>
        <v>0</v>
      </c>
    </row>
    <row r="1786" spans="1:18" ht="22.5" customHeight="1">
      <c r="A1786" s="34">
        <v>46017</v>
      </c>
      <c r="B1786" s="15" t="s">
        <v>2001</v>
      </c>
      <c r="C1786" s="15" t="s">
        <v>2002</v>
      </c>
      <c r="D1786" s="35">
        <v>651</v>
      </c>
      <c r="E1786" s="36">
        <v>4</v>
      </c>
      <c r="F1786" s="32">
        <v>20</v>
      </c>
      <c r="G1786" s="32">
        <v>0</v>
      </c>
      <c r="H1786" s="32">
        <v>25</v>
      </c>
      <c r="I1786" s="32">
        <v>72</v>
      </c>
      <c r="J1786" s="37"/>
      <c r="K1786" s="36">
        <v>79</v>
      </c>
      <c r="L1786" s="32">
        <v>88</v>
      </c>
      <c r="M1786" s="37">
        <v>3</v>
      </c>
      <c r="N1786" s="32"/>
      <c r="O1786" s="32"/>
      <c r="P1786" s="32"/>
      <c r="Q1786" s="32"/>
      <c r="R1786" s="38">
        <f>(E1786*E$2+F1786*F$2+G1786*G$2+H1786*H$2+I1786*I$2+K1786*K$2+J1786*J$2+L1786*L$2+M1786*M$2)</f>
        <v>0</v>
      </c>
    </row>
    <row r="1787" spans="1:18" ht="22.5" customHeight="1">
      <c r="A1787" s="34">
        <v>46017</v>
      </c>
      <c r="B1787" s="15" t="s">
        <v>2003</v>
      </c>
      <c r="C1787" s="15" t="s">
        <v>2004</v>
      </c>
      <c r="D1787" s="35">
        <v>7142</v>
      </c>
      <c r="E1787" s="36">
        <v>34</v>
      </c>
      <c r="F1787" s="32">
        <v>5</v>
      </c>
      <c r="G1787" s="32">
        <v>49</v>
      </c>
      <c r="H1787" s="32">
        <v>57</v>
      </c>
      <c r="I1787" s="32">
        <v>33</v>
      </c>
      <c r="J1787" s="37">
        <v>16</v>
      </c>
      <c r="K1787" s="36">
        <v>49</v>
      </c>
      <c r="L1787" s="32">
        <v>37</v>
      </c>
      <c r="M1787" s="37">
        <v>54</v>
      </c>
      <c r="N1787" s="32"/>
      <c r="O1787" s="32"/>
      <c r="P1787" s="32"/>
      <c r="Q1787" s="32"/>
      <c r="R1787" s="38">
        <f>(E1787*E$2+F1787*F$2+G1787*G$2+H1787*H$2+I1787*I$2+K1787*K$2+J1787*J$2+L1787*L$2+M1787*M$2)</f>
        <v>0</v>
      </c>
    </row>
    <row r="1788" spans="1:18" ht="22.5" customHeight="1">
      <c r="A1788" s="34">
        <v>46017</v>
      </c>
      <c r="B1788" s="15" t="s">
        <v>6207</v>
      </c>
      <c r="C1788" s="15" t="s">
        <v>2005</v>
      </c>
      <c r="D1788" s="35">
        <v>13961</v>
      </c>
      <c r="E1788" s="36">
        <v>67</v>
      </c>
      <c r="F1788" s="32">
        <v>85</v>
      </c>
      <c r="G1788" s="32">
        <v>44</v>
      </c>
      <c r="H1788" s="32">
        <v>92</v>
      </c>
      <c r="I1788" s="32">
        <v>76</v>
      </c>
      <c r="J1788" s="37"/>
      <c r="K1788" s="36">
        <v>46</v>
      </c>
      <c r="L1788" s="32">
        <v>26</v>
      </c>
      <c r="M1788" s="37">
        <v>46</v>
      </c>
      <c r="N1788" s="32"/>
      <c r="O1788" s="32"/>
      <c r="P1788" s="32"/>
      <c r="Q1788" s="32"/>
      <c r="R1788" s="38">
        <f>(E1788*E$2+F1788*F$2+G1788*G$2+H1788*H$2+I1788*I$2+K1788*K$2+J1788*J$2+L1788*L$2+M1788*M$2)</f>
        <v>0</v>
      </c>
    </row>
    <row r="1789" spans="1:18" ht="22.5" customHeight="1">
      <c r="A1789" s="34">
        <v>46017</v>
      </c>
      <c r="B1789" s="15" t="s">
        <v>2006</v>
      </c>
      <c r="C1789" s="15" t="s">
        <v>2007</v>
      </c>
      <c r="D1789" s="35">
        <v>3650</v>
      </c>
      <c r="E1789" s="36">
        <v>52</v>
      </c>
      <c r="F1789" s="32">
        <v>47</v>
      </c>
      <c r="G1789" s="32">
        <v>60</v>
      </c>
      <c r="H1789" s="32">
        <v>71</v>
      </c>
      <c r="I1789" s="32">
        <v>83</v>
      </c>
      <c r="J1789" s="37"/>
      <c r="K1789" s="36">
        <v>45</v>
      </c>
      <c r="L1789" s="32">
        <v>61</v>
      </c>
      <c r="M1789" s="37">
        <v>60</v>
      </c>
      <c r="N1789" s="32"/>
      <c r="O1789" s="32"/>
      <c r="P1789" s="32"/>
      <c r="Q1789" s="32"/>
      <c r="R1789" s="38">
        <f>(E1789*E$2+F1789*F$2+G1789*G$2+H1789*H$2+I1789*I$2+K1789*K$2+J1789*J$2+L1789*L$2+M1789*M$2)</f>
        <v>0</v>
      </c>
    </row>
    <row r="1790" spans="1:18" ht="22.5" customHeight="1">
      <c r="A1790" s="34">
        <v>46017</v>
      </c>
      <c r="B1790" s="15" t="s">
        <v>4949</v>
      </c>
      <c r="C1790" s="15" t="s">
        <v>4948</v>
      </c>
      <c r="D1790" s="35">
        <v>6861</v>
      </c>
      <c r="E1790" s="36">
        <v>60</v>
      </c>
      <c r="F1790" s="32"/>
      <c r="G1790" s="32">
        <v>74</v>
      </c>
      <c r="H1790" s="32"/>
      <c r="I1790" s="32">
        <v>40</v>
      </c>
      <c r="J1790" s="37">
        <v>48</v>
      </c>
      <c r="K1790" s="36">
        <v>49</v>
      </c>
      <c r="L1790" s="32">
        <v>9</v>
      </c>
      <c r="M1790" s="37">
        <v>87</v>
      </c>
      <c r="N1790" s="32"/>
      <c r="O1790" s="32"/>
      <c r="P1790" s="32"/>
      <c r="Q1790" s="32"/>
      <c r="R1790" s="38">
        <f>(E1790*E$2+F1790*F$2+G1790*G$2+H1790*H$2+I1790*I$2+K1790*K$2+J1790*J$2+L1790*L$2+M1790*M$2)</f>
        <v>0</v>
      </c>
    </row>
    <row r="1791" spans="1:18" ht="22.5" customHeight="1">
      <c r="A1791" s="34">
        <v>46017</v>
      </c>
      <c r="B1791" s="15" t="s">
        <v>2008</v>
      </c>
      <c r="C1791" s="15" t="s">
        <v>2009</v>
      </c>
      <c r="D1791" s="35">
        <v>8513</v>
      </c>
      <c r="E1791" s="36">
        <v>78</v>
      </c>
      <c r="F1791" s="32">
        <v>91</v>
      </c>
      <c r="G1791" s="32">
        <v>85</v>
      </c>
      <c r="H1791" s="32">
        <v>80</v>
      </c>
      <c r="I1791" s="32">
        <v>37</v>
      </c>
      <c r="J1791" s="37"/>
      <c r="K1791" s="36">
        <v>70</v>
      </c>
      <c r="L1791" s="32">
        <v>50</v>
      </c>
      <c r="M1791" s="37">
        <v>59</v>
      </c>
      <c r="N1791" s="32"/>
      <c r="O1791" s="32"/>
      <c r="P1791" s="32"/>
      <c r="Q1791" s="32"/>
      <c r="R1791" s="38">
        <f>(E1791*E$2+F1791*F$2+G1791*G$2+H1791*H$2+I1791*I$2+K1791*K$2+J1791*J$2+L1791*L$2+M1791*M$2)</f>
        <v>0</v>
      </c>
    </row>
    <row r="1792" spans="1:18" ht="22.5" customHeight="1">
      <c r="A1792" s="34">
        <v>46017</v>
      </c>
      <c r="B1792" s="15" t="s">
        <v>7764</v>
      </c>
      <c r="C1792" s="15" t="s">
        <v>7765</v>
      </c>
      <c r="D1792" s="35">
        <v>134</v>
      </c>
      <c r="E1792" s="36">
        <v>56</v>
      </c>
      <c r="F1792" s="32">
        <v>51</v>
      </c>
      <c r="G1792" s="32">
        <v>40</v>
      </c>
      <c r="H1792" s="32">
        <v>52</v>
      </c>
      <c r="I1792" s="32">
        <v>57</v>
      </c>
      <c r="J1792" s="37"/>
      <c r="K1792" s="36">
        <v>9</v>
      </c>
      <c r="L1792" s="32">
        <v>42</v>
      </c>
      <c r="M1792" s="37">
        <v>51</v>
      </c>
      <c r="N1792" s="32"/>
      <c r="O1792" s="32"/>
      <c r="P1792" s="32"/>
      <c r="Q1792" s="32"/>
      <c r="R1792" s="38">
        <f>(E1792*E$2+F1792*F$2+G1792*G$2+H1792*H$2+I1792*I$2+K1792*K$2+J1792*J$2+L1792*L$2+M1792*M$2)</f>
        <v>0</v>
      </c>
    </row>
    <row r="1793" spans="1:18" ht="22.5" customHeight="1">
      <c r="A1793" s="34">
        <v>46017</v>
      </c>
      <c r="B1793" s="15" t="s">
        <v>6178</v>
      </c>
      <c r="C1793" s="15" t="s">
        <v>6179</v>
      </c>
      <c r="D1793" s="35">
        <v>706</v>
      </c>
      <c r="E1793" s="36"/>
      <c r="F1793" s="32">
        <v>51</v>
      </c>
      <c r="G1793" s="32"/>
      <c r="H1793" s="32">
        <v>78</v>
      </c>
      <c r="I1793" s="32"/>
      <c r="J1793" s="37"/>
      <c r="K1793" s="36">
        <v>15</v>
      </c>
      <c r="L1793" s="32">
        <v>30</v>
      </c>
      <c r="M1793" s="37">
        <v>44</v>
      </c>
      <c r="N1793" s="32"/>
      <c r="O1793" s="32"/>
      <c r="P1793" s="32"/>
      <c r="Q1793" s="32"/>
      <c r="R1793" s="38">
        <f>(E1793*E$2+F1793*F$2+G1793*G$2+H1793*H$2+I1793*I$2+K1793*K$2+J1793*J$2+L1793*L$2+M1793*M$2)</f>
        <v>0</v>
      </c>
    </row>
    <row r="1794" spans="1:18" ht="22.5" customHeight="1">
      <c r="A1794" s="34">
        <v>46017</v>
      </c>
      <c r="B1794" s="15" t="s">
        <v>2010</v>
      </c>
      <c r="C1794" s="15" t="s">
        <v>2011</v>
      </c>
      <c r="D1794" s="35">
        <v>1303</v>
      </c>
      <c r="E1794" s="36"/>
      <c r="F1794" s="32">
        <v>27</v>
      </c>
      <c r="G1794" s="32"/>
      <c r="H1794" s="32">
        <v>75</v>
      </c>
      <c r="I1794" s="32"/>
      <c r="J1794" s="37"/>
      <c r="K1794" s="36"/>
      <c r="L1794" s="32">
        <v>40</v>
      </c>
      <c r="M1794" s="37">
        <v>59</v>
      </c>
      <c r="N1794" s="32"/>
      <c r="O1794" s="32"/>
      <c r="P1794" s="32"/>
      <c r="Q1794" s="32"/>
      <c r="R1794" s="38">
        <f>(E1794*E$2+F1794*F$2+G1794*G$2+H1794*H$2+I1794*I$2+K1794*K$2+J1794*J$2+L1794*L$2+M1794*M$2)</f>
        <v>0</v>
      </c>
    </row>
    <row r="1795" spans="1:18" ht="22.5" customHeight="1">
      <c r="A1795" s="34">
        <v>46017</v>
      </c>
      <c r="B1795" s="15" t="s">
        <v>2012</v>
      </c>
      <c r="C1795" s="15" t="s">
        <v>2013</v>
      </c>
      <c r="D1795" s="35">
        <v>54975</v>
      </c>
      <c r="E1795" s="36">
        <v>87</v>
      </c>
      <c r="F1795" s="32">
        <v>76</v>
      </c>
      <c r="G1795" s="32">
        <v>88</v>
      </c>
      <c r="H1795" s="32">
        <v>55</v>
      </c>
      <c r="I1795" s="32">
        <v>78</v>
      </c>
      <c r="J1795" s="37"/>
      <c r="K1795" s="36">
        <v>73</v>
      </c>
      <c r="L1795" s="32">
        <v>53</v>
      </c>
      <c r="M1795" s="37">
        <v>56</v>
      </c>
      <c r="N1795" s="32"/>
      <c r="O1795" s="32"/>
      <c r="P1795" s="32"/>
      <c r="Q1795" s="32"/>
      <c r="R1795" s="38">
        <f>(E1795*E$2+F1795*F$2+G1795*G$2+H1795*H$2+I1795*I$2+K1795*K$2+J1795*J$2+L1795*L$2+M1795*M$2)</f>
        <v>0</v>
      </c>
    </row>
    <row r="1796" spans="1:18" ht="22.5" customHeight="1">
      <c r="A1796" s="34">
        <v>46017</v>
      </c>
      <c r="B1796" s="15" t="s">
        <v>2014</v>
      </c>
      <c r="C1796" s="15" t="s">
        <v>2015</v>
      </c>
      <c r="D1796" s="35">
        <v>3085</v>
      </c>
      <c r="E1796" s="36">
        <v>41</v>
      </c>
      <c r="F1796" s="32">
        <v>93</v>
      </c>
      <c r="G1796" s="32">
        <v>29</v>
      </c>
      <c r="H1796" s="32">
        <v>69</v>
      </c>
      <c r="I1796" s="32">
        <v>68</v>
      </c>
      <c r="J1796" s="37"/>
      <c r="K1796" s="36">
        <v>93</v>
      </c>
      <c r="L1796" s="32">
        <v>61</v>
      </c>
      <c r="M1796" s="37">
        <v>46</v>
      </c>
      <c r="N1796" s="32"/>
      <c r="O1796" s="32"/>
      <c r="P1796" s="32"/>
      <c r="Q1796" s="32"/>
      <c r="R1796" s="38">
        <f>(E1796*E$2+F1796*F$2+G1796*G$2+H1796*H$2+I1796*I$2+K1796*K$2+J1796*J$2+L1796*L$2+M1796*M$2)</f>
        <v>0</v>
      </c>
    </row>
    <row r="1797" spans="1:18" ht="22.5" customHeight="1">
      <c r="A1797" s="34">
        <v>46017</v>
      </c>
      <c r="B1797" s="15" t="s">
        <v>2016</v>
      </c>
      <c r="C1797" s="15" t="s">
        <v>2017</v>
      </c>
      <c r="D1797" s="35">
        <v>2438</v>
      </c>
      <c r="E1797" s="36">
        <v>10</v>
      </c>
      <c r="F1797" s="32">
        <v>22</v>
      </c>
      <c r="G1797" s="32">
        <v>44</v>
      </c>
      <c r="H1797" s="32">
        <v>28</v>
      </c>
      <c r="I1797" s="32">
        <v>11</v>
      </c>
      <c r="J1797" s="37"/>
      <c r="K1797" s="36">
        <v>35</v>
      </c>
      <c r="L1797" s="32">
        <v>72</v>
      </c>
      <c r="M1797" s="37">
        <v>9</v>
      </c>
      <c r="N1797" s="32"/>
      <c r="O1797" s="32"/>
      <c r="P1797" s="32"/>
      <c r="Q1797" s="32"/>
      <c r="R1797" s="38">
        <f>(E1797*E$2+F1797*F$2+G1797*G$2+H1797*H$2+I1797*I$2+K1797*K$2+J1797*J$2+L1797*L$2+M1797*M$2)</f>
        <v>0</v>
      </c>
    </row>
    <row r="1798" spans="1:18" ht="22.5" customHeight="1">
      <c r="A1798" s="34">
        <v>46017</v>
      </c>
      <c r="B1798" s="15" t="s">
        <v>2018</v>
      </c>
      <c r="C1798" s="15" t="s">
        <v>2019</v>
      </c>
      <c r="D1798" s="35">
        <v>4561</v>
      </c>
      <c r="E1798" s="36"/>
      <c r="F1798" s="32">
        <v>45</v>
      </c>
      <c r="G1798" s="32"/>
      <c r="H1798" s="32">
        <v>39</v>
      </c>
      <c r="I1798" s="32"/>
      <c r="J1798" s="37">
        <v>38</v>
      </c>
      <c r="K1798" s="36">
        <v>39</v>
      </c>
      <c r="L1798" s="32">
        <v>31</v>
      </c>
      <c r="M1798" s="37">
        <v>61</v>
      </c>
      <c r="N1798" s="32"/>
      <c r="O1798" s="32"/>
      <c r="P1798" s="32"/>
      <c r="Q1798" s="32"/>
      <c r="R1798" s="38">
        <f>(E1798*E$2+F1798*F$2+G1798*G$2+H1798*H$2+I1798*I$2+K1798*K$2+J1798*J$2+L1798*L$2+M1798*M$2)</f>
        <v>0</v>
      </c>
    </row>
    <row r="1799" spans="1:18" ht="22.5" customHeight="1">
      <c r="A1799" s="34">
        <v>46017</v>
      </c>
      <c r="B1799" s="15" t="s">
        <v>2020</v>
      </c>
      <c r="C1799" s="15" t="s">
        <v>2021</v>
      </c>
      <c r="D1799" s="35">
        <v>8005</v>
      </c>
      <c r="E1799" s="36"/>
      <c r="F1799" s="32">
        <v>77</v>
      </c>
      <c r="G1799" s="32"/>
      <c r="H1799" s="32">
        <v>65</v>
      </c>
      <c r="I1799" s="32"/>
      <c r="J1799" s="37"/>
      <c r="K1799" s="36">
        <v>48</v>
      </c>
      <c r="L1799" s="32">
        <v>95</v>
      </c>
      <c r="M1799" s="37">
        <v>18</v>
      </c>
      <c r="N1799" s="32"/>
      <c r="O1799" s="32"/>
      <c r="P1799" s="32"/>
      <c r="Q1799" s="32"/>
      <c r="R1799" s="38">
        <f>(E1799*E$2+F1799*F$2+G1799*G$2+H1799*H$2+I1799*I$2+K1799*K$2+J1799*J$2+L1799*L$2+M1799*M$2)</f>
        <v>0</v>
      </c>
    </row>
    <row r="1800" spans="1:18" ht="22.5" customHeight="1">
      <c r="A1800" s="34">
        <v>46017</v>
      </c>
      <c r="B1800" s="15" t="s">
        <v>2022</v>
      </c>
      <c r="C1800" s="15" t="s">
        <v>2023</v>
      </c>
      <c r="D1800" s="35">
        <v>13496</v>
      </c>
      <c r="E1800" s="36">
        <v>65</v>
      </c>
      <c r="F1800" s="32">
        <v>85</v>
      </c>
      <c r="G1800" s="32">
        <v>52</v>
      </c>
      <c r="H1800" s="32">
        <v>61</v>
      </c>
      <c r="I1800" s="32">
        <v>53</v>
      </c>
      <c r="J1800" s="37">
        <v>77</v>
      </c>
      <c r="K1800" s="36">
        <v>77</v>
      </c>
      <c r="L1800" s="32">
        <v>43</v>
      </c>
      <c r="M1800" s="37">
        <v>52</v>
      </c>
      <c r="N1800" s="32"/>
      <c r="O1800" s="32"/>
      <c r="P1800" s="32"/>
      <c r="Q1800" s="32"/>
      <c r="R1800" s="38">
        <f>(E1800*E$2+F1800*F$2+G1800*G$2+H1800*H$2+I1800*I$2+K1800*K$2+J1800*J$2+L1800*L$2+M1800*M$2)</f>
        <v>0</v>
      </c>
    </row>
    <row r="1801" spans="1:18" ht="22.5" customHeight="1">
      <c r="A1801" s="34">
        <v>46017</v>
      </c>
      <c r="B1801" s="15" t="s">
        <v>2024</v>
      </c>
      <c r="C1801" s="15" t="s">
        <v>2025</v>
      </c>
      <c r="D1801" s="35">
        <v>17278</v>
      </c>
      <c r="E1801" s="36">
        <v>37</v>
      </c>
      <c r="F1801" s="32">
        <v>23</v>
      </c>
      <c r="G1801" s="32">
        <v>47</v>
      </c>
      <c r="H1801" s="32">
        <v>63</v>
      </c>
      <c r="I1801" s="32">
        <v>54</v>
      </c>
      <c r="J1801" s="37">
        <v>18</v>
      </c>
      <c r="K1801" s="36">
        <v>69</v>
      </c>
      <c r="L1801" s="32">
        <v>29</v>
      </c>
      <c r="M1801" s="37">
        <v>72</v>
      </c>
      <c r="N1801" s="32"/>
      <c r="O1801" s="32"/>
      <c r="P1801" s="32"/>
      <c r="Q1801" s="32"/>
      <c r="R1801" s="38">
        <f>(E1801*E$2+F1801*F$2+G1801*G$2+H1801*H$2+I1801*I$2+K1801*K$2+J1801*J$2+L1801*L$2+M1801*M$2)</f>
        <v>0</v>
      </c>
    </row>
    <row r="1802" spans="1:18" ht="22.5" customHeight="1">
      <c r="A1802" s="34">
        <v>46017</v>
      </c>
      <c r="B1802" s="15" t="s">
        <v>2026</v>
      </c>
      <c r="C1802" s="15" t="s">
        <v>2027</v>
      </c>
      <c r="D1802" s="35">
        <v>4864</v>
      </c>
      <c r="E1802" s="36">
        <v>44</v>
      </c>
      <c r="F1802" s="32">
        <v>58</v>
      </c>
      <c r="G1802" s="32">
        <v>54</v>
      </c>
      <c r="H1802" s="32">
        <v>33</v>
      </c>
      <c r="I1802" s="32">
        <v>52</v>
      </c>
      <c r="J1802" s="37"/>
      <c r="K1802" s="36">
        <v>47</v>
      </c>
      <c r="L1802" s="32">
        <v>17</v>
      </c>
      <c r="M1802" s="37">
        <v>63</v>
      </c>
      <c r="N1802" s="32"/>
      <c r="O1802" s="32"/>
      <c r="P1802" s="32"/>
      <c r="Q1802" s="32"/>
      <c r="R1802" s="38">
        <f>(E1802*E$2+F1802*F$2+G1802*G$2+H1802*H$2+I1802*I$2+K1802*K$2+J1802*J$2+L1802*L$2+M1802*M$2)</f>
        <v>0</v>
      </c>
    </row>
    <row r="1803" spans="1:18" ht="22.5" customHeight="1">
      <c r="A1803" s="34">
        <v>46017</v>
      </c>
      <c r="B1803" s="15" t="s">
        <v>2028</v>
      </c>
      <c r="C1803" s="15" t="s">
        <v>2029</v>
      </c>
      <c r="D1803" s="35">
        <v>1119</v>
      </c>
      <c r="E1803" s="36">
        <v>58</v>
      </c>
      <c r="F1803" s="32">
        <v>74</v>
      </c>
      <c r="G1803" s="32">
        <v>63</v>
      </c>
      <c r="H1803" s="32">
        <v>24</v>
      </c>
      <c r="I1803" s="32">
        <v>11</v>
      </c>
      <c r="J1803" s="37"/>
      <c r="K1803" s="36">
        <v>69</v>
      </c>
      <c r="L1803" s="32">
        <v>47</v>
      </c>
      <c r="M1803" s="37">
        <v>55</v>
      </c>
      <c r="N1803" s="32"/>
      <c r="O1803" s="32"/>
      <c r="P1803" s="32"/>
      <c r="Q1803" s="32"/>
      <c r="R1803" s="38">
        <f>(E1803*E$2+F1803*F$2+G1803*G$2+H1803*H$2+I1803*I$2+K1803*K$2+J1803*J$2+L1803*L$2+M1803*M$2)</f>
        <v>0</v>
      </c>
    </row>
    <row r="1804" spans="1:18" ht="22.5" customHeight="1">
      <c r="A1804" s="34">
        <v>46017</v>
      </c>
      <c r="B1804" s="15" t="s">
        <v>6868</v>
      </c>
      <c r="C1804" s="15" t="s">
        <v>6869</v>
      </c>
      <c r="D1804" s="35">
        <v>110</v>
      </c>
      <c r="E1804" s="36"/>
      <c r="F1804" s="32"/>
      <c r="G1804" s="32"/>
      <c r="H1804" s="32">
        <v>3</v>
      </c>
      <c r="I1804" s="32"/>
      <c r="J1804" s="37"/>
      <c r="K1804" s="36">
        <v>87</v>
      </c>
      <c r="L1804" s="32">
        <v>37</v>
      </c>
      <c r="M1804" s="37">
        <v>54</v>
      </c>
      <c r="N1804" s="32"/>
      <c r="O1804" s="32"/>
      <c r="P1804" s="32"/>
      <c r="Q1804" s="32"/>
      <c r="R1804" s="38">
        <f>(E1804*E$2+F1804*F$2+G1804*G$2+H1804*H$2+I1804*I$2+K1804*K$2+J1804*J$2+L1804*L$2+M1804*M$2)</f>
        <v>0</v>
      </c>
    </row>
    <row r="1805" spans="1:18" ht="22.5" customHeight="1">
      <c r="A1805" s="34">
        <v>46017</v>
      </c>
      <c r="B1805" s="15" t="s">
        <v>2030</v>
      </c>
      <c r="C1805" s="15" t="s">
        <v>2031</v>
      </c>
      <c r="D1805" s="35">
        <v>21508</v>
      </c>
      <c r="E1805" s="36">
        <v>44</v>
      </c>
      <c r="F1805" s="32"/>
      <c r="G1805" s="32">
        <v>54</v>
      </c>
      <c r="H1805" s="32"/>
      <c r="I1805" s="32">
        <v>6</v>
      </c>
      <c r="J1805" s="37"/>
      <c r="K1805" s="36">
        <v>62</v>
      </c>
      <c r="L1805" s="32">
        <v>42</v>
      </c>
      <c r="M1805" s="37">
        <v>63</v>
      </c>
      <c r="N1805" s="32"/>
      <c r="O1805" s="32"/>
      <c r="P1805" s="32"/>
      <c r="Q1805" s="32"/>
      <c r="R1805" s="38">
        <f>(E1805*E$2+F1805*F$2+G1805*G$2+H1805*H$2+I1805*I$2+K1805*K$2+J1805*J$2+L1805*L$2+M1805*M$2)</f>
        <v>0</v>
      </c>
    </row>
    <row r="1806" spans="1:18" ht="22.5" customHeight="1">
      <c r="A1806" s="34">
        <v>46017</v>
      </c>
      <c r="B1806" s="15" t="s">
        <v>7257</v>
      </c>
      <c r="C1806" s="15" t="s">
        <v>7258</v>
      </c>
      <c r="D1806" s="35">
        <v>622</v>
      </c>
      <c r="E1806" s="36"/>
      <c r="F1806" s="32">
        <v>64</v>
      </c>
      <c r="G1806" s="32"/>
      <c r="H1806" s="32">
        <v>25</v>
      </c>
      <c r="I1806" s="32"/>
      <c r="J1806" s="37"/>
      <c r="K1806" s="36">
        <v>76</v>
      </c>
      <c r="L1806" s="32">
        <v>33</v>
      </c>
      <c r="M1806" s="37">
        <v>38</v>
      </c>
      <c r="N1806" s="32"/>
      <c r="O1806" s="32"/>
      <c r="P1806" s="32"/>
      <c r="Q1806" s="32"/>
      <c r="R1806" s="38">
        <f>(E1806*E$2+F1806*F$2+G1806*G$2+H1806*H$2+I1806*I$2+K1806*K$2+J1806*J$2+L1806*L$2+M1806*M$2)</f>
        <v>0</v>
      </c>
    </row>
    <row r="1807" spans="1:18" ht="22.5" customHeight="1">
      <c r="A1807" s="34">
        <v>46017</v>
      </c>
      <c r="B1807" s="15" t="s">
        <v>5692</v>
      </c>
      <c r="C1807" s="15" t="s">
        <v>2032</v>
      </c>
      <c r="D1807" s="35">
        <v>2427</v>
      </c>
      <c r="E1807" s="36"/>
      <c r="F1807" s="32">
        <v>29</v>
      </c>
      <c r="G1807" s="32"/>
      <c r="H1807" s="32">
        <v>85</v>
      </c>
      <c r="I1807" s="32"/>
      <c r="J1807" s="37"/>
      <c r="K1807" s="36"/>
      <c r="L1807" s="32">
        <v>43</v>
      </c>
      <c r="M1807" s="37">
        <v>42</v>
      </c>
      <c r="N1807" s="32"/>
      <c r="O1807" s="32"/>
      <c r="P1807" s="32"/>
      <c r="Q1807" s="32"/>
      <c r="R1807" s="38">
        <f>(E1807*E$2+F1807*F$2+G1807*G$2+H1807*H$2+I1807*I$2+K1807*K$2+J1807*J$2+L1807*L$2+M1807*M$2)</f>
        <v>0</v>
      </c>
    </row>
    <row r="1808" spans="1:18" ht="22.5" customHeight="1">
      <c r="A1808" s="34">
        <v>46017</v>
      </c>
      <c r="B1808" s="15" t="s">
        <v>2033</v>
      </c>
      <c r="C1808" s="15" t="s">
        <v>2034</v>
      </c>
      <c r="D1808" s="35">
        <v>283</v>
      </c>
      <c r="E1808" s="36">
        <v>43</v>
      </c>
      <c r="F1808" s="32">
        <v>31</v>
      </c>
      <c r="G1808" s="32">
        <v>55</v>
      </c>
      <c r="H1808" s="32">
        <v>55</v>
      </c>
      <c r="I1808" s="32"/>
      <c r="J1808" s="37"/>
      <c r="K1808" s="36">
        <v>17</v>
      </c>
      <c r="L1808" s="32">
        <v>42</v>
      </c>
      <c r="M1808" s="37">
        <v>55</v>
      </c>
      <c r="N1808" s="32"/>
      <c r="O1808" s="32"/>
      <c r="P1808" s="32"/>
      <c r="Q1808" s="32"/>
      <c r="R1808" s="38">
        <f>(E1808*E$2+F1808*F$2+G1808*G$2+H1808*H$2+I1808*I$2+K1808*K$2+J1808*J$2+L1808*L$2+M1808*M$2)</f>
        <v>0</v>
      </c>
    </row>
    <row r="1809" spans="1:18" ht="22.5" customHeight="1">
      <c r="A1809" s="34">
        <v>46017</v>
      </c>
      <c r="B1809" s="15" t="s">
        <v>2035</v>
      </c>
      <c r="C1809" s="15" t="s">
        <v>2036</v>
      </c>
      <c r="D1809" s="35">
        <v>630</v>
      </c>
      <c r="E1809" s="36">
        <v>45</v>
      </c>
      <c r="F1809" s="32">
        <v>8</v>
      </c>
      <c r="G1809" s="32">
        <v>42</v>
      </c>
      <c r="H1809" s="32">
        <v>84</v>
      </c>
      <c r="I1809" s="32">
        <v>84</v>
      </c>
      <c r="J1809" s="37"/>
      <c r="K1809" s="36">
        <v>60</v>
      </c>
      <c r="L1809" s="32">
        <v>52</v>
      </c>
      <c r="M1809" s="37">
        <v>49</v>
      </c>
      <c r="N1809" s="32"/>
      <c r="O1809" s="32"/>
      <c r="P1809" s="32"/>
      <c r="Q1809" s="32"/>
      <c r="R1809" s="38">
        <f>(E1809*E$2+F1809*F$2+G1809*G$2+H1809*H$2+I1809*I$2+K1809*K$2+J1809*J$2+L1809*L$2+M1809*M$2)</f>
        <v>0</v>
      </c>
    </row>
    <row r="1810" spans="1:18" ht="22.5" customHeight="1">
      <c r="A1810" s="34">
        <v>46017</v>
      </c>
      <c r="B1810" s="15" t="s">
        <v>2037</v>
      </c>
      <c r="C1810" s="15" t="s">
        <v>2038</v>
      </c>
      <c r="D1810" s="35">
        <v>627</v>
      </c>
      <c r="E1810" s="36">
        <v>25</v>
      </c>
      <c r="F1810" s="32">
        <v>44</v>
      </c>
      <c r="G1810" s="32">
        <v>24</v>
      </c>
      <c r="H1810" s="32">
        <v>36</v>
      </c>
      <c r="I1810" s="32">
        <v>26</v>
      </c>
      <c r="J1810" s="37"/>
      <c r="K1810" s="36">
        <v>48</v>
      </c>
      <c r="L1810" s="32">
        <v>37</v>
      </c>
      <c r="M1810" s="37">
        <v>55</v>
      </c>
      <c r="N1810" s="32"/>
      <c r="O1810" s="32"/>
      <c r="P1810" s="32"/>
      <c r="Q1810" s="32"/>
      <c r="R1810" s="38">
        <f>(E1810*E$2+F1810*F$2+G1810*G$2+H1810*H$2+I1810*I$2+K1810*K$2+J1810*J$2+L1810*L$2+M1810*M$2)</f>
        <v>0</v>
      </c>
    </row>
    <row r="1811" spans="1:18" ht="22.5" customHeight="1">
      <c r="A1811" s="34">
        <v>46017</v>
      </c>
      <c r="B1811" s="15" t="s">
        <v>4951</v>
      </c>
      <c r="C1811" s="15" t="s">
        <v>4950</v>
      </c>
      <c r="D1811" s="35">
        <v>1425</v>
      </c>
      <c r="E1811" s="36">
        <v>40</v>
      </c>
      <c r="F1811" s="32"/>
      <c r="G1811" s="32">
        <v>38</v>
      </c>
      <c r="H1811" s="32"/>
      <c r="I1811" s="32">
        <v>29</v>
      </c>
      <c r="J1811" s="37">
        <v>63</v>
      </c>
      <c r="K1811" s="36">
        <v>36</v>
      </c>
      <c r="L1811" s="32">
        <v>37</v>
      </c>
      <c r="M1811" s="37">
        <v>60</v>
      </c>
      <c r="N1811" s="32"/>
      <c r="O1811" s="32"/>
      <c r="P1811" s="32"/>
      <c r="Q1811" s="32"/>
      <c r="R1811" s="38">
        <f>(E1811*E$2+F1811*F$2+G1811*G$2+H1811*H$2+I1811*I$2+K1811*K$2+J1811*J$2+L1811*L$2+M1811*M$2)</f>
        <v>0</v>
      </c>
    </row>
    <row r="1812" spans="1:18" ht="22.5" customHeight="1">
      <c r="A1812" s="34">
        <v>46017</v>
      </c>
      <c r="B1812" s="15" t="s">
        <v>2039</v>
      </c>
      <c r="C1812" s="15" t="s">
        <v>2040</v>
      </c>
      <c r="D1812" s="35">
        <v>20620</v>
      </c>
      <c r="E1812" s="36">
        <v>83</v>
      </c>
      <c r="F1812" s="32">
        <v>68</v>
      </c>
      <c r="G1812" s="32">
        <v>85</v>
      </c>
      <c r="H1812" s="32">
        <v>70</v>
      </c>
      <c r="I1812" s="32">
        <v>65</v>
      </c>
      <c r="J1812" s="37"/>
      <c r="K1812" s="36">
        <v>73</v>
      </c>
      <c r="L1812" s="32">
        <v>44</v>
      </c>
      <c r="M1812" s="37">
        <v>45</v>
      </c>
      <c r="N1812" s="32"/>
      <c r="O1812" s="32"/>
      <c r="P1812" s="32"/>
      <c r="Q1812" s="32"/>
      <c r="R1812" s="38">
        <f>(E1812*E$2+F1812*F$2+G1812*G$2+H1812*H$2+I1812*I$2+K1812*K$2+J1812*J$2+L1812*L$2+M1812*M$2)</f>
        <v>0</v>
      </c>
    </row>
    <row r="1813" spans="1:18" ht="22.5" customHeight="1">
      <c r="A1813" s="34">
        <v>46017</v>
      </c>
      <c r="B1813" s="15" t="s">
        <v>4953</v>
      </c>
      <c r="C1813" s="15" t="s">
        <v>4952</v>
      </c>
      <c r="D1813" s="35">
        <v>367</v>
      </c>
      <c r="E1813" s="36">
        <v>40</v>
      </c>
      <c r="F1813" s="32"/>
      <c r="G1813" s="32">
        <v>45</v>
      </c>
      <c r="H1813" s="32"/>
      <c r="I1813" s="32">
        <v>37</v>
      </c>
      <c r="J1813" s="37"/>
      <c r="K1813" s="36">
        <v>77</v>
      </c>
      <c r="L1813" s="32">
        <v>41</v>
      </c>
      <c r="M1813" s="37">
        <v>52</v>
      </c>
      <c r="N1813" s="32"/>
      <c r="O1813" s="32"/>
      <c r="P1813" s="32"/>
      <c r="Q1813" s="32"/>
      <c r="R1813" s="38">
        <f>(E1813*E$2+F1813*F$2+G1813*G$2+H1813*H$2+I1813*I$2+K1813*K$2+J1813*J$2+L1813*L$2+M1813*M$2)</f>
        <v>0</v>
      </c>
    </row>
    <row r="1814" spans="1:18" ht="22.5" customHeight="1">
      <c r="A1814" s="34">
        <v>46017</v>
      </c>
      <c r="B1814" s="15" t="s">
        <v>2041</v>
      </c>
      <c r="C1814" s="15" t="s">
        <v>2042</v>
      </c>
      <c r="D1814" s="35">
        <v>2026</v>
      </c>
      <c r="E1814" s="36">
        <v>70</v>
      </c>
      <c r="F1814" s="32">
        <v>65</v>
      </c>
      <c r="G1814" s="32">
        <v>71</v>
      </c>
      <c r="H1814" s="32">
        <v>51</v>
      </c>
      <c r="I1814" s="32">
        <v>95</v>
      </c>
      <c r="J1814" s="37"/>
      <c r="K1814" s="36">
        <v>86</v>
      </c>
      <c r="L1814" s="32">
        <v>33</v>
      </c>
      <c r="M1814" s="37">
        <v>63</v>
      </c>
      <c r="N1814" s="32"/>
      <c r="O1814" s="32"/>
      <c r="P1814" s="32"/>
      <c r="Q1814" s="32">
        <v>1</v>
      </c>
      <c r="R1814" s="38">
        <f>(E1814*E$2+F1814*F$2+G1814*G$2+H1814*H$2+I1814*I$2+K1814*K$2+J1814*J$2+L1814*L$2+M1814*M$2)</f>
        <v>0</v>
      </c>
    </row>
    <row r="1815" spans="1:18" ht="22.5" customHeight="1">
      <c r="A1815" s="34">
        <v>46017</v>
      </c>
      <c r="B1815" s="15" t="s">
        <v>5844</v>
      </c>
      <c r="C1815" s="15" t="s">
        <v>2043</v>
      </c>
      <c r="D1815" s="35">
        <v>1825</v>
      </c>
      <c r="E1815" s="36">
        <v>49</v>
      </c>
      <c r="F1815" s="32">
        <v>45</v>
      </c>
      <c r="G1815" s="32">
        <v>38</v>
      </c>
      <c r="H1815" s="32">
        <v>86</v>
      </c>
      <c r="I1815" s="32">
        <v>93</v>
      </c>
      <c r="J1815" s="37"/>
      <c r="K1815" s="36">
        <v>23</v>
      </c>
      <c r="L1815" s="32">
        <v>21</v>
      </c>
      <c r="M1815" s="37">
        <v>63</v>
      </c>
      <c r="N1815" s="32"/>
      <c r="O1815" s="32"/>
      <c r="P1815" s="32"/>
      <c r="Q1815" s="32"/>
      <c r="R1815" s="38">
        <f>(E1815*E$2+F1815*F$2+G1815*G$2+H1815*H$2+I1815*I$2+K1815*K$2+J1815*J$2+L1815*L$2+M1815*M$2)</f>
        <v>0</v>
      </c>
    </row>
    <row r="1816" spans="1:18" ht="22.5" customHeight="1">
      <c r="A1816" s="34">
        <v>46017</v>
      </c>
      <c r="B1816" s="15" t="s">
        <v>7664</v>
      </c>
      <c r="C1816" s="15" t="s">
        <v>7665</v>
      </c>
      <c r="D1816" s="35">
        <v>182</v>
      </c>
      <c r="E1816" s="36"/>
      <c r="F1816" s="32">
        <v>11</v>
      </c>
      <c r="G1816" s="32"/>
      <c r="H1816" s="32">
        <v>36</v>
      </c>
      <c r="I1816" s="32"/>
      <c r="J1816" s="37"/>
      <c r="K1816" s="36">
        <v>92</v>
      </c>
      <c r="L1816" s="32">
        <v>57</v>
      </c>
      <c r="M1816" s="37">
        <v>43</v>
      </c>
      <c r="N1816" s="32"/>
      <c r="O1816" s="32"/>
      <c r="P1816" s="32"/>
      <c r="Q1816" s="32"/>
      <c r="R1816" s="38">
        <f>(E1816*E$2+F1816*F$2+G1816*G$2+H1816*H$2+I1816*I$2+K1816*K$2+J1816*J$2+L1816*L$2+M1816*M$2)</f>
        <v>0</v>
      </c>
    </row>
    <row r="1817" spans="1:18" ht="22.5" customHeight="1">
      <c r="A1817" s="34">
        <v>46017</v>
      </c>
      <c r="B1817" s="15" t="s">
        <v>2044</v>
      </c>
      <c r="C1817" s="15" t="s">
        <v>2045</v>
      </c>
      <c r="D1817" s="35">
        <v>1334</v>
      </c>
      <c r="E1817" s="36"/>
      <c r="F1817" s="32">
        <v>39</v>
      </c>
      <c r="G1817" s="32"/>
      <c r="H1817" s="32">
        <v>79</v>
      </c>
      <c r="I1817" s="32"/>
      <c r="J1817" s="37"/>
      <c r="K1817" s="36">
        <v>30</v>
      </c>
      <c r="L1817" s="32">
        <v>16</v>
      </c>
      <c r="M1817" s="37">
        <v>76</v>
      </c>
      <c r="N1817" s="32"/>
      <c r="O1817" s="32"/>
      <c r="P1817" s="32"/>
      <c r="Q1817" s="32"/>
      <c r="R1817" s="38">
        <f>(E1817*E$2+F1817*F$2+G1817*G$2+H1817*H$2+I1817*I$2+K1817*K$2+J1817*J$2+L1817*L$2+M1817*M$2)</f>
        <v>0</v>
      </c>
    </row>
    <row r="1818" spans="1:18" ht="22.5" customHeight="1">
      <c r="A1818" s="34">
        <v>46017</v>
      </c>
      <c r="B1818" s="15" t="s">
        <v>7844</v>
      </c>
      <c r="C1818" s="15" t="s">
        <v>7845</v>
      </c>
      <c r="D1818" s="35">
        <v>410</v>
      </c>
      <c r="E1818" s="36">
        <v>26</v>
      </c>
      <c r="F1818" s="32">
        <v>38</v>
      </c>
      <c r="G1818" s="32">
        <v>34</v>
      </c>
      <c r="H1818" s="32">
        <v>34</v>
      </c>
      <c r="I1818" s="32">
        <v>34</v>
      </c>
      <c r="J1818" s="37"/>
      <c r="K1818" s="36">
        <v>76</v>
      </c>
      <c r="L1818" s="32">
        <v>39</v>
      </c>
      <c r="M1818" s="37">
        <v>49</v>
      </c>
      <c r="N1818" s="32"/>
      <c r="O1818" s="32"/>
      <c r="P1818" s="32"/>
      <c r="Q1818" s="32"/>
      <c r="R1818" s="38">
        <f>(E1818*E$2+F1818*F$2+G1818*G$2+H1818*H$2+I1818*I$2+K1818*K$2+J1818*J$2+L1818*L$2+M1818*M$2)</f>
        <v>0</v>
      </c>
    </row>
    <row r="1819" spans="1:18" ht="22.5" customHeight="1">
      <c r="A1819" s="34">
        <v>46017</v>
      </c>
      <c r="B1819" s="15" t="s">
        <v>2046</v>
      </c>
      <c r="C1819" s="15" t="s">
        <v>2047</v>
      </c>
      <c r="D1819" s="35">
        <v>221</v>
      </c>
      <c r="E1819" s="36"/>
      <c r="F1819" s="32"/>
      <c r="G1819" s="32"/>
      <c r="H1819" s="32">
        <v>4</v>
      </c>
      <c r="I1819" s="32"/>
      <c r="J1819" s="37"/>
      <c r="K1819" s="36">
        <v>65</v>
      </c>
      <c r="L1819" s="32">
        <v>67</v>
      </c>
      <c r="M1819" s="37">
        <v>31</v>
      </c>
      <c r="N1819" s="32"/>
      <c r="O1819" s="32"/>
      <c r="P1819" s="32"/>
      <c r="Q1819" s="32"/>
      <c r="R1819" s="38">
        <f>(E1819*E$2+F1819*F$2+G1819*G$2+H1819*H$2+I1819*I$2+K1819*K$2+J1819*J$2+L1819*L$2+M1819*M$2)</f>
        <v>0</v>
      </c>
    </row>
    <row r="1820" spans="1:18" ht="22.5" customHeight="1">
      <c r="A1820" s="34">
        <v>46017</v>
      </c>
      <c r="B1820" s="15" t="s">
        <v>7766</v>
      </c>
      <c r="C1820" s="15" t="s">
        <v>7767</v>
      </c>
      <c r="D1820" s="35">
        <v>297</v>
      </c>
      <c r="E1820" s="36">
        <v>33</v>
      </c>
      <c r="F1820" s="32"/>
      <c r="G1820" s="32">
        <v>30</v>
      </c>
      <c r="H1820" s="32">
        <v>29</v>
      </c>
      <c r="I1820" s="32">
        <v>22</v>
      </c>
      <c r="J1820" s="37"/>
      <c r="K1820" s="36">
        <v>62</v>
      </c>
      <c r="L1820" s="32">
        <v>47</v>
      </c>
      <c r="M1820" s="37">
        <v>40</v>
      </c>
      <c r="N1820" s="32"/>
      <c r="O1820" s="32"/>
      <c r="P1820" s="32"/>
      <c r="Q1820" s="32"/>
      <c r="R1820" s="38">
        <f>(E1820*E$2+F1820*F$2+G1820*G$2+H1820*H$2+I1820*I$2+K1820*K$2+J1820*J$2+L1820*L$2+M1820*M$2)</f>
        <v>0</v>
      </c>
    </row>
    <row r="1821" spans="1:18" ht="22.5" customHeight="1">
      <c r="A1821" s="34">
        <v>46017</v>
      </c>
      <c r="B1821" s="15" t="s">
        <v>5831</v>
      </c>
      <c r="C1821" s="15" t="s">
        <v>5830</v>
      </c>
      <c r="D1821" s="35">
        <v>2395</v>
      </c>
      <c r="E1821" s="36">
        <v>6</v>
      </c>
      <c r="F1821" s="32">
        <v>11</v>
      </c>
      <c r="G1821" s="32">
        <v>11</v>
      </c>
      <c r="H1821" s="32">
        <v>38</v>
      </c>
      <c r="I1821" s="32">
        <v>40</v>
      </c>
      <c r="J1821" s="37"/>
      <c r="K1821" s="36">
        <v>77</v>
      </c>
      <c r="L1821" s="32">
        <v>68</v>
      </c>
      <c r="M1821" s="37">
        <v>23</v>
      </c>
      <c r="N1821" s="32"/>
      <c r="O1821" s="32"/>
      <c r="P1821" s="32"/>
      <c r="Q1821" s="32"/>
      <c r="R1821" s="38">
        <f>(E1821*E$2+F1821*F$2+G1821*G$2+H1821*H$2+I1821*I$2+K1821*K$2+J1821*J$2+L1821*L$2+M1821*M$2)</f>
        <v>0</v>
      </c>
    </row>
    <row r="1822" spans="1:18" ht="22.5" customHeight="1">
      <c r="A1822" s="34">
        <v>46017</v>
      </c>
      <c r="B1822" s="15" t="s">
        <v>2048</v>
      </c>
      <c r="C1822" s="15" t="s">
        <v>2049</v>
      </c>
      <c r="D1822" s="35">
        <v>42600</v>
      </c>
      <c r="E1822" s="36">
        <v>65</v>
      </c>
      <c r="F1822" s="32">
        <v>91</v>
      </c>
      <c r="G1822" s="32">
        <v>54</v>
      </c>
      <c r="H1822" s="32">
        <v>78</v>
      </c>
      <c r="I1822" s="32">
        <v>34</v>
      </c>
      <c r="J1822" s="37">
        <v>95</v>
      </c>
      <c r="K1822" s="36">
        <v>54</v>
      </c>
      <c r="L1822" s="32">
        <v>56</v>
      </c>
      <c r="M1822" s="37">
        <v>62</v>
      </c>
      <c r="N1822" s="32"/>
      <c r="O1822" s="32"/>
      <c r="P1822" s="32">
        <v>1</v>
      </c>
      <c r="Q1822" s="32"/>
      <c r="R1822" s="38">
        <f>(E1822*E$2+F1822*F$2+G1822*G$2+H1822*H$2+I1822*I$2+K1822*K$2+J1822*J$2+L1822*L$2+M1822*M$2)</f>
        <v>0</v>
      </c>
    </row>
    <row r="1823" spans="1:18" ht="22.5" customHeight="1">
      <c r="A1823" s="34">
        <v>46017</v>
      </c>
      <c r="B1823" s="15" t="s">
        <v>2050</v>
      </c>
      <c r="C1823" s="15" t="s">
        <v>2051</v>
      </c>
      <c r="D1823" s="35">
        <v>1074</v>
      </c>
      <c r="E1823" s="36"/>
      <c r="F1823" s="32">
        <v>50</v>
      </c>
      <c r="G1823" s="32"/>
      <c r="H1823" s="32">
        <v>28</v>
      </c>
      <c r="I1823" s="32"/>
      <c r="J1823" s="37"/>
      <c r="K1823" s="36">
        <v>64</v>
      </c>
      <c r="L1823" s="32">
        <v>16</v>
      </c>
      <c r="M1823" s="37">
        <v>44</v>
      </c>
      <c r="N1823" s="32"/>
      <c r="O1823" s="32"/>
      <c r="P1823" s="32"/>
      <c r="Q1823" s="32"/>
      <c r="R1823" s="38">
        <f>(E1823*E$2+F1823*F$2+G1823*G$2+H1823*H$2+I1823*I$2+K1823*K$2+J1823*J$2+L1823*L$2+M1823*M$2)</f>
        <v>0</v>
      </c>
    </row>
    <row r="1824" spans="1:18" ht="22.5" customHeight="1">
      <c r="A1824" s="34">
        <v>46017</v>
      </c>
      <c r="B1824" s="15" t="s">
        <v>7502</v>
      </c>
      <c r="C1824" s="15" t="s">
        <v>7503</v>
      </c>
      <c r="D1824" s="35">
        <v>166</v>
      </c>
      <c r="E1824" s="36"/>
      <c r="F1824" s="32">
        <v>76</v>
      </c>
      <c r="G1824" s="32"/>
      <c r="H1824" s="32">
        <v>36</v>
      </c>
      <c r="I1824" s="32"/>
      <c r="J1824" s="37"/>
      <c r="K1824" s="36">
        <v>22</v>
      </c>
      <c r="L1824" s="32">
        <v>53</v>
      </c>
      <c r="M1824" s="37">
        <v>43</v>
      </c>
      <c r="N1824" s="32"/>
      <c r="O1824" s="32"/>
      <c r="P1824" s="32"/>
      <c r="Q1824" s="32"/>
      <c r="R1824" s="38">
        <f>(E1824*E$2+F1824*F$2+G1824*G$2+H1824*H$2+I1824*I$2+K1824*K$2+J1824*J$2+L1824*L$2+M1824*M$2)</f>
        <v>0</v>
      </c>
    </row>
    <row r="1825" spans="1:18" ht="22.5" customHeight="1">
      <c r="A1825" s="34">
        <v>46017</v>
      </c>
      <c r="B1825" s="15" t="s">
        <v>7175</v>
      </c>
      <c r="C1825" s="15" t="s">
        <v>7176</v>
      </c>
      <c r="D1825" s="35">
        <v>434</v>
      </c>
      <c r="E1825" s="36">
        <v>33</v>
      </c>
      <c r="F1825" s="32"/>
      <c r="G1825" s="32">
        <v>28</v>
      </c>
      <c r="H1825" s="32">
        <v>30</v>
      </c>
      <c r="I1825" s="32">
        <v>24</v>
      </c>
      <c r="J1825" s="37"/>
      <c r="K1825" s="36">
        <v>20</v>
      </c>
      <c r="L1825" s="32">
        <v>48</v>
      </c>
      <c r="M1825" s="37">
        <v>52</v>
      </c>
      <c r="N1825" s="32"/>
      <c r="O1825" s="32"/>
      <c r="P1825" s="32"/>
      <c r="Q1825" s="32"/>
      <c r="R1825" s="38">
        <f>(E1825*E$2+F1825*F$2+G1825*G$2+H1825*H$2+I1825*I$2+K1825*K$2+J1825*J$2+L1825*L$2+M1825*M$2)</f>
        <v>0</v>
      </c>
    </row>
    <row r="1826" spans="1:18" ht="22.5" customHeight="1">
      <c r="A1826" s="34">
        <v>46017</v>
      </c>
      <c r="B1826" s="15" t="s">
        <v>7708</v>
      </c>
      <c r="C1826" s="15" t="s">
        <v>7709</v>
      </c>
      <c r="D1826" s="35">
        <v>560</v>
      </c>
      <c r="E1826" s="36"/>
      <c r="F1826" s="32"/>
      <c r="G1826" s="32"/>
      <c r="H1826" s="32">
        <v>12</v>
      </c>
      <c r="I1826" s="32"/>
      <c r="J1826" s="37"/>
      <c r="K1826" s="36">
        <v>6</v>
      </c>
      <c r="L1826" s="32">
        <v>13</v>
      </c>
      <c r="M1826" s="37">
        <v>47</v>
      </c>
      <c r="N1826" s="32"/>
      <c r="O1826" s="32"/>
      <c r="P1826" s="32"/>
      <c r="Q1826" s="32"/>
      <c r="R1826" s="38">
        <f>(E1826*E$2+F1826*F$2+G1826*G$2+H1826*H$2+I1826*I$2+K1826*K$2+J1826*J$2+L1826*L$2+M1826*M$2)</f>
        <v>0</v>
      </c>
    </row>
    <row r="1827" spans="1:18" ht="22.5" customHeight="1">
      <c r="A1827" s="34">
        <v>46017</v>
      </c>
      <c r="B1827" s="15" t="s">
        <v>2052</v>
      </c>
      <c r="C1827" s="15" t="s">
        <v>2053</v>
      </c>
      <c r="D1827" s="35">
        <v>1370</v>
      </c>
      <c r="E1827" s="36">
        <v>10</v>
      </c>
      <c r="F1827" s="32">
        <v>26</v>
      </c>
      <c r="G1827" s="32">
        <v>27</v>
      </c>
      <c r="H1827" s="32">
        <v>49</v>
      </c>
      <c r="I1827" s="32">
        <v>14</v>
      </c>
      <c r="J1827" s="37"/>
      <c r="K1827" s="36">
        <v>65</v>
      </c>
      <c r="L1827" s="32">
        <v>26</v>
      </c>
      <c r="M1827" s="37">
        <v>44</v>
      </c>
      <c r="N1827" s="32"/>
      <c r="O1827" s="32"/>
      <c r="P1827" s="32"/>
      <c r="Q1827" s="32"/>
      <c r="R1827" s="38">
        <f>(E1827*E$2+F1827*F$2+G1827*G$2+H1827*H$2+I1827*I$2+K1827*K$2+J1827*J$2+L1827*L$2+M1827*M$2)</f>
        <v>0</v>
      </c>
    </row>
    <row r="1828" spans="1:18" ht="22.5" customHeight="1">
      <c r="A1828" s="34">
        <v>46017</v>
      </c>
      <c r="B1828" s="15" t="s">
        <v>4955</v>
      </c>
      <c r="C1828" s="15" t="s">
        <v>4954</v>
      </c>
      <c r="D1828" s="35">
        <v>5270</v>
      </c>
      <c r="E1828" s="36">
        <v>20</v>
      </c>
      <c r="F1828" s="32"/>
      <c r="G1828" s="32">
        <v>18</v>
      </c>
      <c r="H1828" s="32">
        <v>49</v>
      </c>
      <c r="I1828" s="32">
        <v>14</v>
      </c>
      <c r="J1828" s="37"/>
      <c r="K1828" s="36">
        <v>89</v>
      </c>
      <c r="L1828" s="32">
        <v>58</v>
      </c>
      <c r="M1828" s="37">
        <v>67</v>
      </c>
      <c r="N1828" s="32"/>
      <c r="O1828" s="32"/>
      <c r="P1828" s="32"/>
      <c r="Q1828" s="32"/>
      <c r="R1828" s="38">
        <f>(E1828*E$2+F1828*F$2+G1828*G$2+H1828*H$2+I1828*I$2+K1828*K$2+J1828*J$2+L1828*L$2+M1828*M$2)</f>
        <v>0</v>
      </c>
    </row>
    <row r="1829" spans="1:18" ht="22.5" customHeight="1">
      <c r="A1829" s="34">
        <v>46017</v>
      </c>
      <c r="B1829" s="15" t="s">
        <v>2054</v>
      </c>
      <c r="C1829" s="15" t="s">
        <v>2055</v>
      </c>
      <c r="D1829" s="35">
        <v>458</v>
      </c>
      <c r="E1829" s="36">
        <v>52</v>
      </c>
      <c r="F1829" s="32"/>
      <c r="G1829" s="32">
        <v>41</v>
      </c>
      <c r="H1829" s="32">
        <v>97</v>
      </c>
      <c r="I1829" s="32">
        <v>48</v>
      </c>
      <c r="J1829" s="37"/>
      <c r="K1829" s="36">
        <v>73</v>
      </c>
      <c r="L1829" s="32">
        <v>37</v>
      </c>
      <c r="M1829" s="37">
        <v>72</v>
      </c>
      <c r="N1829" s="32"/>
      <c r="O1829" s="32"/>
      <c r="P1829" s="32"/>
      <c r="Q1829" s="32"/>
      <c r="R1829" s="38">
        <f>(E1829*E$2+F1829*F$2+G1829*G$2+H1829*H$2+I1829*I$2+K1829*K$2+J1829*J$2+L1829*L$2+M1829*M$2)</f>
        <v>0</v>
      </c>
    </row>
    <row r="1830" spans="1:18" ht="22.5" customHeight="1">
      <c r="A1830" s="34">
        <v>46017</v>
      </c>
      <c r="B1830" s="15" t="s">
        <v>7409</v>
      </c>
      <c r="C1830" s="15" t="s">
        <v>7410</v>
      </c>
      <c r="D1830" s="35">
        <v>148</v>
      </c>
      <c r="E1830" s="36"/>
      <c r="F1830" s="32"/>
      <c r="G1830" s="32"/>
      <c r="H1830" s="32"/>
      <c r="I1830" s="32"/>
      <c r="J1830" s="37"/>
      <c r="K1830" s="36"/>
      <c r="L1830" s="32">
        <v>43</v>
      </c>
      <c r="M1830" s="37">
        <v>58</v>
      </c>
      <c r="N1830" s="32"/>
      <c r="O1830" s="32"/>
      <c r="P1830" s="32"/>
      <c r="Q1830" s="32"/>
      <c r="R1830" s="38">
        <f>(E1830*E$2+F1830*F$2+G1830*G$2+H1830*H$2+I1830*I$2+K1830*K$2+J1830*J$2+L1830*L$2+M1830*M$2)</f>
        <v>0</v>
      </c>
    </row>
    <row r="1831" spans="1:18" ht="22.5" customHeight="1">
      <c r="A1831" s="34">
        <v>46017</v>
      </c>
      <c r="B1831" s="15" t="s">
        <v>2056</v>
      </c>
      <c r="C1831" s="15" t="s">
        <v>2057</v>
      </c>
      <c r="D1831" s="35">
        <v>178</v>
      </c>
      <c r="E1831" s="36">
        <v>44</v>
      </c>
      <c r="F1831" s="32"/>
      <c r="G1831" s="32">
        <v>11</v>
      </c>
      <c r="H1831" s="32">
        <v>39</v>
      </c>
      <c r="I1831" s="32">
        <v>10</v>
      </c>
      <c r="J1831" s="37"/>
      <c r="K1831" s="36">
        <v>8</v>
      </c>
      <c r="L1831" s="32">
        <v>66</v>
      </c>
      <c r="M1831" s="37">
        <v>40</v>
      </c>
      <c r="N1831" s="32"/>
      <c r="O1831" s="32"/>
      <c r="P1831" s="32"/>
      <c r="Q1831" s="32"/>
      <c r="R1831" s="38">
        <f>(E1831*E$2+F1831*F$2+G1831*G$2+H1831*H$2+I1831*I$2+K1831*K$2+J1831*J$2+L1831*L$2+M1831*M$2)</f>
        <v>0</v>
      </c>
    </row>
    <row r="1832" spans="1:18" ht="22.5" customHeight="1">
      <c r="A1832" s="34">
        <v>46017</v>
      </c>
      <c r="B1832" s="15" t="s">
        <v>6233</v>
      </c>
      <c r="C1832" s="15" t="s">
        <v>6234</v>
      </c>
      <c r="D1832" s="35">
        <v>1166</v>
      </c>
      <c r="E1832" s="36">
        <v>28</v>
      </c>
      <c r="F1832" s="32">
        <v>8</v>
      </c>
      <c r="G1832" s="32">
        <v>45</v>
      </c>
      <c r="H1832" s="32">
        <v>32</v>
      </c>
      <c r="I1832" s="32">
        <v>10</v>
      </c>
      <c r="J1832" s="37"/>
      <c r="K1832" s="36">
        <v>33</v>
      </c>
      <c r="L1832" s="32">
        <v>58</v>
      </c>
      <c r="M1832" s="37">
        <v>43</v>
      </c>
      <c r="N1832" s="32"/>
      <c r="O1832" s="32"/>
      <c r="P1832" s="32"/>
      <c r="Q1832" s="32"/>
      <c r="R1832" s="38">
        <f>(E1832*E$2+F1832*F$2+G1832*G$2+H1832*H$2+I1832*I$2+K1832*K$2+J1832*J$2+L1832*L$2+M1832*M$2)</f>
        <v>0</v>
      </c>
    </row>
    <row r="1833" spans="1:18" ht="22.5" customHeight="1">
      <c r="A1833" s="34">
        <v>46017</v>
      </c>
      <c r="B1833" s="15" t="s">
        <v>2058</v>
      </c>
      <c r="C1833" s="15" t="s">
        <v>2059</v>
      </c>
      <c r="D1833" s="35">
        <v>19653</v>
      </c>
      <c r="E1833" s="36">
        <v>91</v>
      </c>
      <c r="F1833" s="32">
        <v>87</v>
      </c>
      <c r="G1833" s="32">
        <v>64</v>
      </c>
      <c r="H1833" s="32">
        <v>99</v>
      </c>
      <c r="I1833" s="32">
        <v>86</v>
      </c>
      <c r="J1833" s="37"/>
      <c r="K1833" s="36">
        <v>94</v>
      </c>
      <c r="L1833" s="32">
        <v>34</v>
      </c>
      <c r="M1833" s="37">
        <v>79</v>
      </c>
      <c r="N1833" s="32"/>
      <c r="O1833" s="32"/>
      <c r="P1833" s="32"/>
      <c r="Q1833" s="32"/>
      <c r="R1833" s="38">
        <f>(E1833*E$2+F1833*F$2+G1833*G$2+H1833*H$2+I1833*I$2+K1833*K$2+J1833*J$2+L1833*L$2+M1833*M$2)</f>
        <v>0</v>
      </c>
    </row>
    <row r="1834" spans="1:18" ht="22.5" customHeight="1">
      <c r="A1834" s="34">
        <v>46017</v>
      </c>
      <c r="B1834" s="15" t="s">
        <v>2060</v>
      </c>
      <c r="C1834" s="15" t="s">
        <v>2061</v>
      </c>
      <c r="D1834" s="35">
        <v>3751</v>
      </c>
      <c r="E1834" s="36">
        <v>58</v>
      </c>
      <c r="F1834" s="32">
        <v>85</v>
      </c>
      <c r="G1834" s="32">
        <v>49</v>
      </c>
      <c r="H1834" s="32">
        <v>15</v>
      </c>
      <c r="I1834" s="32">
        <v>18</v>
      </c>
      <c r="J1834" s="37">
        <v>93</v>
      </c>
      <c r="K1834" s="36">
        <v>25</v>
      </c>
      <c r="L1834" s="32">
        <v>65</v>
      </c>
      <c r="M1834" s="37">
        <v>49</v>
      </c>
      <c r="N1834" s="32"/>
      <c r="O1834" s="32"/>
      <c r="P1834" s="32"/>
      <c r="Q1834" s="32"/>
      <c r="R1834" s="38">
        <f>(E1834*E$2+F1834*F$2+G1834*G$2+H1834*H$2+I1834*I$2+K1834*K$2+J1834*J$2+L1834*L$2+M1834*M$2)</f>
        <v>0</v>
      </c>
    </row>
    <row r="1835" spans="1:18" ht="22.5" customHeight="1">
      <c r="A1835" s="34">
        <v>46017</v>
      </c>
      <c r="B1835" s="15" t="s">
        <v>2062</v>
      </c>
      <c r="C1835" s="15" t="s">
        <v>2063</v>
      </c>
      <c r="D1835" s="35">
        <v>757</v>
      </c>
      <c r="E1835" s="36">
        <v>20</v>
      </c>
      <c r="F1835" s="32">
        <v>36</v>
      </c>
      <c r="G1835" s="32">
        <v>14</v>
      </c>
      <c r="H1835" s="32">
        <v>10</v>
      </c>
      <c r="I1835" s="32">
        <v>47</v>
      </c>
      <c r="J1835" s="37"/>
      <c r="K1835" s="36">
        <v>19</v>
      </c>
      <c r="L1835" s="32">
        <v>64</v>
      </c>
      <c r="M1835" s="37">
        <v>0</v>
      </c>
      <c r="N1835" s="32"/>
      <c r="O1835" s="32"/>
      <c r="P1835" s="32"/>
      <c r="Q1835" s="32"/>
      <c r="R1835" s="38">
        <f>(E1835*E$2+F1835*F$2+G1835*G$2+H1835*H$2+I1835*I$2+K1835*K$2+J1835*J$2+L1835*L$2+M1835*M$2)</f>
        <v>0</v>
      </c>
    </row>
    <row r="1836" spans="1:18" ht="22.5" customHeight="1">
      <c r="A1836" s="34">
        <v>46017</v>
      </c>
      <c r="B1836" s="15" t="s">
        <v>5694</v>
      </c>
      <c r="C1836" s="15" t="s">
        <v>5693</v>
      </c>
      <c r="D1836" s="35">
        <v>4520</v>
      </c>
      <c r="E1836" s="36">
        <v>61</v>
      </c>
      <c r="F1836" s="32">
        <v>33</v>
      </c>
      <c r="G1836" s="32">
        <v>67</v>
      </c>
      <c r="H1836" s="32">
        <v>75</v>
      </c>
      <c r="I1836" s="32">
        <v>75</v>
      </c>
      <c r="J1836" s="37"/>
      <c r="K1836" s="36">
        <v>95</v>
      </c>
      <c r="L1836" s="32">
        <v>26</v>
      </c>
      <c r="M1836" s="37">
        <v>74</v>
      </c>
      <c r="N1836" s="32"/>
      <c r="O1836" s="32"/>
      <c r="P1836" s="32"/>
      <c r="Q1836" s="32"/>
      <c r="R1836" s="38">
        <f>(E1836*E$2+F1836*F$2+G1836*G$2+H1836*H$2+I1836*I$2+K1836*K$2+J1836*J$2+L1836*L$2+M1836*M$2)</f>
        <v>0</v>
      </c>
    </row>
    <row r="1837" spans="1:18" ht="22.5" customHeight="1">
      <c r="A1837" s="34">
        <v>46017</v>
      </c>
      <c r="B1837" s="15" t="s">
        <v>2064</v>
      </c>
      <c r="C1837" s="15" t="s">
        <v>2065</v>
      </c>
      <c r="D1837" s="35">
        <v>182</v>
      </c>
      <c r="E1837" s="36"/>
      <c r="F1837" s="32">
        <v>20</v>
      </c>
      <c r="G1837" s="32"/>
      <c r="H1837" s="32">
        <v>53</v>
      </c>
      <c r="I1837" s="32"/>
      <c r="J1837" s="37"/>
      <c r="K1837" s="36">
        <v>47</v>
      </c>
      <c r="L1837" s="32">
        <v>62</v>
      </c>
      <c r="M1837" s="37">
        <v>22</v>
      </c>
      <c r="N1837" s="32"/>
      <c r="O1837" s="32"/>
      <c r="P1837" s="32"/>
      <c r="Q1837" s="32"/>
      <c r="R1837" s="38">
        <f>(E1837*E$2+F1837*F$2+G1837*G$2+H1837*H$2+I1837*I$2+K1837*K$2+J1837*J$2+L1837*L$2+M1837*M$2)</f>
        <v>0</v>
      </c>
    </row>
    <row r="1838" spans="1:18" ht="22.5" customHeight="1">
      <c r="A1838" s="34">
        <v>46017</v>
      </c>
      <c r="B1838" s="15" t="s">
        <v>2066</v>
      </c>
      <c r="C1838" s="15" t="s">
        <v>2067</v>
      </c>
      <c r="D1838" s="35">
        <v>76502</v>
      </c>
      <c r="E1838" s="36">
        <v>67</v>
      </c>
      <c r="F1838" s="32">
        <v>60</v>
      </c>
      <c r="G1838" s="32">
        <v>63</v>
      </c>
      <c r="H1838" s="32">
        <v>83</v>
      </c>
      <c r="I1838" s="32"/>
      <c r="J1838" s="37"/>
      <c r="K1838" s="36">
        <v>97</v>
      </c>
      <c r="L1838" s="32">
        <v>28</v>
      </c>
      <c r="M1838" s="37">
        <v>60</v>
      </c>
      <c r="N1838" s="32"/>
      <c r="O1838" s="32"/>
      <c r="P1838" s="32"/>
      <c r="Q1838" s="32"/>
      <c r="R1838" s="38">
        <f>(E1838*E$2+F1838*F$2+G1838*G$2+H1838*H$2+I1838*I$2+K1838*K$2+J1838*J$2+L1838*L$2+M1838*M$2)</f>
        <v>0</v>
      </c>
    </row>
    <row r="1839" spans="1:18" ht="22.5" customHeight="1">
      <c r="A1839" s="34">
        <v>46017</v>
      </c>
      <c r="B1839" s="15" t="s">
        <v>2068</v>
      </c>
      <c r="C1839" s="15" t="s">
        <v>2069</v>
      </c>
      <c r="D1839" s="35">
        <v>85177</v>
      </c>
      <c r="E1839" s="36">
        <v>39</v>
      </c>
      <c r="F1839" s="32"/>
      <c r="G1839" s="32">
        <v>58</v>
      </c>
      <c r="H1839" s="32">
        <v>49</v>
      </c>
      <c r="I1839" s="32">
        <v>3</v>
      </c>
      <c r="J1839" s="37"/>
      <c r="K1839" s="36">
        <v>53</v>
      </c>
      <c r="L1839" s="32">
        <v>38</v>
      </c>
      <c r="M1839" s="37">
        <v>73</v>
      </c>
      <c r="N1839" s="32"/>
      <c r="O1839" s="32"/>
      <c r="P1839" s="32"/>
      <c r="Q1839" s="32"/>
      <c r="R1839" s="38">
        <f>(E1839*E$2+F1839*F$2+G1839*G$2+H1839*H$2+I1839*I$2+K1839*K$2+J1839*J$2+L1839*L$2+M1839*M$2)</f>
        <v>0</v>
      </c>
    </row>
    <row r="1840" spans="1:18" ht="22.5" customHeight="1">
      <c r="A1840" s="34">
        <v>46017</v>
      </c>
      <c r="B1840" s="15" t="s">
        <v>6586</v>
      </c>
      <c r="C1840" s="15" t="s">
        <v>6587</v>
      </c>
      <c r="D1840" s="35">
        <v>5202</v>
      </c>
      <c r="E1840" s="36">
        <v>45</v>
      </c>
      <c r="F1840" s="32">
        <v>44</v>
      </c>
      <c r="G1840" s="32">
        <v>42</v>
      </c>
      <c r="H1840" s="32">
        <v>65</v>
      </c>
      <c r="I1840" s="32">
        <v>7</v>
      </c>
      <c r="J1840" s="37"/>
      <c r="K1840" s="36">
        <v>52</v>
      </c>
      <c r="L1840" s="32">
        <v>45</v>
      </c>
      <c r="M1840" s="37">
        <v>42</v>
      </c>
      <c r="N1840" s="32"/>
      <c r="O1840" s="32"/>
      <c r="P1840" s="32"/>
      <c r="Q1840" s="32"/>
      <c r="R1840" s="38">
        <f>(E1840*E$2+F1840*F$2+G1840*G$2+H1840*H$2+I1840*I$2+K1840*K$2+J1840*J$2+L1840*L$2+M1840*M$2)</f>
        <v>0</v>
      </c>
    </row>
    <row r="1841" spans="1:18" ht="22.5" customHeight="1">
      <c r="A1841" s="34">
        <v>46017</v>
      </c>
      <c r="B1841" s="15" t="s">
        <v>2070</v>
      </c>
      <c r="C1841" s="15" t="s">
        <v>2071</v>
      </c>
      <c r="D1841" s="35">
        <v>184</v>
      </c>
      <c r="E1841" s="36"/>
      <c r="F1841" s="32">
        <v>70</v>
      </c>
      <c r="G1841" s="32"/>
      <c r="H1841" s="32">
        <v>67</v>
      </c>
      <c r="I1841" s="32"/>
      <c r="J1841" s="37"/>
      <c r="K1841" s="36">
        <v>75</v>
      </c>
      <c r="L1841" s="32">
        <v>52</v>
      </c>
      <c r="M1841" s="37">
        <v>33</v>
      </c>
      <c r="N1841" s="32"/>
      <c r="O1841" s="32"/>
      <c r="P1841" s="32"/>
      <c r="Q1841" s="32"/>
      <c r="R1841" s="38">
        <f>(E1841*E$2+F1841*F$2+G1841*G$2+H1841*H$2+I1841*I$2+K1841*K$2+J1841*J$2+L1841*L$2+M1841*M$2)</f>
        <v>0</v>
      </c>
    </row>
    <row r="1842" spans="1:18" ht="22.5" customHeight="1">
      <c r="A1842" s="34">
        <v>46017</v>
      </c>
      <c r="B1842" s="15" t="s">
        <v>2072</v>
      </c>
      <c r="C1842" s="15" t="s">
        <v>2073</v>
      </c>
      <c r="D1842" s="35">
        <v>7077</v>
      </c>
      <c r="E1842" s="36">
        <v>67</v>
      </c>
      <c r="F1842" s="32">
        <v>47</v>
      </c>
      <c r="G1842" s="32">
        <v>71</v>
      </c>
      <c r="H1842" s="32">
        <v>96</v>
      </c>
      <c r="I1842" s="32">
        <v>71</v>
      </c>
      <c r="J1842" s="37">
        <v>55</v>
      </c>
      <c r="K1842" s="36">
        <v>70</v>
      </c>
      <c r="L1842" s="32">
        <v>10</v>
      </c>
      <c r="M1842" s="37">
        <v>82</v>
      </c>
      <c r="N1842" s="32"/>
      <c r="O1842" s="32"/>
      <c r="P1842" s="32"/>
      <c r="Q1842" s="32"/>
      <c r="R1842" s="38">
        <f>(E1842*E$2+F1842*F$2+G1842*G$2+H1842*H$2+I1842*I$2+K1842*K$2+J1842*J$2+L1842*L$2+M1842*M$2)</f>
        <v>0</v>
      </c>
    </row>
    <row r="1843" spans="1:18" ht="22.5" customHeight="1">
      <c r="A1843" s="34">
        <v>46017</v>
      </c>
      <c r="B1843" s="15" t="s">
        <v>4957</v>
      </c>
      <c r="C1843" s="15" t="s">
        <v>4956</v>
      </c>
      <c r="D1843" s="35">
        <v>924</v>
      </c>
      <c r="E1843" s="36">
        <v>38</v>
      </c>
      <c r="F1843" s="32"/>
      <c r="G1843" s="32">
        <v>48</v>
      </c>
      <c r="H1843" s="32">
        <v>16</v>
      </c>
      <c r="I1843" s="32">
        <v>8</v>
      </c>
      <c r="J1843" s="37"/>
      <c r="K1843" s="36">
        <v>76</v>
      </c>
      <c r="L1843" s="32">
        <v>49</v>
      </c>
      <c r="M1843" s="37">
        <v>44</v>
      </c>
      <c r="N1843" s="32"/>
      <c r="O1843" s="32"/>
      <c r="P1843" s="32"/>
      <c r="Q1843" s="32"/>
      <c r="R1843" s="38">
        <f>(E1843*E$2+F1843*F$2+G1843*G$2+H1843*H$2+I1843*I$2+K1843*K$2+J1843*J$2+L1843*L$2+M1843*M$2)</f>
        <v>0</v>
      </c>
    </row>
    <row r="1844" spans="1:18" ht="22.5" customHeight="1">
      <c r="A1844" s="34">
        <v>46017</v>
      </c>
      <c r="B1844" s="15" t="s">
        <v>4959</v>
      </c>
      <c r="C1844" s="15" t="s">
        <v>4958</v>
      </c>
      <c r="D1844" s="35">
        <v>529</v>
      </c>
      <c r="E1844" s="36">
        <v>41</v>
      </c>
      <c r="F1844" s="32"/>
      <c r="G1844" s="32">
        <v>47</v>
      </c>
      <c r="H1844" s="32"/>
      <c r="I1844" s="32">
        <v>42</v>
      </c>
      <c r="J1844" s="37">
        <v>43</v>
      </c>
      <c r="K1844" s="36">
        <v>60</v>
      </c>
      <c r="L1844" s="32">
        <v>71</v>
      </c>
      <c r="M1844" s="37">
        <v>46</v>
      </c>
      <c r="N1844" s="32"/>
      <c r="O1844" s="32"/>
      <c r="P1844" s="32"/>
      <c r="Q1844" s="32"/>
      <c r="R1844" s="38">
        <f>(E1844*E$2+F1844*F$2+G1844*G$2+H1844*H$2+I1844*I$2+K1844*K$2+J1844*J$2+L1844*L$2+M1844*M$2)</f>
        <v>0</v>
      </c>
    </row>
    <row r="1845" spans="1:18" ht="22.5" customHeight="1">
      <c r="A1845" s="34">
        <v>46017</v>
      </c>
      <c r="B1845" s="15" t="s">
        <v>2074</v>
      </c>
      <c r="C1845" s="15" t="s">
        <v>2075</v>
      </c>
      <c r="D1845" s="35">
        <v>751</v>
      </c>
      <c r="E1845" s="36"/>
      <c r="F1845" s="32">
        <v>26</v>
      </c>
      <c r="G1845" s="32"/>
      <c r="H1845" s="32">
        <v>62</v>
      </c>
      <c r="I1845" s="32"/>
      <c r="J1845" s="37"/>
      <c r="K1845" s="36">
        <v>84</v>
      </c>
      <c r="L1845" s="32">
        <v>50</v>
      </c>
      <c r="M1845" s="37">
        <v>65</v>
      </c>
      <c r="N1845" s="32"/>
      <c r="O1845" s="32"/>
      <c r="P1845" s="32"/>
      <c r="Q1845" s="32"/>
      <c r="R1845" s="38">
        <f>(E1845*E$2+F1845*F$2+G1845*G$2+H1845*H$2+I1845*I$2+K1845*K$2+J1845*J$2+L1845*L$2+M1845*M$2)</f>
        <v>0</v>
      </c>
    </row>
    <row r="1846" spans="1:18" ht="22.5" customHeight="1">
      <c r="A1846" s="34">
        <v>46017</v>
      </c>
      <c r="B1846" s="15" t="s">
        <v>7475</v>
      </c>
      <c r="C1846" s="15" t="s">
        <v>7476</v>
      </c>
      <c r="D1846" s="35">
        <v>157</v>
      </c>
      <c r="E1846" s="36">
        <v>34</v>
      </c>
      <c r="F1846" s="32"/>
      <c r="G1846" s="32">
        <v>31</v>
      </c>
      <c r="H1846" s="32">
        <v>6</v>
      </c>
      <c r="I1846" s="32">
        <v>62</v>
      </c>
      <c r="J1846" s="37"/>
      <c r="K1846" s="36">
        <v>26</v>
      </c>
      <c r="L1846" s="32">
        <v>28</v>
      </c>
      <c r="M1846" s="37">
        <v>32</v>
      </c>
      <c r="N1846" s="32"/>
      <c r="O1846" s="32"/>
      <c r="P1846" s="32"/>
      <c r="Q1846" s="32"/>
      <c r="R1846" s="38">
        <f>(E1846*E$2+F1846*F$2+G1846*G$2+H1846*H$2+I1846*I$2+K1846*K$2+J1846*J$2+L1846*L$2+M1846*M$2)</f>
        <v>0</v>
      </c>
    </row>
    <row r="1847" spans="1:18" ht="22.5" customHeight="1">
      <c r="A1847" s="34">
        <v>46017</v>
      </c>
      <c r="B1847" s="15" t="s">
        <v>5577</v>
      </c>
      <c r="C1847" s="15" t="s">
        <v>5576</v>
      </c>
      <c r="D1847" s="35">
        <v>1673</v>
      </c>
      <c r="E1847" s="36">
        <v>64</v>
      </c>
      <c r="F1847" s="32">
        <v>78</v>
      </c>
      <c r="G1847" s="32">
        <v>66</v>
      </c>
      <c r="H1847" s="32">
        <v>26</v>
      </c>
      <c r="I1847" s="32">
        <v>92</v>
      </c>
      <c r="J1847" s="37"/>
      <c r="K1847" s="36">
        <v>8</v>
      </c>
      <c r="L1847" s="32">
        <v>92</v>
      </c>
      <c r="M1847" s="37">
        <v>0</v>
      </c>
      <c r="N1847" s="32"/>
      <c r="O1847" s="32"/>
      <c r="P1847" s="32"/>
      <c r="Q1847" s="32"/>
      <c r="R1847" s="38">
        <f>(E1847*E$2+F1847*F$2+G1847*G$2+H1847*H$2+I1847*I$2+K1847*K$2+J1847*J$2+L1847*L$2+M1847*M$2)</f>
        <v>0</v>
      </c>
    </row>
    <row r="1848" spans="1:18" ht="22.5" customHeight="1">
      <c r="A1848" s="34">
        <v>46017</v>
      </c>
      <c r="B1848" s="15" t="s">
        <v>6799</v>
      </c>
      <c r="C1848" s="15" t="s">
        <v>6780</v>
      </c>
      <c r="D1848" s="35">
        <v>228</v>
      </c>
      <c r="E1848" s="36">
        <v>30</v>
      </c>
      <c r="F1848" s="32">
        <v>6</v>
      </c>
      <c r="G1848" s="32">
        <v>47</v>
      </c>
      <c r="H1848" s="32">
        <v>53</v>
      </c>
      <c r="I1848" s="32">
        <v>32</v>
      </c>
      <c r="J1848" s="37"/>
      <c r="K1848" s="36">
        <v>5</v>
      </c>
      <c r="L1848" s="32">
        <v>50</v>
      </c>
      <c r="M1848" s="37">
        <v>43</v>
      </c>
      <c r="N1848" s="32"/>
      <c r="O1848" s="32"/>
      <c r="P1848" s="32"/>
      <c r="Q1848" s="32"/>
      <c r="R1848" s="38">
        <f>(E1848*E$2+F1848*F$2+G1848*G$2+H1848*H$2+I1848*I$2+K1848*K$2+J1848*J$2+L1848*L$2+M1848*M$2)</f>
        <v>0</v>
      </c>
    </row>
    <row r="1849" spans="1:18" ht="22.5" customHeight="1">
      <c r="A1849" s="34">
        <v>46017</v>
      </c>
      <c r="B1849" s="15" t="s">
        <v>2076</v>
      </c>
      <c r="C1849" s="15" t="s">
        <v>2077</v>
      </c>
      <c r="D1849" s="35">
        <v>256</v>
      </c>
      <c r="E1849" s="36">
        <v>53</v>
      </c>
      <c r="F1849" s="32">
        <v>33</v>
      </c>
      <c r="G1849" s="32">
        <v>49</v>
      </c>
      <c r="H1849" s="32">
        <v>64</v>
      </c>
      <c r="I1849" s="32">
        <v>64</v>
      </c>
      <c r="J1849" s="37"/>
      <c r="K1849" s="36">
        <v>32</v>
      </c>
      <c r="L1849" s="32">
        <v>74</v>
      </c>
      <c r="M1849" s="37">
        <v>20</v>
      </c>
      <c r="N1849" s="32"/>
      <c r="O1849" s="32"/>
      <c r="P1849" s="32"/>
      <c r="Q1849" s="32"/>
      <c r="R1849" s="38">
        <f>(E1849*E$2+F1849*F$2+G1849*G$2+H1849*H$2+I1849*I$2+K1849*K$2+J1849*J$2+L1849*L$2+M1849*M$2)</f>
        <v>0</v>
      </c>
    </row>
    <row r="1850" spans="1:18" ht="22.5" customHeight="1">
      <c r="A1850" s="34">
        <v>46017</v>
      </c>
      <c r="B1850" s="15" t="s">
        <v>6324</v>
      </c>
      <c r="C1850" s="15" t="s">
        <v>6325</v>
      </c>
      <c r="D1850" s="35">
        <v>164</v>
      </c>
      <c r="E1850" s="36">
        <v>5</v>
      </c>
      <c r="F1850" s="32">
        <v>23</v>
      </c>
      <c r="G1850" s="32">
        <v>32</v>
      </c>
      <c r="H1850" s="32">
        <v>35</v>
      </c>
      <c r="I1850" s="32">
        <v>81</v>
      </c>
      <c r="J1850" s="37"/>
      <c r="K1850" s="36">
        <v>8</v>
      </c>
      <c r="L1850" s="32">
        <v>73</v>
      </c>
      <c r="M1850" s="37">
        <v>11</v>
      </c>
      <c r="N1850" s="32"/>
      <c r="O1850" s="32"/>
      <c r="P1850" s="32"/>
      <c r="Q1850" s="32"/>
      <c r="R1850" s="38">
        <f>(E1850*E$2+F1850*F$2+G1850*G$2+H1850*H$2+I1850*I$2+K1850*K$2+J1850*J$2+L1850*L$2+M1850*M$2)</f>
        <v>0</v>
      </c>
    </row>
    <row r="1851" spans="1:18" ht="22.5" customHeight="1">
      <c r="A1851" s="34">
        <v>46017</v>
      </c>
      <c r="B1851" s="15" t="s">
        <v>2078</v>
      </c>
      <c r="C1851" s="15" t="s">
        <v>2079</v>
      </c>
      <c r="D1851" s="35">
        <v>37937</v>
      </c>
      <c r="E1851" s="36">
        <v>16</v>
      </c>
      <c r="F1851" s="32">
        <v>19</v>
      </c>
      <c r="G1851" s="32">
        <v>0</v>
      </c>
      <c r="H1851" s="32">
        <v>67</v>
      </c>
      <c r="I1851" s="32">
        <v>46</v>
      </c>
      <c r="J1851" s="37"/>
      <c r="K1851" s="36">
        <v>86</v>
      </c>
      <c r="L1851" s="32">
        <v>51</v>
      </c>
      <c r="M1851" s="37">
        <v>60</v>
      </c>
      <c r="N1851" s="32"/>
      <c r="O1851" s="32"/>
      <c r="P1851" s="32"/>
      <c r="Q1851" s="32"/>
      <c r="R1851" s="38">
        <f>(E1851*E$2+F1851*F$2+G1851*G$2+H1851*H$2+I1851*I$2+K1851*K$2+J1851*J$2+L1851*L$2+M1851*M$2)</f>
        <v>0</v>
      </c>
    </row>
    <row r="1852" spans="1:18" ht="22.5" customHeight="1">
      <c r="A1852" s="34">
        <v>46017</v>
      </c>
      <c r="B1852" s="15" t="s">
        <v>2080</v>
      </c>
      <c r="C1852" s="15" t="s">
        <v>2081</v>
      </c>
      <c r="D1852" s="35">
        <v>2773</v>
      </c>
      <c r="E1852" s="36">
        <v>59</v>
      </c>
      <c r="F1852" s="32">
        <v>64</v>
      </c>
      <c r="G1852" s="32">
        <v>63</v>
      </c>
      <c r="H1852" s="32">
        <v>81</v>
      </c>
      <c r="I1852" s="32">
        <v>98</v>
      </c>
      <c r="J1852" s="37"/>
      <c r="K1852" s="36">
        <v>15</v>
      </c>
      <c r="L1852" s="32">
        <v>61</v>
      </c>
      <c r="M1852" s="37">
        <v>58</v>
      </c>
      <c r="N1852" s="32"/>
      <c r="O1852" s="32"/>
      <c r="P1852" s="32"/>
      <c r="Q1852" s="32"/>
      <c r="R1852" s="38">
        <f>(E1852*E$2+F1852*F$2+G1852*G$2+H1852*H$2+I1852*I$2+K1852*K$2+J1852*J$2+L1852*L$2+M1852*M$2)</f>
        <v>0</v>
      </c>
    </row>
    <row r="1853" spans="1:18" ht="22.5" customHeight="1">
      <c r="A1853" s="34">
        <v>46017</v>
      </c>
      <c r="B1853" s="15" t="s">
        <v>2082</v>
      </c>
      <c r="C1853" s="15" t="s">
        <v>2083</v>
      </c>
      <c r="D1853" s="35">
        <v>2397</v>
      </c>
      <c r="E1853" s="36">
        <v>60</v>
      </c>
      <c r="F1853" s="32">
        <v>45</v>
      </c>
      <c r="G1853" s="32">
        <v>53</v>
      </c>
      <c r="H1853" s="32">
        <v>84</v>
      </c>
      <c r="I1853" s="32">
        <v>17</v>
      </c>
      <c r="J1853" s="37"/>
      <c r="K1853" s="36">
        <v>47</v>
      </c>
      <c r="L1853" s="32">
        <v>31</v>
      </c>
      <c r="M1853" s="37">
        <v>65</v>
      </c>
      <c r="N1853" s="32"/>
      <c r="O1853" s="32"/>
      <c r="P1853" s="32"/>
      <c r="Q1853" s="32"/>
      <c r="R1853" s="38">
        <f>(E1853*E$2+F1853*F$2+G1853*G$2+H1853*H$2+I1853*I$2+K1853*K$2+J1853*J$2+L1853*L$2+M1853*M$2)</f>
        <v>0</v>
      </c>
    </row>
    <row r="1854" spans="1:18" ht="22.5" customHeight="1">
      <c r="A1854" s="34">
        <v>46017</v>
      </c>
      <c r="B1854" s="15" t="s">
        <v>2084</v>
      </c>
      <c r="C1854" s="15" t="s">
        <v>2085</v>
      </c>
      <c r="D1854" s="35">
        <v>3905</v>
      </c>
      <c r="E1854" s="36">
        <v>95</v>
      </c>
      <c r="F1854" s="32">
        <v>87</v>
      </c>
      <c r="G1854" s="32">
        <v>83</v>
      </c>
      <c r="H1854" s="32">
        <v>61</v>
      </c>
      <c r="I1854" s="32">
        <v>85</v>
      </c>
      <c r="J1854" s="37"/>
      <c r="K1854" s="36">
        <v>76</v>
      </c>
      <c r="L1854" s="32">
        <v>67</v>
      </c>
      <c r="M1854" s="37">
        <v>35</v>
      </c>
      <c r="N1854" s="32"/>
      <c r="O1854" s="32"/>
      <c r="P1854" s="32"/>
      <c r="Q1854" s="32"/>
      <c r="R1854" s="38">
        <f>(E1854*E$2+F1854*F$2+G1854*G$2+H1854*H$2+I1854*I$2+K1854*K$2+J1854*J$2+L1854*L$2+M1854*M$2)</f>
        <v>0</v>
      </c>
    </row>
    <row r="1855" spans="1:18" ht="22.5" customHeight="1">
      <c r="A1855" s="34">
        <v>46017</v>
      </c>
      <c r="B1855" s="15" t="s">
        <v>2086</v>
      </c>
      <c r="C1855" s="15" t="s">
        <v>2087</v>
      </c>
      <c r="D1855" s="35">
        <v>172529</v>
      </c>
      <c r="E1855" s="36">
        <v>41</v>
      </c>
      <c r="F1855" s="32">
        <v>62</v>
      </c>
      <c r="G1855" s="32">
        <v>43</v>
      </c>
      <c r="H1855" s="32">
        <v>34</v>
      </c>
      <c r="I1855" s="32">
        <v>41</v>
      </c>
      <c r="J1855" s="37"/>
      <c r="K1855" s="36">
        <v>70</v>
      </c>
      <c r="L1855" s="32">
        <v>84</v>
      </c>
      <c r="M1855" s="37">
        <v>11</v>
      </c>
      <c r="N1855" s="32"/>
      <c r="O1855" s="32"/>
      <c r="P1855" s="32"/>
      <c r="Q1855" s="32"/>
      <c r="R1855" s="38">
        <f>(E1855*E$2+F1855*F$2+G1855*G$2+H1855*H$2+I1855*I$2+K1855*K$2+J1855*J$2+L1855*L$2+M1855*M$2)</f>
        <v>0</v>
      </c>
    </row>
    <row r="1856" spans="1:18" ht="22.5" customHeight="1">
      <c r="A1856" s="34">
        <v>46017</v>
      </c>
      <c r="B1856" s="15" t="s">
        <v>5654</v>
      </c>
      <c r="C1856" s="15" t="s">
        <v>5653</v>
      </c>
      <c r="D1856" s="35">
        <v>3715</v>
      </c>
      <c r="E1856" s="36">
        <v>45</v>
      </c>
      <c r="F1856" s="32">
        <v>13</v>
      </c>
      <c r="G1856" s="32">
        <v>46</v>
      </c>
      <c r="H1856" s="32">
        <v>60</v>
      </c>
      <c r="I1856" s="32">
        <v>77</v>
      </c>
      <c r="J1856" s="37"/>
      <c r="K1856" s="36">
        <v>15</v>
      </c>
      <c r="L1856" s="32">
        <v>56</v>
      </c>
      <c r="M1856" s="37">
        <v>52</v>
      </c>
      <c r="N1856" s="32"/>
      <c r="O1856" s="32"/>
      <c r="P1856" s="32"/>
      <c r="Q1856" s="32"/>
      <c r="R1856" s="38">
        <f>(E1856*E$2+F1856*F$2+G1856*G$2+H1856*H$2+I1856*I$2+K1856*K$2+J1856*J$2+L1856*L$2+M1856*M$2)</f>
        <v>0</v>
      </c>
    </row>
    <row r="1857" spans="1:18" ht="22.5" customHeight="1">
      <c r="A1857" s="34">
        <v>46017</v>
      </c>
      <c r="B1857" s="15" t="s">
        <v>2088</v>
      </c>
      <c r="C1857" s="15" t="s">
        <v>2089</v>
      </c>
      <c r="D1857" s="35">
        <v>188266</v>
      </c>
      <c r="E1857" s="36">
        <v>81</v>
      </c>
      <c r="F1857" s="32">
        <v>70</v>
      </c>
      <c r="G1857" s="32">
        <v>85</v>
      </c>
      <c r="H1857" s="32">
        <v>45</v>
      </c>
      <c r="I1857" s="32">
        <v>62</v>
      </c>
      <c r="J1857" s="37"/>
      <c r="K1857" s="36">
        <v>90</v>
      </c>
      <c r="L1857" s="32">
        <v>56</v>
      </c>
      <c r="M1857" s="37">
        <v>45</v>
      </c>
      <c r="N1857" s="32"/>
      <c r="O1857" s="32"/>
      <c r="P1857" s="32"/>
      <c r="Q1857" s="32"/>
      <c r="R1857" s="38">
        <f>(E1857*E$2+F1857*F$2+G1857*G$2+H1857*H$2+I1857*I$2+K1857*K$2+J1857*J$2+L1857*L$2+M1857*M$2)</f>
        <v>0</v>
      </c>
    </row>
    <row r="1858" spans="1:18" ht="22.5" customHeight="1">
      <c r="A1858" s="34">
        <v>46017</v>
      </c>
      <c r="B1858" s="15" t="s">
        <v>7358</v>
      </c>
      <c r="C1858" s="15" t="s">
        <v>6526</v>
      </c>
      <c r="D1858" s="35">
        <v>288</v>
      </c>
      <c r="E1858" s="36">
        <v>12</v>
      </c>
      <c r="F1858" s="32"/>
      <c r="G1858" s="32">
        <v>22</v>
      </c>
      <c r="H1858" s="32">
        <v>47</v>
      </c>
      <c r="I1858" s="32">
        <v>9</v>
      </c>
      <c r="J1858" s="37"/>
      <c r="K1858" s="36">
        <v>29</v>
      </c>
      <c r="L1858" s="32">
        <v>55</v>
      </c>
      <c r="M1858" s="37">
        <v>39</v>
      </c>
      <c r="N1858" s="32"/>
      <c r="O1858" s="32"/>
      <c r="P1858" s="32"/>
      <c r="Q1858" s="32"/>
      <c r="R1858" s="38">
        <f>(E1858*E$2+F1858*F$2+G1858*G$2+H1858*H$2+I1858*I$2+K1858*K$2+J1858*J$2+L1858*L$2+M1858*M$2)</f>
        <v>0</v>
      </c>
    </row>
    <row r="1859" spans="1:18" ht="22.5" customHeight="1">
      <c r="A1859" s="34">
        <v>46017</v>
      </c>
      <c r="B1859" s="15" t="s">
        <v>2090</v>
      </c>
      <c r="C1859" s="15" t="s">
        <v>2091</v>
      </c>
      <c r="D1859" s="35">
        <v>1480</v>
      </c>
      <c r="E1859" s="36">
        <v>70</v>
      </c>
      <c r="F1859" s="32">
        <v>82</v>
      </c>
      <c r="G1859" s="32">
        <v>46</v>
      </c>
      <c r="H1859" s="32">
        <v>92</v>
      </c>
      <c r="I1859" s="32">
        <v>50</v>
      </c>
      <c r="J1859" s="37"/>
      <c r="K1859" s="36">
        <v>45</v>
      </c>
      <c r="L1859" s="32">
        <v>20</v>
      </c>
      <c r="M1859" s="37">
        <v>84</v>
      </c>
      <c r="N1859" s="32"/>
      <c r="O1859" s="32"/>
      <c r="P1859" s="32"/>
      <c r="Q1859" s="32"/>
      <c r="R1859" s="38">
        <f>(E1859*E$2+F1859*F$2+G1859*G$2+H1859*H$2+I1859*I$2+K1859*K$2+J1859*J$2+L1859*L$2+M1859*M$2)</f>
        <v>0</v>
      </c>
    </row>
    <row r="1860" spans="1:18" ht="22.5" customHeight="1">
      <c r="A1860" s="34">
        <v>46017</v>
      </c>
      <c r="B1860" s="15" t="s">
        <v>4961</v>
      </c>
      <c r="C1860" s="15" t="s">
        <v>4960</v>
      </c>
      <c r="D1860" s="35">
        <v>16827</v>
      </c>
      <c r="E1860" s="36">
        <v>54</v>
      </c>
      <c r="F1860" s="32"/>
      <c r="G1860" s="32">
        <v>66</v>
      </c>
      <c r="H1860" s="32"/>
      <c r="I1860" s="32">
        <v>58</v>
      </c>
      <c r="J1860" s="37">
        <v>46</v>
      </c>
      <c r="K1860" s="36">
        <v>29</v>
      </c>
      <c r="L1860" s="32">
        <v>26</v>
      </c>
      <c r="M1860" s="37">
        <v>81</v>
      </c>
      <c r="N1860" s="32"/>
      <c r="O1860" s="32"/>
      <c r="P1860" s="32"/>
      <c r="Q1860" s="32"/>
      <c r="R1860" s="38">
        <f>(E1860*E$2+F1860*F$2+G1860*G$2+H1860*H$2+I1860*I$2+K1860*K$2+J1860*J$2+L1860*L$2+M1860*M$2)</f>
        <v>0</v>
      </c>
    </row>
    <row r="1861" spans="1:18" ht="22.5" customHeight="1">
      <c r="A1861" s="34">
        <v>46017</v>
      </c>
      <c r="B1861" s="15" t="s">
        <v>6483</v>
      </c>
      <c r="C1861" s="15" t="s">
        <v>6470</v>
      </c>
      <c r="D1861" s="35">
        <v>1519</v>
      </c>
      <c r="E1861" s="36">
        <v>50</v>
      </c>
      <c r="F1861" s="32">
        <v>60</v>
      </c>
      <c r="G1861" s="32">
        <v>64</v>
      </c>
      <c r="H1861" s="32">
        <v>67</v>
      </c>
      <c r="I1861" s="32">
        <v>98</v>
      </c>
      <c r="J1861" s="37"/>
      <c r="K1861" s="36">
        <v>68</v>
      </c>
      <c r="L1861" s="32">
        <v>44</v>
      </c>
      <c r="M1861" s="37">
        <v>50</v>
      </c>
      <c r="N1861" s="32"/>
      <c r="O1861" s="32"/>
      <c r="P1861" s="32"/>
      <c r="Q1861" s="32"/>
      <c r="R1861" s="38">
        <f>(E1861*E$2+F1861*F$2+G1861*G$2+H1861*H$2+I1861*I$2+K1861*K$2+J1861*J$2+L1861*L$2+M1861*M$2)</f>
        <v>0</v>
      </c>
    </row>
    <row r="1862" spans="1:18" ht="22.5" customHeight="1">
      <c r="A1862" s="34">
        <v>46017</v>
      </c>
      <c r="B1862" s="15" t="s">
        <v>2092</v>
      </c>
      <c r="C1862" s="15" t="s">
        <v>2093</v>
      </c>
      <c r="D1862" s="35">
        <v>16296</v>
      </c>
      <c r="E1862" s="36">
        <v>0</v>
      </c>
      <c r="F1862" s="32">
        <v>16</v>
      </c>
      <c r="G1862" s="32">
        <v>11</v>
      </c>
      <c r="H1862" s="32">
        <v>11</v>
      </c>
      <c r="I1862" s="32">
        <v>93</v>
      </c>
      <c r="J1862" s="37"/>
      <c r="K1862" s="36">
        <v>26</v>
      </c>
      <c r="L1862" s="32">
        <v>94</v>
      </c>
      <c r="M1862" s="37">
        <v>3</v>
      </c>
      <c r="N1862" s="32"/>
      <c r="O1862" s="32"/>
      <c r="P1862" s="32"/>
      <c r="Q1862" s="32"/>
      <c r="R1862" s="38">
        <f>(E1862*E$2+F1862*F$2+G1862*G$2+H1862*H$2+I1862*I$2+K1862*K$2+J1862*J$2+L1862*L$2+M1862*M$2)</f>
        <v>0</v>
      </c>
    </row>
    <row r="1863" spans="1:18" ht="22.5" customHeight="1">
      <c r="A1863" s="34">
        <v>46017</v>
      </c>
      <c r="B1863" s="15" t="s">
        <v>4963</v>
      </c>
      <c r="C1863" s="15" t="s">
        <v>4962</v>
      </c>
      <c r="D1863" s="35">
        <v>331</v>
      </c>
      <c r="E1863" s="36"/>
      <c r="F1863" s="32"/>
      <c r="G1863" s="32"/>
      <c r="H1863" s="32">
        <v>54</v>
      </c>
      <c r="I1863" s="32"/>
      <c r="J1863" s="37"/>
      <c r="K1863" s="36">
        <v>65</v>
      </c>
      <c r="L1863" s="32">
        <v>50</v>
      </c>
      <c r="M1863" s="37">
        <v>41</v>
      </c>
      <c r="N1863" s="32"/>
      <c r="O1863" s="32"/>
      <c r="P1863" s="32"/>
      <c r="Q1863" s="32"/>
      <c r="R1863" s="38">
        <f>(E1863*E$2+F1863*F$2+G1863*G$2+H1863*H$2+I1863*I$2+K1863*K$2+J1863*J$2+L1863*L$2+M1863*M$2)</f>
        <v>0</v>
      </c>
    </row>
    <row r="1864" spans="1:18" ht="22.5" customHeight="1">
      <c r="A1864" s="34">
        <v>46017</v>
      </c>
      <c r="B1864" s="15" t="s">
        <v>2094</v>
      </c>
      <c r="C1864" s="15" t="s">
        <v>2095</v>
      </c>
      <c r="D1864" s="35">
        <v>12946</v>
      </c>
      <c r="E1864" s="36">
        <v>34</v>
      </c>
      <c r="F1864" s="32">
        <v>55</v>
      </c>
      <c r="G1864" s="32">
        <v>39</v>
      </c>
      <c r="H1864" s="32">
        <v>71</v>
      </c>
      <c r="I1864" s="32">
        <v>78</v>
      </c>
      <c r="J1864" s="37"/>
      <c r="K1864" s="36">
        <v>82</v>
      </c>
      <c r="L1864" s="32">
        <v>34</v>
      </c>
      <c r="M1864" s="37">
        <v>55</v>
      </c>
      <c r="N1864" s="32"/>
      <c r="O1864" s="32"/>
      <c r="P1864" s="32"/>
      <c r="Q1864" s="32"/>
      <c r="R1864" s="38">
        <f>(E1864*E$2+F1864*F$2+G1864*G$2+H1864*H$2+I1864*I$2+K1864*K$2+J1864*J$2+L1864*L$2+M1864*M$2)</f>
        <v>0</v>
      </c>
    </row>
    <row r="1865" spans="1:18" ht="22.5" customHeight="1">
      <c r="A1865" s="34">
        <v>46017</v>
      </c>
      <c r="B1865" s="15" t="s">
        <v>2096</v>
      </c>
      <c r="C1865" s="15" t="s">
        <v>2097</v>
      </c>
      <c r="D1865" s="35">
        <v>1942</v>
      </c>
      <c r="E1865" s="36">
        <v>52</v>
      </c>
      <c r="F1865" s="32">
        <v>73</v>
      </c>
      <c r="G1865" s="32">
        <v>42</v>
      </c>
      <c r="H1865" s="32">
        <v>54</v>
      </c>
      <c r="I1865" s="32">
        <v>14</v>
      </c>
      <c r="J1865" s="37"/>
      <c r="K1865" s="36">
        <v>75</v>
      </c>
      <c r="L1865" s="32">
        <v>38</v>
      </c>
      <c r="M1865" s="37">
        <v>51</v>
      </c>
      <c r="N1865" s="32"/>
      <c r="O1865" s="32"/>
      <c r="P1865" s="32"/>
      <c r="Q1865" s="32"/>
      <c r="R1865" s="38">
        <f>(E1865*E$2+F1865*F$2+G1865*G$2+H1865*H$2+I1865*I$2+K1865*K$2+J1865*J$2+L1865*L$2+M1865*M$2)</f>
        <v>0</v>
      </c>
    </row>
    <row r="1866" spans="1:18" ht="22.5" customHeight="1">
      <c r="A1866" s="34">
        <v>46017</v>
      </c>
      <c r="B1866" s="15" t="s">
        <v>2098</v>
      </c>
      <c r="C1866" s="15" t="s">
        <v>2099</v>
      </c>
      <c r="D1866" s="35">
        <v>21049</v>
      </c>
      <c r="E1866" s="36">
        <v>96</v>
      </c>
      <c r="F1866" s="32">
        <v>93</v>
      </c>
      <c r="G1866" s="32">
        <v>85</v>
      </c>
      <c r="H1866" s="32">
        <v>67</v>
      </c>
      <c r="I1866" s="32">
        <v>97</v>
      </c>
      <c r="J1866" s="37"/>
      <c r="K1866" s="36">
        <v>67</v>
      </c>
      <c r="L1866" s="32">
        <v>64</v>
      </c>
      <c r="M1866" s="37">
        <v>23</v>
      </c>
      <c r="N1866" s="32"/>
      <c r="O1866" s="32"/>
      <c r="P1866" s="32"/>
      <c r="Q1866" s="32"/>
      <c r="R1866" s="38">
        <f>(E1866*E$2+F1866*F$2+G1866*G$2+H1866*H$2+I1866*I$2+K1866*K$2+J1866*J$2+L1866*L$2+M1866*M$2)</f>
        <v>0</v>
      </c>
    </row>
    <row r="1867" spans="1:18" ht="22.5" customHeight="1">
      <c r="A1867" s="34">
        <v>46017</v>
      </c>
      <c r="B1867" s="15" t="s">
        <v>4965</v>
      </c>
      <c r="C1867" s="15" t="s">
        <v>4964</v>
      </c>
      <c r="D1867" s="35">
        <v>1131</v>
      </c>
      <c r="E1867" s="36">
        <v>37</v>
      </c>
      <c r="F1867" s="32">
        <v>30</v>
      </c>
      <c r="G1867" s="32">
        <v>22</v>
      </c>
      <c r="H1867" s="32">
        <v>64</v>
      </c>
      <c r="I1867" s="32">
        <v>55</v>
      </c>
      <c r="J1867" s="37"/>
      <c r="K1867" s="36">
        <v>45</v>
      </c>
      <c r="L1867" s="32">
        <v>77</v>
      </c>
      <c r="M1867" s="37">
        <v>24</v>
      </c>
      <c r="N1867" s="32"/>
      <c r="O1867" s="32"/>
      <c r="P1867" s="32"/>
      <c r="Q1867" s="32"/>
      <c r="R1867" s="38">
        <f>(E1867*E$2+F1867*F$2+G1867*G$2+H1867*H$2+I1867*I$2+K1867*K$2+J1867*J$2+L1867*L$2+M1867*M$2)</f>
        <v>0</v>
      </c>
    </row>
    <row r="1868" spans="1:18" ht="22.5" customHeight="1">
      <c r="A1868" s="34">
        <v>46017</v>
      </c>
      <c r="B1868" s="15" t="s">
        <v>2100</v>
      </c>
      <c r="C1868" s="15" t="s">
        <v>2101</v>
      </c>
      <c r="D1868" s="35">
        <v>21063</v>
      </c>
      <c r="E1868" s="36">
        <v>42</v>
      </c>
      <c r="F1868" s="32">
        <v>21</v>
      </c>
      <c r="G1868" s="32">
        <v>28</v>
      </c>
      <c r="H1868" s="32">
        <v>53</v>
      </c>
      <c r="I1868" s="32">
        <v>60</v>
      </c>
      <c r="J1868" s="37"/>
      <c r="K1868" s="36">
        <v>31</v>
      </c>
      <c r="L1868" s="32">
        <v>48</v>
      </c>
      <c r="M1868" s="37">
        <v>56</v>
      </c>
      <c r="N1868" s="32"/>
      <c r="O1868" s="32"/>
      <c r="P1868" s="32"/>
      <c r="Q1868" s="32"/>
      <c r="R1868" s="38">
        <f>(E1868*E$2+F1868*F$2+G1868*G$2+H1868*H$2+I1868*I$2+K1868*K$2+J1868*J$2+L1868*L$2+M1868*M$2)</f>
        <v>0</v>
      </c>
    </row>
    <row r="1869" spans="1:18" ht="22.5" customHeight="1">
      <c r="A1869" s="34">
        <v>46017</v>
      </c>
      <c r="B1869" s="15" t="s">
        <v>6562</v>
      </c>
      <c r="C1869" s="15" t="s">
        <v>2102</v>
      </c>
      <c r="D1869" s="35">
        <v>2746</v>
      </c>
      <c r="E1869" s="36">
        <v>56</v>
      </c>
      <c r="F1869" s="32">
        <v>33</v>
      </c>
      <c r="G1869" s="32">
        <v>74</v>
      </c>
      <c r="H1869" s="32">
        <v>75</v>
      </c>
      <c r="I1869" s="32">
        <v>91</v>
      </c>
      <c r="J1869" s="37">
        <v>35</v>
      </c>
      <c r="K1869" s="36">
        <v>42</v>
      </c>
      <c r="L1869" s="32">
        <v>33</v>
      </c>
      <c r="M1869" s="37">
        <v>45</v>
      </c>
      <c r="N1869" s="32"/>
      <c r="O1869" s="32"/>
      <c r="P1869" s="32"/>
      <c r="Q1869" s="32"/>
      <c r="R1869" s="38">
        <f>(E1869*E$2+F1869*F$2+G1869*G$2+H1869*H$2+I1869*I$2+K1869*K$2+J1869*J$2+L1869*L$2+M1869*M$2)</f>
        <v>0</v>
      </c>
    </row>
    <row r="1870" spans="1:18" ht="22.5" customHeight="1">
      <c r="A1870" s="34">
        <v>46017</v>
      </c>
      <c r="B1870" s="15" t="s">
        <v>7177</v>
      </c>
      <c r="C1870" s="15" t="s">
        <v>7178</v>
      </c>
      <c r="D1870" s="35">
        <v>493</v>
      </c>
      <c r="E1870" s="36"/>
      <c r="F1870" s="32"/>
      <c r="G1870" s="32"/>
      <c r="H1870" s="32"/>
      <c r="I1870" s="32"/>
      <c r="J1870" s="37"/>
      <c r="K1870" s="36"/>
      <c r="L1870" s="32">
        <v>44</v>
      </c>
      <c r="M1870" s="37">
        <v>55</v>
      </c>
      <c r="N1870" s="32"/>
      <c r="O1870" s="32"/>
      <c r="P1870" s="32"/>
      <c r="Q1870" s="32"/>
      <c r="R1870" s="38">
        <f>(E1870*E$2+F1870*F$2+G1870*G$2+H1870*H$2+I1870*I$2+K1870*K$2+J1870*J$2+L1870*L$2+M1870*M$2)</f>
        <v>0</v>
      </c>
    </row>
    <row r="1871" spans="1:18" ht="22.5" customHeight="1">
      <c r="A1871" s="34">
        <v>46017</v>
      </c>
      <c r="B1871" s="15" t="s">
        <v>2103</v>
      </c>
      <c r="C1871" s="15" t="s">
        <v>2104</v>
      </c>
      <c r="D1871" s="35">
        <v>3166</v>
      </c>
      <c r="E1871" s="36">
        <v>44</v>
      </c>
      <c r="F1871" s="32">
        <v>71</v>
      </c>
      <c r="G1871" s="32">
        <v>34</v>
      </c>
      <c r="H1871" s="32">
        <v>30</v>
      </c>
      <c r="I1871" s="32">
        <v>83</v>
      </c>
      <c r="J1871" s="37"/>
      <c r="K1871" s="36">
        <v>61</v>
      </c>
      <c r="L1871" s="32">
        <v>70</v>
      </c>
      <c r="M1871" s="37">
        <v>25</v>
      </c>
      <c r="N1871" s="32"/>
      <c r="O1871" s="32"/>
      <c r="P1871" s="32"/>
      <c r="Q1871" s="32"/>
      <c r="R1871" s="38">
        <f>(E1871*E$2+F1871*F$2+G1871*G$2+H1871*H$2+I1871*I$2+K1871*K$2+J1871*J$2+L1871*L$2+M1871*M$2)</f>
        <v>0</v>
      </c>
    </row>
    <row r="1872" spans="1:18" ht="22.5" customHeight="1">
      <c r="A1872" s="34">
        <v>46017</v>
      </c>
      <c r="B1872" s="15" t="s">
        <v>2105</v>
      </c>
      <c r="C1872" s="15" t="s">
        <v>2106</v>
      </c>
      <c r="D1872" s="35">
        <v>382</v>
      </c>
      <c r="E1872" s="36">
        <v>47</v>
      </c>
      <c r="F1872" s="32">
        <v>95</v>
      </c>
      <c r="G1872" s="32">
        <v>57</v>
      </c>
      <c r="H1872" s="32">
        <v>7</v>
      </c>
      <c r="I1872" s="32">
        <v>51</v>
      </c>
      <c r="J1872" s="37"/>
      <c r="K1872" s="36">
        <v>31</v>
      </c>
      <c r="L1872" s="32">
        <v>35</v>
      </c>
      <c r="M1872" s="37">
        <v>48</v>
      </c>
      <c r="N1872" s="32"/>
      <c r="O1872" s="32"/>
      <c r="P1872" s="32"/>
      <c r="Q1872" s="32"/>
      <c r="R1872" s="38">
        <f>(E1872*E$2+F1872*F$2+G1872*G$2+H1872*H$2+I1872*I$2+K1872*K$2+J1872*J$2+L1872*L$2+M1872*M$2)</f>
        <v>0</v>
      </c>
    </row>
    <row r="1873" spans="1:18" ht="22.5" customHeight="1">
      <c r="A1873" s="34">
        <v>46017</v>
      </c>
      <c r="B1873" s="15" t="s">
        <v>7152</v>
      </c>
      <c r="C1873" s="15" t="s">
        <v>7153</v>
      </c>
      <c r="D1873" s="35">
        <v>276</v>
      </c>
      <c r="E1873" s="36"/>
      <c r="F1873" s="32"/>
      <c r="G1873" s="32"/>
      <c r="H1873" s="32"/>
      <c r="I1873" s="32"/>
      <c r="J1873" s="37"/>
      <c r="K1873" s="36"/>
      <c r="L1873" s="32">
        <v>44</v>
      </c>
      <c r="M1873" s="37">
        <v>58</v>
      </c>
      <c r="N1873" s="32"/>
      <c r="O1873" s="32"/>
      <c r="P1873" s="32"/>
      <c r="Q1873" s="32"/>
      <c r="R1873" s="38">
        <f>(E1873*E$2+F1873*F$2+G1873*G$2+H1873*H$2+I1873*I$2+K1873*K$2+J1873*J$2+L1873*L$2+M1873*M$2)</f>
        <v>0</v>
      </c>
    </row>
    <row r="1874" spans="1:18" ht="22.5" customHeight="1">
      <c r="A1874" s="34">
        <v>46017</v>
      </c>
      <c r="B1874" s="15" t="s">
        <v>5634</v>
      </c>
      <c r="C1874" s="15" t="s">
        <v>5633</v>
      </c>
      <c r="D1874" s="35">
        <v>1253</v>
      </c>
      <c r="E1874" s="36">
        <v>40</v>
      </c>
      <c r="F1874" s="32"/>
      <c r="G1874" s="32">
        <v>37</v>
      </c>
      <c r="H1874" s="32">
        <v>66</v>
      </c>
      <c r="I1874" s="32"/>
      <c r="J1874" s="37"/>
      <c r="K1874" s="36">
        <v>3</v>
      </c>
      <c r="L1874" s="32">
        <v>51</v>
      </c>
      <c r="M1874" s="37">
        <v>27</v>
      </c>
      <c r="N1874" s="32"/>
      <c r="O1874" s="32"/>
      <c r="P1874" s="32"/>
      <c r="Q1874" s="32"/>
      <c r="R1874" s="38">
        <f>(E1874*E$2+F1874*F$2+G1874*G$2+H1874*H$2+I1874*I$2+K1874*K$2+J1874*J$2+L1874*L$2+M1874*M$2)</f>
        <v>0</v>
      </c>
    </row>
    <row r="1875" spans="1:18" ht="22.5" customHeight="1">
      <c r="A1875" s="34">
        <v>46017</v>
      </c>
      <c r="B1875" s="15" t="s">
        <v>7328</v>
      </c>
      <c r="C1875" s="15" t="s">
        <v>7329</v>
      </c>
      <c r="D1875" s="35">
        <v>1839</v>
      </c>
      <c r="E1875" s="36">
        <v>33</v>
      </c>
      <c r="F1875" s="32">
        <v>58</v>
      </c>
      <c r="G1875" s="32">
        <v>36</v>
      </c>
      <c r="H1875" s="32">
        <v>79</v>
      </c>
      <c r="I1875" s="32">
        <v>19</v>
      </c>
      <c r="J1875" s="37"/>
      <c r="K1875" s="36">
        <v>60</v>
      </c>
      <c r="L1875" s="32">
        <v>36</v>
      </c>
      <c r="M1875" s="37">
        <v>41</v>
      </c>
      <c r="N1875" s="32"/>
      <c r="O1875" s="32"/>
      <c r="P1875" s="32"/>
      <c r="Q1875" s="32"/>
      <c r="R1875" s="38">
        <f>(E1875*E$2+F1875*F$2+G1875*G$2+H1875*H$2+I1875*I$2+K1875*K$2+J1875*J$2+L1875*L$2+M1875*M$2)</f>
        <v>0</v>
      </c>
    </row>
    <row r="1876" spans="1:18" ht="22.5" customHeight="1">
      <c r="A1876" s="34">
        <v>46017</v>
      </c>
      <c r="B1876" s="15" t="s">
        <v>2107</v>
      </c>
      <c r="C1876" s="15" t="s">
        <v>2108</v>
      </c>
      <c r="D1876" s="35">
        <v>38644</v>
      </c>
      <c r="E1876" s="36">
        <v>66</v>
      </c>
      <c r="F1876" s="32">
        <v>44</v>
      </c>
      <c r="G1876" s="32">
        <v>71</v>
      </c>
      <c r="H1876" s="32">
        <v>83</v>
      </c>
      <c r="I1876" s="32">
        <v>84</v>
      </c>
      <c r="J1876" s="37"/>
      <c r="K1876" s="36">
        <v>91</v>
      </c>
      <c r="L1876" s="32">
        <v>50</v>
      </c>
      <c r="M1876" s="37">
        <v>52</v>
      </c>
      <c r="N1876" s="32"/>
      <c r="O1876" s="32"/>
      <c r="P1876" s="32"/>
      <c r="Q1876" s="32"/>
      <c r="R1876" s="38">
        <f>(E1876*E$2+F1876*F$2+G1876*G$2+H1876*H$2+I1876*I$2+K1876*K$2+J1876*J$2+L1876*L$2+M1876*M$2)</f>
        <v>0</v>
      </c>
    </row>
    <row r="1877" spans="1:18" ht="22.5" customHeight="1">
      <c r="A1877" s="34">
        <v>46017</v>
      </c>
      <c r="B1877" s="15" t="s">
        <v>2109</v>
      </c>
      <c r="C1877" s="15" t="s">
        <v>2110</v>
      </c>
      <c r="D1877" s="35">
        <v>32114</v>
      </c>
      <c r="E1877" s="36">
        <v>44</v>
      </c>
      <c r="F1877" s="32">
        <v>37</v>
      </c>
      <c r="G1877" s="32">
        <v>60</v>
      </c>
      <c r="H1877" s="32">
        <v>25</v>
      </c>
      <c r="I1877" s="32">
        <v>58</v>
      </c>
      <c r="J1877" s="37"/>
      <c r="K1877" s="36">
        <v>62</v>
      </c>
      <c r="L1877" s="32">
        <v>60</v>
      </c>
      <c r="M1877" s="37">
        <v>41</v>
      </c>
      <c r="N1877" s="32"/>
      <c r="O1877" s="32"/>
      <c r="P1877" s="32"/>
      <c r="Q1877" s="32"/>
      <c r="R1877" s="38">
        <f>(E1877*E$2+F1877*F$2+G1877*G$2+H1877*H$2+I1877*I$2+K1877*K$2+J1877*J$2+L1877*L$2+M1877*M$2)</f>
        <v>0</v>
      </c>
    </row>
    <row r="1878" spans="1:18" ht="22.5" customHeight="1">
      <c r="A1878" s="34">
        <v>46017</v>
      </c>
      <c r="B1878" s="15" t="s">
        <v>7948</v>
      </c>
      <c r="C1878" s="15" t="s">
        <v>8033</v>
      </c>
      <c r="D1878" s="35">
        <v>4</v>
      </c>
      <c r="E1878" s="36">
        <v>7</v>
      </c>
      <c r="F1878" s="32">
        <v>30</v>
      </c>
      <c r="G1878" s="32">
        <v>18</v>
      </c>
      <c r="H1878" s="32">
        <v>9</v>
      </c>
      <c r="I1878" s="32">
        <v>74</v>
      </c>
      <c r="J1878" s="37"/>
      <c r="K1878" s="36">
        <v>4</v>
      </c>
      <c r="L1878" s="32">
        <v>53</v>
      </c>
      <c r="M1878" s="37">
        <v>6</v>
      </c>
      <c r="N1878" s="32"/>
      <c r="O1878" s="32"/>
      <c r="P1878" s="32"/>
      <c r="Q1878" s="32"/>
      <c r="R1878" s="38">
        <f>(E1878*E$2+F1878*F$2+G1878*G$2+H1878*H$2+I1878*I$2+K1878*K$2+J1878*J$2+L1878*L$2+M1878*M$2)</f>
        <v>0</v>
      </c>
    </row>
    <row r="1879" spans="1:18" ht="22.5" customHeight="1">
      <c r="A1879" s="34">
        <v>46017</v>
      </c>
      <c r="B1879" s="15" t="s">
        <v>7634</v>
      </c>
      <c r="C1879" s="15" t="s">
        <v>7635</v>
      </c>
      <c r="D1879" s="35">
        <v>139</v>
      </c>
      <c r="E1879" s="36"/>
      <c r="F1879" s="32">
        <v>14</v>
      </c>
      <c r="G1879" s="32"/>
      <c r="H1879" s="32">
        <v>31</v>
      </c>
      <c r="I1879" s="32"/>
      <c r="J1879" s="37"/>
      <c r="K1879" s="36">
        <v>99</v>
      </c>
      <c r="L1879" s="32">
        <v>51</v>
      </c>
      <c r="M1879" s="37">
        <v>44</v>
      </c>
      <c r="N1879" s="32"/>
      <c r="O1879" s="32"/>
      <c r="P1879" s="32"/>
      <c r="Q1879" s="32"/>
      <c r="R1879" s="38">
        <f>(E1879*E$2+F1879*F$2+G1879*G$2+H1879*H$2+I1879*I$2+K1879*K$2+J1879*J$2+L1879*L$2+M1879*M$2)</f>
        <v>0</v>
      </c>
    </row>
    <row r="1880" spans="1:18" ht="22.5" customHeight="1">
      <c r="A1880" s="34">
        <v>46017</v>
      </c>
      <c r="B1880" s="15" t="s">
        <v>2111</v>
      </c>
      <c r="C1880" s="15" t="s">
        <v>2112</v>
      </c>
      <c r="D1880" s="35">
        <v>1802</v>
      </c>
      <c r="E1880" s="36">
        <v>44</v>
      </c>
      <c r="F1880" s="32">
        <v>15</v>
      </c>
      <c r="G1880" s="32">
        <v>43</v>
      </c>
      <c r="H1880" s="32">
        <v>97</v>
      </c>
      <c r="I1880" s="32">
        <v>91</v>
      </c>
      <c r="J1880" s="37">
        <v>14</v>
      </c>
      <c r="K1880" s="36"/>
      <c r="L1880" s="32">
        <v>35</v>
      </c>
      <c r="M1880" s="37">
        <v>45</v>
      </c>
      <c r="N1880" s="32"/>
      <c r="O1880" s="32"/>
      <c r="P1880" s="32"/>
      <c r="Q1880" s="32"/>
      <c r="R1880" s="38">
        <f>(E1880*E$2+F1880*F$2+G1880*G$2+H1880*H$2+I1880*I$2+K1880*K$2+J1880*J$2+L1880*L$2+M1880*M$2)</f>
        <v>0</v>
      </c>
    </row>
    <row r="1881" spans="1:18" ht="22.5" customHeight="1">
      <c r="A1881" s="34">
        <v>46017</v>
      </c>
      <c r="B1881" s="15" t="s">
        <v>6667</v>
      </c>
      <c r="C1881" s="15" t="s">
        <v>5570</v>
      </c>
      <c r="D1881" s="35">
        <v>13232</v>
      </c>
      <c r="E1881" s="36">
        <v>43</v>
      </c>
      <c r="F1881" s="32">
        <v>47</v>
      </c>
      <c r="G1881" s="32">
        <v>26</v>
      </c>
      <c r="H1881" s="32">
        <v>96</v>
      </c>
      <c r="I1881" s="32">
        <v>7</v>
      </c>
      <c r="J1881" s="37"/>
      <c r="K1881" s="36">
        <v>40</v>
      </c>
      <c r="L1881" s="32">
        <v>97</v>
      </c>
      <c r="M1881" s="37">
        <v>1</v>
      </c>
      <c r="N1881" s="32"/>
      <c r="O1881" s="32"/>
      <c r="P1881" s="32"/>
      <c r="Q1881" s="32"/>
      <c r="R1881" s="38">
        <f>(E1881*E$2+F1881*F$2+G1881*G$2+H1881*H$2+I1881*I$2+K1881*K$2+J1881*J$2+L1881*L$2+M1881*M$2)</f>
        <v>0</v>
      </c>
    </row>
    <row r="1882" spans="1:18" ht="22.5" customHeight="1">
      <c r="A1882" s="34">
        <v>46017</v>
      </c>
      <c r="B1882" s="15" t="s">
        <v>4967</v>
      </c>
      <c r="C1882" s="15" t="s">
        <v>4966</v>
      </c>
      <c r="D1882" s="35">
        <v>24235</v>
      </c>
      <c r="E1882" s="36">
        <v>47</v>
      </c>
      <c r="F1882" s="32"/>
      <c r="G1882" s="32">
        <v>40</v>
      </c>
      <c r="H1882" s="32"/>
      <c r="I1882" s="32">
        <v>93</v>
      </c>
      <c r="J1882" s="37">
        <v>54</v>
      </c>
      <c r="K1882" s="36">
        <v>19</v>
      </c>
      <c r="L1882" s="32">
        <v>21</v>
      </c>
      <c r="M1882" s="37">
        <v>40</v>
      </c>
      <c r="N1882" s="32"/>
      <c r="O1882" s="32"/>
      <c r="P1882" s="32"/>
      <c r="Q1882" s="32"/>
      <c r="R1882" s="38">
        <f>(E1882*E$2+F1882*F$2+G1882*G$2+H1882*H$2+I1882*I$2+K1882*K$2+J1882*J$2+L1882*L$2+M1882*M$2)</f>
        <v>0</v>
      </c>
    </row>
    <row r="1883" spans="1:18" ht="22.5" customHeight="1">
      <c r="A1883" s="34">
        <v>46017</v>
      </c>
      <c r="B1883" s="15" t="s">
        <v>2113</v>
      </c>
      <c r="C1883" s="15" t="s">
        <v>2114</v>
      </c>
      <c r="D1883" s="35">
        <v>1239</v>
      </c>
      <c r="E1883" s="36">
        <v>58</v>
      </c>
      <c r="F1883" s="32">
        <v>53</v>
      </c>
      <c r="G1883" s="32">
        <v>71</v>
      </c>
      <c r="H1883" s="32">
        <v>48</v>
      </c>
      <c r="I1883" s="32">
        <v>80</v>
      </c>
      <c r="J1883" s="37"/>
      <c r="K1883" s="36">
        <v>79</v>
      </c>
      <c r="L1883" s="32">
        <v>48</v>
      </c>
      <c r="M1883" s="37">
        <v>55</v>
      </c>
      <c r="N1883" s="32"/>
      <c r="O1883" s="32"/>
      <c r="P1883" s="32"/>
      <c r="Q1883" s="32"/>
      <c r="R1883" s="38">
        <f>(E1883*E$2+F1883*F$2+G1883*G$2+H1883*H$2+I1883*I$2+K1883*K$2+J1883*J$2+L1883*L$2+M1883*M$2)</f>
        <v>0</v>
      </c>
    </row>
    <row r="1884" spans="1:18" ht="22.5" customHeight="1">
      <c r="A1884" s="34">
        <v>46017</v>
      </c>
      <c r="B1884" s="15" t="s">
        <v>5555</v>
      </c>
      <c r="C1884" s="15" t="s">
        <v>5554</v>
      </c>
      <c r="D1884" s="35">
        <v>3032</v>
      </c>
      <c r="E1884" s="36">
        <v>18</v>
      </c>
      <c r="F1884" s="32"/>
      <c r="G1884" s="32">
        <v>24</v>
      </c>
      <c r="H1884" s="32">
        <v>46</v>
      </c>
      <c r="I1884" s="32">
        <v>17</v>
      </c>
      <c r="J1884" s="37"/>
      <c r="K1884" s="36">
        <v>63</v>
      </c>
      <c r="L1884" s="32">
        <v>70</v>
      </c>
      <c r="M1884" s="37">
        <v>52</v>
      </c>
      <c r="N1884" s="32"/>
      <c r="O1884" s="32"/>
      <c r="P1884" s="32"/>
      <c r="Q1884" s="32"/>
      <c r="R1884" s="38">
        <f>(E1884*E$2+F1884*F$2+G1884*G$2+H1884*H$2+I1884*I$2+K1884*K$2+J1884*J$2+L1884*L$2+M1884*M$2)</f>
        <v>0</v>
      </c>
    </row>
    <row r="1885" spans="1:18" ht="22.5" customHeight="1">
      <c r="A1885" s="34">
        <v>46017</v>
      </c>
      <c r="B1885" s="15" t="s">
        <v>6047</v>
      </c>
      <c r="C1885" s="15" t="s">
        <v>4968</v>
      </c>
      <c r="D1885" s="35">
        <v>1284</v>
      </c>
      <c r="E1885" s="36"/>
      <c r="F1885" s="32"/>
      <c r="G1885" s="32"/>
      <c r="H1885" s="32"/>
      <c r="I1885" s="32"/>
      <c r="J1885" s="37"/>
      <c r="K1885" s="36">
        <v>63</v>
      </c>
      <c r="L1885" s="32">
        <v>58</v>
      </c>
      <c r="M1885" s="37">
        <v>46</v>
      </c>
      <c r="N1885" s="32"/>
      <c r="O1885" s="32"/>
      <c r="P1885" s="32"/>
      <c r="Q1885" s="32"/>
      <c r="R1885" s="38">
        <f>(E1885*E$2+F1885*F$2+G1885*G$2+H1885*H$2+I1885*I$2+K1885*K$2+J1885*J$2+L1885*L$2+M1885*M$2)</f>
        <v>0</v>
      </c>
    </row>
    <row r="1886" spans="1:18" ht="22.5" customHeight="1">
      <c r="A1886" s="34">
        <v>46017</v>
      </c>
      <c r="B1886" s="15" t="s">
        <v>4970</v>
      </c>
      <c r="C1886" s="15" t="s">
        <v>4969</v>
      </c>
      <c r="D1886" s="35">
        <v>4189</v>
      </c>
      <c r="E1886" s="36">
        <v>46</v>
      </c>
      <c r="F1886" s="32"/>
      <c r="G1886" s="32">
        <v>56</v>
      </c>
      <c r="H1886" s="32"/>
      <c r="I1886" s="32">
        <v>89</v>
      </c>
      <c r="J1886" s="37">
        <v>35</v>
      </c>
      <c r="K1886" s="36">
        <v>65</v>
      </c>
      <c r="L1886" s="32">
        <v>28</v>
      </c>
      <c r="M1886" s="37">
        <v>82</v>
      </c>
      <c r="N1886" s="32"/>
      <c r="O1886" s="32"/>
      <c r="P1886" s="32"/>
      <c r="Q1886" s="32"/>
      <c r="R1886" s="38">
        <f>(E1886*E$2+F1886*F$2+G1886*G$2+H1886*H$2+I1886*I$2+K1886*K$2+J1886*J$2+L1886*L$2+M1886*M$2)</f>
        <v>0</v>
      </c>
    </row>
    <row r="1887" spans="1:18" ht="22.5" customHeight="1">
      <c r="A1887" s="34">
        <v>46017</v>
      </c>
      <c r="B1887" s="15" t="s">
        <v>2115</v>
      </c>
      <c r="C1887" s="15" t="s">
        <v>2116</v>
      </c>
      <c r="D1887" s="35">
        <v>5689</v>
      </c>
      <c r="E1887" s="36">
        <v>58</v>
      </c>
      <c r="F1887" s="32">
        <v>84</v>
      </c>
      <c r="G1887" s="32">
        <v>32</v>
      </c>
      <c r="H1887" s="32">
        <v>51</v>
      </c>
      <c r="I1887" s="32">
        <v>75</v>
      </c>
      <c r="J1887" s="37"/>
      <c r="K1887" s="36">
        <v>37</v>
      </c>
      <c r="L1887" s="32">
        <v>51</v>
      </c>
      <c r="M1887" s="37">
        <v>44</v>
      </c>
      <c r="N1887" s="32"/>
      <c r="O1887" s="32"/>
      <c r="P1887" s="32"/>
      <c r="Q1887" s="32"/>
      <c r="R1887" s="38">
        <f>(E1887*E$2+F1887*F$2+G1887*G$2+H1887*H$2+I1887*I$2+K1887*K$2+J1887*J$2+L1887*L$2+M1887*M$2)</f>
        <v>0</v>
      </c>
    </row>
    <row r="1888" spans="1:18" ht="22.5" customHeight="1">
      <c r="A1888" s="34">
        <v>46017</v>
      </c>
      <c r="B1888" s="15" t="s">
        <v>7734</v>
      </c>
      <c r="C1888" s="15" t="s">
        <v>7735</v>
      </c>
      <c r="D1888" s="35">
        <v>520</v>
      </c>
      <c r="E1888" s="36">
        <v>49</v>
      </c>
      <c r="F1888" s="32">
        <v>51</v>
      </c>
      <c r="G1888" s="32">
        <v>7</v>
      </c>
      <c r="H1888" s="32">
        <v>94</v>
      </c>
      <c r="I1888" s="32">
        <v>75</v>
      </c>
      <c r="J1888" s="37"/>
      <c r="K1888" s="36">
        <v>86</v>
      </c>
      <c r="L1888" s="32">
        <v>56</v>
      </c>
      <c r="M1888" s="37">
        <v>45</v>
      </c>
      <c r="N1888" s="32"/>
      <c r="O1888" s="32"/>
      <c r="P1888" s="32"/>
      <c r="Q1888" s="32"/>
      <c r="R1888" s="38">
        <f>(E1888*E$2+F1888*F$2+G1888*G$2+H1888*H$2+I1888*I$2+K1888*K$2+J1888*J$2+L1888*L$2+M1888*M$2)</f>
        <v>0</v>
      </c>
    </row>
    <row r="1889" spans="1:18" ht="22.5" customHeight="1">
      <c r="A1889" s="34">
        <v>46017</v>
      </c>
      <c r="B1889" s="15" t="s">
        <v>6997</v>
      </c>
      <c r="C1889" s="15" t="s">
        <v>6998</v>
      </c>
      <c r="D1889" s="35">
        <v>378</v>
      </c>
      <c r="E1889" s="36"/>
      <c r="F1889" s="32">
        <v>21</v>
      </c>
      <c r="G1889" s="32"/>
      <c r="H1889" s="32">
        <v>9</v>
      </c>
      <c r="I1889" s="32"/>
      <c r="J1889" s="37"/>
      <c r="K1889" s="36">
        <v>20</v>
      </c>
      <c r="L1889" s="32">
        <v>47</v>
      </c>
      <c r="M1889" s="37">
        <v>57</v>
      </c>
      <c r="N1889" s="32"/>
      <c r="O1889" s="32"/>
      <c r="P1889" s="32"/>
      <c r="Q1889" s="32"/>
      <c r="R1889" s="38">
        <f>(E1889*E$2+F1889*F$2+G1889*G$2+H1889*H$2+I1889*I$2+K1889*K$2+J1889*J$2+L1889*L$2+M1889*M$2)</f>
        <v>0</v>
      </c>
    </row>
    <row r="1890" spans="1:18" ht="22.5" customHeight="1">
      <c r="A1890" s="34">
        <v>46017</v>
      </c>
      <c r="B1890" s="15" t="s">
        <v>6999</v>
      </c>
      <c r="C1890" s="15" t="s">
        <v>7000</v>
      </c>
      <c r="D1890" s="35">
        <v>495</v>
      </c>
      <c r="E1890" s="36"/>
      <c r="F1890" s="32"/>
      <c r="G1890" s="32"/>
      <c r="H1890" s="32">
        <v>8</v>
      </c>
      <c r="I1890" s="32"/>
      <c r="J1890" s="37"/>
      <c r="K1890" s="36">
        <v>51</v>
      </c>
      <c r="L1890" s="32">
        <v>64</v>
      </c>
      <c r="M1890" s="37">
        <v>39</v>
      </c>
      <c r="N1890" s="32"/>
      <c r="O1890" s="32"/>
      <c r="P1890" s="32"/>
      <c r="Q1890" s="32"/>
      <c r="R1890" s="38">
        <f>(E1890*E$2+F1890*F$2+G1890*G$2+H1890*H$2+I1890*I$2+K1890*K$2+J1890*J$2+L1890*L$2+M1890*M$2)</f>
        <v>0</v>
      </c>
    </row>
    <row r="1891" spans="1:18" ht="22.5" customHeight="1">
      <c r="A1891" s="34">
        <v>46017</v>
      </c>
      <c r="B1891" s="15" t="s">
        <v>7793</v>
      </c>
      <c r="C1891" s="15" t="s">
        <v>7794</v>
      </c>
      <c r="D1891" s="35">
        <v>163</v>
      </c>
      <c r="E1891" s="36"/>
      <c r="F1891" s="32">
        <v>43</v>
      </c>
      <c r="G1891" s="32"/>
      <c r="H1891" s="32">
        <v>10</v>
      </c>
      <c r="I1891" s="32"/>
      <c r="J1891" s="37"/>
      <c r="K1891" s="36">
        <v>34</v>
      </c>
      <c r="L1891" s="32">
        <v>53</v>
      </c>
      <c r="M1891" s="37">
        <v>44</v>
      </c>
      <c r="N1891" s="32"/>
      <c r="O1891" s="32"/>
      <c r="P1891" s="32"/>
      <c r="Q1891" s="32"/>
      <c r="R1891" s="38">
        <f>(E1891*E$2+F1891*F$2+G1891*G$2+H1891*H$2+I1891*I$2+K1891*K$2+J1891*J$2+L1891*L$2+M1891*M$2)</f>
        <v>0</v>
      </c>
    </row>
    <row r="1892" spans="1:18" ht="22.5" customHeight="1">
      <c r="A1892" s="34">
        <v>46017</v>
      </c>
      <c r="B1892" s="15" t="s">
        <v>2117</v>
      </c>
      <c r="C1892" s="15" t="s">
        <v>2118</v>
      </c>
      <c r="D1892" s="35">
        <v>205064</v>
      </c>
      <c r="E1892" s="36">
        <v>80</v>
      </c>
      <c r="F1892" s="32">
        <v>67</v>
      </c>
      <c r="G1892" s="32">
        <v>88</v>
      </c>
      <c r="H1892" s="32">
        <v>60</v>
      </c>
      <c r="I1892" s="32">
        <v>87</v>
      </c>
      <c r="J1892" s="37"/>
      <c r="K1892" s="36">
        <v>96</v>
      </c>
      <c r="L1892" s="32">
        <v>69</v>
      </c>
      <c r="M1892" s="37">
        <v>42</v>
      </c>
      <c r="N1892" s="32"/>
      <c r="O1892" s="32"/>
      <c r="P1892" s="32"/>
      <c r="Q1892" s="32"/>
      <c r="R1892" s="38">
        <f>(E1892*E$2+F1892*F$2+G1892*G$2+H1892*H$2+I1892*I$2+K1892*K$2+J1892*J$2+L1892*L$2+M1892*M$2)</f>
        <v>0</v>
      </c>
    </row>
    <row r="1893" spans="1:18" ht="22.5" customHeight="1">
      <c r="A1893" s="34">
        <v>46017</v>
      </c>
      <c r="B1893" s="15" t="s">
        <v>6445</v>
      </c>
      <c r="C1893" s="15" t="s">
        <v>6446</v>
      </c>
      <c r="D1893" s="35">
        <v>344</v>
      </c>
      <c r="E1893" s="36"/>
      <c r="F1893" s="32">
        <v>58</v>
      </c>
      <c r="G1893" s="32"/>
      <c r="H1893" s="32">
        <v>75</v>
      </c>
      <c r="I1893" s="32"/>
      <c r="J1893" s="37"/>
      <c r="K1893" s="36">
        <v>6</v>
      </c>
      <c r="L1893" s="32">
        <v>53</v>
      </c>
      <c r="M1893" s="37">
        <v>33</v>
      </c>
      <c r="N1893" s="32"/>
      <c r="O1893" s="32"/>
      <c r="P1893" s="32"/>
      <c r="Q1893" s="32"/>
      <c r="R1893" s="38">
        <f>(E1893*E$2+F1893*F$2+G1893*G$2+H1893*H$2+I1893*I$2+K1893*K$2+J1893*J$2+L1893*L$2+M1893*M$2)</f>
        <v>0</v>
      </c>
    </row>
    <row r="1894" spans="1:18" ht="22.5" customHeight="1">
      <c r="A1894" s="34">
        <v>46017</v>
      </c>
      <c r="B1894" s="15" t="s">
        <v>5944</v>
      </c>
      <c r="C1894" s="15" t="s">
        <v>5943</v>
      </c>
      <c r="D1894" s="35">
        <v>267</v>
      </c>
      <c r="E1894" s="36">
        <v>48</v>
      </c>
      <c r="F1894" s="32">
        <v>31</v>
      </c>
      <c r="G1894" s="32">
        <v>67</v>
      </c>
      <c r="H1894" s="32">
        <v>27</v>
      </c>
      <c r="I1894" s="32">
        <v>71</v>
      </c>
      <c r="J1894" s="37"/>
      <c r="K1894" s="36">
        <v>40</v>
      </c>
      <c r="L1894" s="32">
        <v>47</v>
      </c>
      <c r="M1894" s="37">
        <v>57</v>
      </c>
      <c r="N1894" s="32"/>
      <c r="O1894" s="32"/>
      <c r="P1894" s="32"/>
      <c r="Q1894" s="32"/>
      <c r="R1894" s="38">
        <f>(E1894*E$2+F1894*F$2+G1894*G$2+H1894*H$2+I1894*I$2+K1894*K$2+J1894*J$2+L1894*L$2+M1894*M$2)</f>
        <v>0</v>
      </c>
    </row>
    <row r="1895" spans="1:18" ht="22.5" customHeight="1">
      <c r="A1895" s="34">
        <v>46017</v>
      </c>
      <c r="B1895" s="15" t="s">
        <v>2119</v>
      </c>
      <c r="C1895" s="15" t="s">
        <v>2120</v>
      </c>
      <c r="D1895" s="35">
        <v>18207</v>
      </c>
      <c r="E1895" s="36">
        <v>51</v>
      </c>
      <c r="F1895" s="32">
        <v>61</v>
      </c>
      <c r="G1895" s="32">
        <v>65</v>
      </c>
      <c r="H1895" s="32">
        <v>29</v>
      </c>
      <c r="I1895" s="32"/>
      <c r="J1895" s="37"/>
      <c r="K1895" s="36">
        <v>33</v>
      </c>
      <c r="L1895" s="32">
        <v>38</v>
      </c>
      <c r="M1895" s="37">
        <v>46</v>
      </c>
      <c r="N1895" s="32"/>
      <c r="O1895" s="32"/>
      <c r="P1895" s="32"/>
      <c r="Q1895" s="32"/>
      <c r="R1895" s="38">
        <f>(E1895*E$2+F1895*F$2+G1895*G$2+H1895*H$2+I1895*I$2+K1895*K$2+J1895*J$2+L1895*L$2+M1895*M$2)</f>
        <v>0</v>
      </c>
    </row>
    <row r="1896" spans="1:18" ht="22.5" customHeight="1">
      <c r="A1896" s="34">
        <v>46017</v>
      </c>
      <c r="B1896" s="15" t="s">
        <v>2121</v>
      </c>
      <c r="C1896" s="15" t="s">
        <v>2122</v>
      </c>
      <c r="D1896" s="35">
        <v>2763</v>
      </c>
      <c r="E1896" s="36">
        <v>65</v>
      </c>
      <c r="F1896" s="32">
        <v>65</v>
      </c>
      <c r="G1896" s="32">
        <v>47</v>
      </c>
      <c r="H1896" s="32">
        <v>95</v>
      </c>
      <c r="I1896" s="32">
        <v>83</v>
      </c>
      <c r="J1896" s="37"/>
      <c r="K1896" s="36">
        <v>37</v>
      </c>
      <c r="L1896" s="32">
        <v>40</v>
      </c>
      <c r="M1896" s="37">
        <v>57</v>
      </c>
      <c r="N1896" s="32"/>
      <c r="O1896" s="32"/>
      <c r="P1896" s="32"/>
      <c r="Q1896" s="32"/>
      <c r="R1896" s="38">
        <f>(E1896*E$2+F1896*F$2+G1896*G$2+H1896*H$2+I1896*I$2+K1896*K$2+J1896*J$2+L1896*L$2+M1896*M$2)</f>
        <v>0</v>
      </c>
    </row>
    <row r="1897" spans="1:18" ht="22.5" customHeight="1">
      <c r="A1897" s="34">
        <v>46017</v>
      </c>
      <c r="B1897" s="15" t="s">
        <v>2123</v>
      </c>
      <c r="C1897" s="15" t="s">
        <v>2124</v>
      </c>
      <c r="D1897" s="35">
        <v>472</v>
      </c>
      <c r="E1897" s="36"/>
      <c r="F1897" s="32">
        <v>95</v>
      </c>
      <c r="G1897" s="32"/>
      <c r="H1897" s="32">
        <v>41</v>
      </c>
      <c r="I1897" s="32"/>
      <c r="J1897" s="37"/>
      <c r="K1897" s="36">
        <v>44</v>
      </c>
      <c r="L1897" s="32">
        <v>61</v>
      </c>
      <c r="M1897" s="37">
        <v>57</v>
      </c>
      <c r="N1897" s="32"/>
      <c r="O1897" s="32"/>
      <c r="P1897" s="32"/>
      <c r="Q1897" s="32"/>
      <c r="R1897" s="38">
        <f>(E1897*E$2+F1897*F$2+G1897*G$2+H1897*H$2+I1897*I$2+K1897*K$2+J1897*J$2+L1897*L$2+M1897*M$2)</f>
        <v>0</v>
      </c>
    </row>
    <row r="1898" spans="1:18" ht="22.5" customHeight="1">
      <c r="A1898" s="34">
        <v>46017</v>
      </c>
      <c r="B1898" s="15" t="s">
        <v>7477</v>
      </c>
      <c r="C1898" s="15" t="s">
        <v>7478</v>
      </c>
      <c r="D1898" s="35">
        <v>736</v>
      </c>
      <c r="E1898" s="36">
        <v>89</v>
      </c>
      <c r="F1898" s="32">
        <v>84</v>
      </c>
      <c r="G1898" s="32">
        <v>67</v>
      </c>
      <c r="H1898" s="32">
        <v>69</v>
      </c>
      <c r="I1898" s="32"/>
      <c r="J1898" s="37"/>
      <c r="K1898" s="36">
        <v>93</v>
      </c>
      <c r="L1898" s="32">
        <v>65</v>
      </c>
      <c r="M1898" s="37">
        <v>55</v>
      </c>
      <c r="N1898" s="32"/>
      <c r="O1898" s="32"/>
      <c r="P1898" s="32"/>
      <c r="Q1898" s="32"/>
      <c r="R1898" s="38">
        <f>(E1898*E$2+F1898*F$2+G1898*G$2+H1898*H$2+I1898*I$2+K1898*K$2+J1898*J$2+L1898*L$2+M1898*M$2)</f>
        <v>0</v>
      </c>
    </row>
    <row r="1899" spans="1:18" ht="22.5" customHeight="1">
      <c r="A1899" s="34">
        <v>46017</v>
      </c>
      <c r="B1899" s="15" t="s">
        <v>2125</v>
      </c>
      <c r="C1899" s="15" t="s">
        <v>2126</v>
      </c>
      <c r="D1899" s="35">
        <v>4417</v>
      </c>
      <c r="E1899" s="36">
        <v>91</v>
      </c>
      <c r="F1899" s="32">
        <v>75</v>
      </c>
      <c r="G1899" s="32">
        <v>74</v>
      </c>
      <c r="H1899" s="32">
        <v>96</v>
      </c>
      <c r="I1899" s="32">
        <v>83</v>
      </c>
      <c r="J1899" s="37"/>
      <c r="K1899" s="36">
        <v>93</v>
      </c>
      <c r="L1899" s="32">
        <v>52</v>
      </c>
      <c r="M1899" s="37">
        <v>41</v>
      </c>
      <c r="N1899" s="32"/>
      <c r="O1899" s="32"/>
      <c r="P1899" s="32"/>
      <c r="Q1899" s="32"/>
      <c r="R1899" s="38">
        <f>(E1899*E$2+F1899*F$2+G1899*G$2+H1899*H$2+I1899*I$2+K1899*K$2+J1899*J$2+L1899*L$2+M1899*M$2)</f>
        <v>0</v>
      </c>
    </row>
    <row r="1900" spans="1:18" ht="22.5" customHeight="1">
      <c r="A1900" s="34">
        <v>46017</v>
      </c>
      <c r="B1900" s="15" t="s">
        <v>4972</v>
      </c>
      <c r="C1900" s="15" t="s">
        <v>4971</v>
      </c>
      <c r="D1900" s="35">
        <v>863</v>
      </c>
      <c r="E1900" s="36"/>
      <c r="F1900" s="32"/>
      <c r="G1900" s="32"/>
      <c r="H1900" s="32">
        <v>5</v>
      </c>
      <c r="I1900" s="32"/>
      <c r="J1900" s="37"/>
      <c r="K1900" s="36">
        <v>74</v>
      </c>
      <c r="L1900" s="32">
        <v>45</v>
      </c>
      <c r="M1900" s="37">
        <v>57</v>
      </c>
      <c r="N1900" s="32"/>
      <c r="O1900" s="32"/>
      <c r="P1900" s="32"/>
      <c r="Q1900" s="32"/>
      <c r="R1900" s="38">
        <f>(E1900*E$2+F1900*F$2+G1900*G$2+H1900*H$2+I1900*I$2+K1900*K$2+J1900*J$2+L1900*L$2+M1900*M$2)</f>
        <v>0</v>
      </c>
    </row>
    <row r="1901" spans="1:18" ht="22.5" customHeight="1">
      <c r="A1901" s="34">
        <v>46017</v>
      </c>
      <c r="B1901" s="15" t="s">
        <v>2127</v>
      </c>
      <c r="C1901" s="15" t="s">
        <v>2128</v>
      </c>
      <c r="D1901" s="35">
        <v>15307</v>
      </c>
      <c r="E1901" s="36">
        <v>65</v>
      </c>
      <c r="F1901" s="32">
        <v>42</v>
      </c>
      <c r="G1901" s="32">
        <v>81</v>
      </c>
      <c r="H1901" s="32">
        <v>59</v>
      </c>
      <c r="I1901" s="32">
        <v>76</v>
      </c>
      <c r="J1901" s="37"/>
      <c r="K1901" s="36">
        <v>57</v>
      </c>
      <c r="L1901" s="32">
        <v>69</v>
      </c>
      <c r="M1901" s="37">
        <v>32</v>
      </c>
      <c r="N1901" s="32"/>
      <c r="O1901" s="32"/>
      <c r="P1901" s="32"/>
      <c r="Q1901" s="32"/>
      <c r="R1901" s="38">
        <f>(E1901*E$2+F1901*F$2+G1901*G$2+H1901*H$2+I1901*I$2+K1901*K$2+J1901*J$2+L1901*L$2+M1901*M$2)</f>
        <v>0</v>
      </c>
    </row>
    <row r="1902" spans="1:18" ht="22.5" customHeight="1">
      <c r="A1902" s="34">
        <v>46017</v>
      </c>
      <c r="B1902" s="15" t="s">
        <v>2129</v>
      </c>
      <c r="C1902" s="15" t="s">
        <v>2130</v>
      </c>
      <c r="D1902" s="35">
        <v>73238</v>
      </c>
      <c r="E1902" s="36">
        <v>85</v>
      </c>
      <c r="F1902" s="32">
        <v>96</v>
      </c>
      <c r="G1902" s="32">
        <v>74</v>
      </c>
      <c r="H1902" s="32">
        <v>64</v>
      </c>
      <c r="I1902" s="32">
        <v>76</v>
      </c>
      <c r="J1902" s="37">
        <v>82</v>
      </c>
      <c r="K1902" s="36">
        <v>82</v>
      </c>
      <c r="L1902" s="32">
        <v>32</v>
      </c>
      <c r="M1902" s="37">
        <v>74</v>
      </c>
      <c r="N1902" s="32"/>
      <c r="O1902" s="32"/>
      <c r="P1902" s="32"/>
      <c r="Q1902" s="32"/>
      <c r="R1902" s="38">
        <f>(E1902*E$2+F1902*F$2+G1902*G$2+H1902*H$2+I1902*I$2+K1902*K$2+J1902*J$2+L1902*L$2+M1902*M$2)</f>
        <v>0</v>
      </c>
    </row>
    <row r="1903" spans="1:18" ht="22.5" customHeight="1">
      <c r="A1903" s="34">
        <v>46017</v>
      </c>
      <c r="B1903" s="15" t="s">
        <v>2131</v>
      </c>
      <c r="C1903" s="15" t="s">
        <v>2132</v>
      </c>
      <c r="D1903" s="35">
        <v>846</v>
      </c>
      <c r="E1903" s="36">
        <v>15</v>
      </c>
      <c r="F1903" s="32">
        <v>41</v>
      </c>
      <c r="G1903" s="32">
        <v>18</v>
      </c>
      <c r="H1903" s="32">
        <v>24</v>
      </c>
      <c r="I1903" s="32">
        <v>18</v>
      </c>
      <c r="J1903" s="37"/>
      <c r="K1903" s="36">
        <v>61</v>
      </c>
      <c r="L1903" s="32">
        <v>3</v>
      </c>
      <c r="M1903" s="37">
        <v>52</v>
      </c>
      <c r="N1903" s="32"/>
      <c r="O1903" s="32"/>
      <c r="P1903" s="32"/>
      <c r="Q1903" s="32"/>
      <c r="R1903" s="38">
        <f>(E1903*E$2+F1903*F$2+G1903*G$2+H1903*H$2+I1903*I$2+K1903*K$2+J1903*J$2+L1903*L$2+M1903*M$2)</f>
        <v>0</v>
      </c>
    </row>
    <row r="1904" spans="1:18" ht="22.5" customHeight="1">
      <c r="A1904" s="34">
        <v>46017</v>
      </c>
      <c r="B1904" s="15" t="s">
        <v>4974</v>
      </c>
      <c r="C1904" s="15" t="s">
        <v>4973</v>
      </c>
      <c r="D1904" s="35">
        <v>611</v>
      </c>
      <c r="E1904" s="36">
        <v>33</v>
      </c>
      <c r="F1904" s="32"/>
      <c r="G1904" s="32">
        <v>45</v>
      </c>
      <c r="H1904" s="32">
        <v>29</v>
      </c>
      <c r="I1904" s="32">
        <v>27</v>
      </c>
      <c r="J1904" s="37">
        <v>58</v>
      </c>
      <c r="K1904" s="36">
        <v>65</v>
      </c>
      <c r="L1904" s="32">
        <v>19</v>
      </c>
      <c r="M1904" s="37">
        <v>61</v>
      </c>
      <c r="N1904" s="32"/>
      <c r="O1904" s="32"/>
      <c r="P1904" s="32"/>
      <c r="Q1904" s="32"/>
      <c r="R1904" s="38">
        <f>(E1904*E$2+F1904*F$2+G1904*G$2+H1904*H$2+I1904*I$2+K1904*K$2+J1904*J$2+L1904*L$2+M1904*M$2)</f>
        <v>0</v>
      </c>
    </row>
    <row r="1905" spans="1:18" ht="22.5" customHeight="1">
      <c r="A1905" s="34">
        <v>46017</v>
      </c>
      <c r="B1905" s="15" t="s">
        <v>4976</v>
      </c>
      <c r="C1905" s="15" t="s">
        <v>4975</v>
      </c>
      <c r="D1905" s="35">
        <v>2216</v>
      </c>
      <c r="E1905" s="36">
        <v>57</v>
      </c>
      <c r="F1905" s="32"/>
      <c r="G1905" s="32">
        <v>53</v>
      </c>
      <c r="H1905" s="32"/>
      <c r="I1905" s="32">
        <v>68</v>
      </c>
      <c r="J1905" s="37">
        <v>39</v>
      </c>
      <c r="K1905" s="36">
        <v>32</v>
      </c>
      <c r="L1905" s="32">
        <v>31</v>
      </c>
      <c r="M1905" s="37">
        <v>70</v>
      </c>
      <c r="N1905" s="32"/>
      <c r="O1905" s="32"/>
      <c r="P1905" s="32"/>
      <c r="Q1905" s="32"/>
      <c r="R1905" s="38">
        <f>(E1905*E$2+F1905*F$2+G1905*G$2+H1905*H$2+I1905*I$2+K1905*K$2+J1905*J$2+L1905*L$2+M1905*M$2)</f>
        <v>0</v>
      </c>
    </row>
    <row r="1906" spans="1:18" ht="22.5" customHeight="1">
      <c r="A1906" s="34">
        <v>46017</v>
      </c>
      <c r="B1906" s="15" t="s">
        <v>7680</v>
      </c>
      <c r="C1906" s="15" t="s">
        <v>7681</v>
      </c>
      <c r="D1906" s="35">
        <v>745</v>
      </c>
      <c r="E1906" s="36">
        <v>10</v>
      </c>
      <c r="F1906" s="32">
        <v>11</v>
      </c>
      <c r="G1906" s="32">
        <v>31</v>
      </c>
      <c r="H1906" s="32">
        <v>59</v>
      </c>
      <c r="I1906" s="32">
        <v>53</v>
      </c>
      <c r="J1906" s="37"/>
      <c r="K1906" s="36">
        <v>72</v>
      </c>
      <c r="L1906" s="32">
        <v>43</v>
      </c>
      <c r="M1906" s="37">
        <v>51</v>
      </c>
      <c r="N1906" s="32"/>
      <c r="O1906" s="32"/>
      <c r="P1906" s="32"/>
      <c r="Q1906" s="32"/>
      <c r="R1906" s="38">
        <f>(E1906*E$2+F1906*F$2+G1906*G$2+H1906*H$2+I1906*I$2+K1906*K$2+J1906*J$2+L1906*L$2+M1906*M$2)</f>
        <v>0</v>
      </c>
    </row>
    <row r="1907" spans="1:18" ht="22.5" customHeight="1">
      <c r="A1907" s="34">
        <v>46017</v>
      </c>
      <c r="B1907" s="15" t="s">
        <v>4978</v>
      </c>
      <c r="C1907" s="15" t="s">
        <v>4977</v>
      </c>
      <c r="D1907" s="35">
        <v>11999</v>
      </c>
      <c r="E1907" s="36">
        <v>57</v>
      </c>
      <c r="F1907" s="32"/>
      <c r="G1907" s="32">
        <v>56</v>
      </c>
      <c r="H1907" s="32">
        <v>62</v>
      </c>
      <c r="I1907" s="32">
        <v>37</v>
      </c>
      <c r="J1907" s="37">
        <v>54</v>
      </c>
      <c r="K1907" s="36">
        <v>93</v>
      </c>
      <c r="L1907" s="32">
        <v>78</v>
      </c>
      <c r="M1907" s="37">
        <v>25</v>
      </c>
      <c r="N1907" s="32"/>
      <c r="O1907" s="32"/>
      <c r="P1907" s="32"/>
      <c r="Q1907" s="32"/>
      <c r="R1907" s="38">
        <f>(E1907*E$2+F1907*F$2+G1907*G$2+H1907*H$2+I1907*I$2+K1907*K$2+J1907*J$2+L1907*L$2+M1907*M$2)</f>
        <v>0</v>
      </c>
    </row>
    <row r="1908" spans="1:18" ht="22.5" customHeight="1">
      <c r="A1908" s="34">
        <v>46017</v>
      </c>
      <c r="B1908" s="15" t="s">
        <v>4980</v>
      </c>
      <c r="C1908" s="15" t="s">
        <v>4979</v>
      </c>
      <c r="D1908" s="35">
        <v>33929</v>
      </c>
      <c r="E1908" s="36"/>
      <c r="F1908" s="32"/>
      <c r="G1908" s="32"/>
      <c r="H1908" s="32">
        <v>33</v>
      </c>
      <c r="I1908" s="32"/>
      <c r="J1908" s="37"/>
      <c r="K1908" s="36">
        <v>96</v>
      </c>
      <c r="L1908" s="32">
        <v>36</v>
      </c>
      <c r="M1908" s="37">
        <v>53</v>
      </c>
      <c r="N1908" s="32"/>
      <c r="O1908" s="32"/>
      <c r="P1908" s="32"/>
      <c r="Q1908" s="32"/>
      <c r="R1908" s="38">
        <f>(E1908*E$2+F1908*F$2+G1908*G$2+H1908*H$2+I1908*I$2+K1908*K$2+J1908*J$2+L1908*L$2+M1908*M$2)</f>
        <v>0</v>
      </c>
    </row>
    <row r="1909" spans="1:18" ht="22.5" customHeight="1">
      <c r="A1909" s="34">
        <v>46017</v>
      </c>
      <c r="B1909" s="15" t="s">
        <v>2133</v>
      </c>
      <c r="C1909" s="15" t="s">
        <v>2134</v>
      </c>
      <c r="D1909" s="35">
        <v>15974</v>
      </c>
      <c r="E1909" s="36">
        <v>38</v>
      </c>
      <c r="F1909" s="32">
        <v>24</v>
      </c>
      <c r="G1909" s="32">
        <v>40</v>
      </c>
      <c r="H1909" s="32">
        <v>50</v>
      </c>
      <c r="I1909" s="32">
        <v>73</v>
      </c>
      <c r="J1909" s="37"/>
      <c r="K1909" s="36">
        <v>87</v>
      </c>
      <c r="L1909" s="32">
        <v>51</v>
      </c>
      <c r="M1909" s="37">
        <v>49</v>
      </c>
      <c r="N1909" s="32"/>
      <c r="O1909" s="32"/>
      <c r="P1909" s="32"/>
      <c r="Q1909" s="32"/>
      <c r="R1909" s="38">
        <f>(E1909*E$2+F1909*F$2+G1909*G$2+H1909*H$2+I1909*I$2+K1909*K$2+J1909*J$2+L1909*L$2+M1909*M$2)</f>
        <v>0</v>
      </c>
    </row>
    <row r="1910" spans="1:18" ht="22.5" customHeight="1">
      <c r="A1910" s="34">
        <v>46017</v>
      </c>
      <c r="B1910" s="15" t="s">
        <v>2135</v>
      </c>
      <c r="C1910" s="15" t="s">
        <v>2136</v>
      </c>
      <c r="D1910" s="35">
        <v>388</v>
      </c>
      <c r="E1910" s="36">
        <v>50</v>
      </c>
      <c r="F1910" s="32">
        <v>66</v>
      </c>
      <c r="G1910" s="32">
        <v>46</v>
      </c>
      <c r="H1910" s="32">
        <v>64</v>
      </c>
      <c r="I1910" s="32">
        <v>8</v>
      </c>
      <c r="J1910" s="37"/>
      <c r="K1910" s="36">
        <v>60</v>
      </c>
      <c r="L1910" s="32">
        <v>52</v>
      </c>
      <c r="M1910" s="37">
        <v>50</v>
      </c>
      <c r="N1910" s="32"/>
      <c r="O1910" s="32"/>
      <c r="P1910" s="32"/>
      <c r="Q1910" s="32"/>
      <c r="R1910" s="38">
        <f>(E1910*E$2+F1910*F$2+G1910*G$2+H1910*H$2+I1910*I$2+K1910*K$2+J1910*J$2+L1910*L$2+M1910*M$2)</f>
        <v>0</v>
      </c>
    </row>
    <row r="1911" spans="1:18" ht="22.5" customHeight="1">
      <c r="A1911" s="34">
        <v>46017</v>
      </c>
      <c r="B1911" s="15" t="s">
        <v>6781</v>
      </c>
      <c r="C1911" s="15" t="s">
        <v>6782</v>
      </c>
      <c r="D1911" s="35">
        <v>248</v>
      </c>
      <c r="E1911" s="36"/>
      <c r="F1911" s="32"/>
      <c r="G1911" s="32"/>
      <c r="H1911" s="32"/>
      <c r="I1911" s="32"/>
      <c r="J1911" s="37"/>
      <c r="K1911" s="36"/>
      <c r="L1911" s="32">
        <v>24</v>
      </c>
      <c r="M1911" s="37">
        <v>77</v>
      </c>
      <c r="N1911" s="32"/>
      <c r="O1911" s="32"/>
      <c r="P1911" s="32"/>
      <c r="Q1911" s="32"/>
      <c r="R1911" s="38">
        <f>(E1911*E$2+F1911*F$2+G1911*G$2+H1911*H$2+I1911*I$2+K1911*K$2+J1911*J$2+L1911*L$2+M1911*M$2)</f>
        <v>0</v>
      </c>
    </row>
    <row r="1912" spans="1:18" ht="22.5" customHeight="1">
      <c r="A1912" s="34">
        <v>46017</v>
      </c>
      <c r="B1912" s="15" t="s">
        <v>2137</v>
      </c>
      <c r="C1912" s="15" t="s">
        <v>2138</v>
      </c>
      <c r="D1912" s="35">
        <v>188</v>
      </c>
      <c r="E1912" s="36">
        <v>70</v>
      </c>
      <c r="F1912" s="32">
        <v>71</v>
      </c>
      <c r="G1912" s="32">
        <v>49</v>
      </c>
      <c r="H1912" s="32">
        <v>53</v>
      </c>
      <c r="I1912" s="32">
        <v>10</v>
      </c>
      <c r="J1912" s="37"/>
      <c r="K1912" s="36">
        <v>39</v>
      </c>
      <c r="L1912" s="32">
        <v>66</v>
      </c>
      <c r="M1912" s="37">
        <v>36</v>
      </c>
      <c r="N1912" s="32"/>
      <c r="O1912" s="32"/>
      <c r="P1912" s="32"/>
      <c r="Q1912" s="32"/>
      <c r="R1912" s="38">
        <f>(E1912*E$2+F1912*F$2+G1912*G$2+H1912*H$2+I1912*I$2+K1912*K$2+J1912*J$2+L1912*L$2+M1912*M$2)</f>
        <v>0</v>
      </c>
    </row>
    <row r="1913" spans="1:18" ht="22.5" customHeight="1">
      <c r="A1913" s="34">
        <v>46017</v>
      </c>
      <c r="B1913" s="15" t="s">
        <v>2139</v>
      </c>
      <c r="C1913" s="15" t="s">
        <v>2140</v>
      </c>
      <c r="D1913" s="35">
        <v>1742</v>
      </c>
      <c r="E1913" s="36">
        <v>73</v>
      </c>
      <c r="F1913" s="32">
        <v>82</v>
      </c>
      <c r="G1913" s="32">
        <v>64</v>
      </c>
      <c r="H1913" s="32">
        <v>48</v>
      </c>
      <c r="I1913" s="32">
        <v>27</v>
      </c>
      <c r="J1913" s="37"/>
      <c r="K1913" s="36">
        <v>96</v>
      </c>
      <c r="L1913" s="32">
        <v>48</v>
      </c>
      <c r="M1913" s="37">
        <v>51</v>
      </c>
      <c r="N1913" s="32"/>
      <c r="O1913" s="32"/>
      <c r="P1913" s="32"/>
      <c r="Q1913" s="32"/>
      <c r="R1913" s="38">
        <f>(E1913*E$2+F1913*F$2+G1913*G$2+H1913*H$2+I1913*I$2+K1913*K$2+J1913*J$2+L1913*L$2+M1913*M$2)</f>
        <v>0</v>
      </c>
    </row>
    <row r="1914" spans="1:18" ht="22.5" customHeight="1">
      <c r="A1914" s="34">
        <v>46017</v>
      </c>
      <c r="B1914" s="15" t="s">
        <v>2141</v>
      </c>
      <c r="C1914" s="15" t="s">
        <v>2142</v>
      </c>
      <c r="D1914" s="35">
        <v>857</v>
      </c>
      <c r="E1914" s="36">
        <v>29</v>
      </c>
      <c r="F1914" s="32">
        <v>83</v>
      </c>
      <c r="G1914" s="32">
        <v>28</v>
      </c>
      <c r="H1914" s="32">
        <v>34</v>
      </c>
      <c r="I1914" s="32">
        <v>70</v>
      </c>
      <c r="J1914" s="37"/>
      <c r="K1914" s="36">
        <v>8</v>
      </c>
      <c r="L1914" s="32">
        <v>57</v>
      </c>
      <c r="M1914" s="37">
        <v>35</v>
      </c>
      <c r="N1914" s="32"/>
      <c r="O1914" s="32"/>
      <c r="P1914" s="32"/>
      <c r="Q1914" s="32"/>
      <c r="R1914" s="38">
        <f>(E1914*E$2+F1914*F$2+G1914*G$2+H1914*H$2+I1914*I$2+K1914*K$2+J1914*J$2+L1914*L$2+M1914*M$2)</f>
        <v>0</v>
      </c>
    </row>
    <row r="1915" spans="1:18" ht="22.5" customHeight="1">
      <c r="A1915" s="34">
        <v>46017</v>
      </c>
      <c r="B1915" s="15" t="s">
        <v>2143</v>
      </c>
      <c r="C1915" s="15" t="s">
        <v>2144</v>
      </c>
      <c r="D1915" s="35">
        <v>10359</v>
      </c>
      <c r="E1915" s="36">
        <v>68</v>
      </c>
      <c r="F1915" s="32">
        <v>61</v>
      </c>
      <c r="G1915" s="32">
        <v>38</v>
      </c>
      <c r="H1915" s="32">
        <v>84</v>
      </c>
      <c r="I1915" s="32">
        <v>39</v>
      </c>
      <c r="J1915" s="37"/>
      <c r="K1915" s="36">
        <v>81</v>
      </c>
      <c r="L1915" s="32">
        <v>40</v>
      </c>
      <c r="M1915" s="37">
        <v>73</v>
      </c>
      <c r="N1915" s="32"/>
      <c r="O1915" s="32"/>
      <c r="P1915" s="32"/>
      <c r="Q1915" s="32"/>
      <c r="R1915" s="38">
        <f>(E1915*E$2+F1915*F$2+G1915*G$2+H1915*H$2+I1915*I$2+K1915*K$2+J1915*J$2+L1915*L$2+M1915*M$2)</f>
        <v>0</v>
      </c>
    </row>
    <row r="1916" spans="1:18" ht="22.5" customHeight="1">
      <c r="A1916" s="34">
        <v>46017</v>
      </c>
      <c r="B1916" s="15" t="s">
        <v>4982</v>
      </c>
      <c r="C1916" s="15" t="s">
        <v>4981</v>
      </c>
      <c r="D1916" s="35">
        <v>1007</v>
      </c>
      <c r="E1916" s="36">
        <v>39</v>
      </c>
      <c r="F1916" s="32"/>
      <c r="G1916" s="32">
        <v>44</v>
      </c>
      <c r="H1916" s="32"/>
      <c r="I1916" s="32">
        <v>8</v>
      </c>
      <c r="J1916" s="37">
        <v>24</v>
      </c>
      <c r="K1916" s="36">
        <v>25</v>
      </c>
      <c r="L1916" s="32">
        <v>26</v>
      </c>
      <c r="M1916" s="37">
        <v>52</v>
      </c>
      <c r="N1916" s="32"/>
      <c r="O1916" s="32"/>
      <c r="P1916" s="32"/>
      <c r="Q1916" s="32"/>
      <c r="R1916" s="38">
        <f>(E1916*E$2+F1916*F$2+G1916*G$2+H1916*H$2+I1916*I$2+K1916*K$2+J1916*J$2+L1916*L$2+M1916*M$2)</f>
        <v>0</v>
      </c>
    </row>
    <row r="1917" spans="1:18" ht="22.5" customHeight="1">
      <c r="A1917" s="34">
        <v>46017</v>
      </c>
      <c r="B1917" s="15" t="s">
        <v>2145</v>
      </c>
      <c r="C1917" s="15" t="s">
        <v>2146</v>
      </c>
      <c r="D1917" s="35">
        <v>18879</v>
      </c>
      <c r="E1917" s="36">
        <v>69</v>
      </c>
      <c r="F1917" s="32">
        <v>88</v>
      </c>
      <c r="G1917" s="32">
        <v>55</v>
      </c>
      <c r="H1917" s="32">
        <v>55</v>
      </c>
      <c r="I1917" s="32">
        <v>33</v>
      </c>
      <c r="J1917" s="37"/>
      <c r="K1917" s="36">
        <v>89</v>
      </c>
      <c r="L1917" s="32">
        <v>47</v>
      </c>
      <c r="M1917" s="37">
        <v>53</v>
      </c>
      <c r="N1917" s="32"/>
      <c r="O1917" s="32"/>
      <c r="P1917" s="32"/>
      <c r="Q1917" s="32"/>
      <c r="R1917" s="38">
        <f>(E1917*E$2+F1917*F$2+G1917*G$2+H1917*H$2+I1917*I$2+K1917*K$2+J1917*J$2+L1917*L$2+M1917*M$2)</f>
        <v>0</v>
      </c>
    </row>
    <row r="1918" spans="1:18" ht="22.5" customHeight="1">
      <c r="A1918" s="34">
        <v>46017</v>
      </c>
      <c r="B1918" s="15" t="s">
        <v>2147</v>
      </c>
      <c r="C1918" s="15" t="s">
        <v>2148</v>
      </c>
      <c r="D1918" s="35">
        <v>939</v>
      </c>
      <c r="E1918" s="36">
        <v>42</v>
      </c>
      <c r="F1918" s="32">
        <v>6</v>
      </c>
      <c r="G1918" s="32">
        <v>39</v>
      </c>
      <c r="H1918" s="32">
        <v>83</v>
      </c>
      <c r="I1918" s="32">
        <v>42</v>
      </c>
      <c r="J1918" s="37"/>
      <c r="K1918" s="36">
        <v>22</v>
      </c>
      <c r="L1918" s="32">
        <v>24</v>
      </c>
      <c r="M1918" s="37">
        <v>56</v>
      </c>
      <c r="N1918" s="32"/>
      <c r="O1918" s="32"/>
      <c r="P1918" s="32"/>
      <c r="Q1918" s="32"/>
      <c r="R1918" s="38">
        <f>(E1918*E$2+F1918*F$2+G1918*G$2+H1918*H$2+I1918*I$2+K1918*K$2+J1918*J$2+L1918*L$2+M1918*M$2)</f>
        <v>0</v>
      </c>
    </row>
    <row r="1919" spans="1:18" ht="22.5" customHeight="1">
      <c r="A1919" s="34">
        <v>46017</v>
      </c>
      <c r="B1919" s="15" t="s">
        <v>7411</v>
      </c>
      <c r="C1919" s="15" t="s">
        <v>7412</v>
      </c>
      <c r="D1919" s="35">
        <v>756</v>
      </c>
      <c r="E1919" s="36"/>
      <c r="F1919" s="32"/>
      <c r="G1919" s="32"/>
      <c r="H1919" s="32">
        <v>2</v>
      </c>
      <c r="I1919" s="32"/>
      <c r="J1919" s="37"/>
      <c r="K1919" s="36">
        <v>4</v>
      </c>
      <c r="L1919" s="32">
        <v>48</v>
      </c>
      <c r="M1919" s="37">
        <v>47</v>
      </c>
      <c r="N1919" s="32"/>
      <c r="O1919" s="32"/>
      <c r="P1919" s="32"/>
      <c r="Q1919" s="32"/>
      <c r="R1919" s="38">
        <f>(E1919*E$2+F1919*F$2+G1919*G$2+H1919*H$2+I1919*I$2+K1919*K$2+J1919*J$2+L1919*L$2+M1919*M$2)</f>
        <v>0</v>
      </c>
    </row>
    <row r="1920" spans="1:18" ht="22.5" customHeight="1">
      <c r="A1920" s="34">
        <v>46017</v>
      </c>
      <c r="B1920" s="15" t="s">
        <v>2149</v>
      </c>
      <c r="C1920" s="15" t="s">
        <v>2150</v>
      </c>
      <c r="D1920" s="35">
        <v>25221</v>
      </c>
      <c r="E1920" s="36">
        <v>71</v>
      </c>
      <c r="F1920" s="32">
        <v>69</v>
      </c>
      <c r="G1920" s="32">
        <v>69</v>
      </c>
      <c r="H1920" s="32">
        <v>69</v>
      </c>
      <c r="I1920" s="32">
        <v>26</v>
      </c>
      <c r="J1920" s="37"/>
      <c r="K1920" s="36">
        <v>85</v>
      </c>
      <c r="L1920" s="32">
        <v>79</v>
      </c>
      <c r="M1920" s="37">
        <v>29</v>
      </c>
      <c r="N1920" s="32"/>
      <c r="O1920" s="32"/>
      <c r="P1920" s="32"/>
      <c r="Q1920" s="32"/>
      <c r="R1920" s="38">
        <f>(E1920*E$2+F1920*F$2+G1920*G$2+H1920*H$2+I1920*I$2+K1920*K$2+J1920*J$2+L1920*L$2+M1920*M$2)</f>
        <v>0</v>
      </c>
    </row>
    <row r="1921" spans="1:18" ht="22.5" customHeight="1">
      <c r="A1921" s="34">
        <v>46017</v>
      </c>
      <c r="B1921" s="15" t="s">
        <v>2151</v>
      </c>
      <c r="C1921" s="15" t="s">
        <v>2152</v>
      </c>
      <c r="D1921" s="35">
        <v>1705</v>
      </c>
      <c r="E1921" s="36">
        <v>27</v>
      </c>
      <c r="F1921" s="32">
        <v>63</v>
      </c>
      <c r="G1921" s="32">
        <v>25</v>
      </c>
      <c r="H1921" s="32">
        <v>9</v>
      </c>
      <c r="I1921" s="32">
        <v>84</v>
      </c>
      <c r="J1921" s="37"/>
      <c r="K1921" s="36">
        <v>17</v>
      </c>
      <c r="L1921" s="32">
        <v>36</v>
      </c>
      <c r="M1921" s="37">
        <v>27</v>
      </c>
      <c r="N1921" s="32"/>
      <c r="O1921" s="32"/>
      <c r="P1921" s="32"/>
      <c r="Q1921" s="32"/>
      <c r="R1921" s="38">
        <f>(E1921*E$2+F1921*F$2+G1921*G$2+H1921*H$2+I1921*I$2+K1921*K$2+J1921*J$2+L1921*L$2+M1921*M$2)</f>
        <v>0</v>
      </c>
    </row>
    <row r="1922" spans="1:18" ht="22.5" customHeight="1">
      <c r="A1922" s="34">
        <v>46017</v>
      </c>
      <c r="B1922" s="15" t="s">
        <v>7154</v>
      </c>
      <c r="C1922" s="15" t="s">
        <v>7155</v>
      </c>
      <c r="D1922" s="35">
        <v>11264</v>
      </c>
      <c r="E1922" s="36">
        <v>52</v>
      </c>
      <c r="F1922" s="32">
        <v>96</v>
      </c>
      <c r="G1922" s="32">
        <v>36</v>
      </c>
      <c r="H1922" s="32">
        <v>33</v>
      </c>
      <c r="I1922" s="32">
        <v>37</v>
      </c>
      <c r="J1922" s="37"/>
      <c r="K1922" s="36">
        <v>34</v>
      </c>
      <c r="L1922" s="32">
        <v>49</v>
      </c>
      <c r="M1922" s="37">
        <v>60</v>
      </c>
      <c r="N1922" s="32"/>
      <c r="O1922" s="32"/>
      <c r="P1922" s="32"/>
      <c r="Q1922" s="32"/>
      <c r="R1922" s="38">
        <f>(E1922*E$2+F1922*F$2+G1922*G$2+H1922*H$2+I1922*I$2+K1922*K$2+J1922*J$2+L1922*L$2+M1922*M$2)</f>
        <v>0</v>
      </c>
    </row>
    <row r="1923" spans="1:18" ht="22.5" customHeight="1">
      <c r="A1923" s="34">
        <v>46017</v>
      </c>
      <c r="B1923" s="15" t="s">
        <v>2153</v>
      </c>
      <c r="C1923" s="15" t="s">
        <v>2154</v>
      </c>
      <c r="D1923" s="35">
        <v>835</v>
      </c>
      <c r="E1923" s="36"/>
      <c r="F1923" s="32">
        <v>40</v>
      </c>
      <c r="G1923" s="32"/>
      <c r="H1923" s="32">
        <v>66</v>
      </c>
      <c r="I1923" s="32"/>
      <c r="J1923" s="37"/>
      <c r="K1923" s="36">
        <v>29</v>
      </c>
      <c r="L1923" s="32">
        <v>20</v>
      </c>
      <c r="M1923" s="37">
        <v>85</v>
      </c>
      <c r="N1923" s="32"/>
      <c r="O1923" s="32"/>
      <c r="P1923" s="32"/>
      <c r="Q1923" s="32"/>
      <c r="R1923" s="38">
        <f>(E1923*E$2+F1923*F$2+G1923*G$2+H1923*H$2+I1923*I$2+K1923*K$2+J1923*J$2+L1923*L$2+M1923*M$2)</f>
        <v>0</v>
      </c>
    </row>
    <row r="1924" spans="1:18" ht="22.5" customHeight="1">
      <c r="A1924" s="34">
        <v>46017</v>
      </c>
      <c r="B1924" s="15" t="s">
        <v>6722</v>
      </c>
      <c r="C1924" s="15" t="s">
        <v>6723</v>
      </c>
      <c r="D1924" s="35">
        <v>8058</v>
      </c>
      <c r="E1924" s="36">
        <v>33</v>
      </c>
      <c r="F1924" s="32">
        <v>2</v>
      </c>
      <c r="G1924" s="32">
        <v>61</v>
      </c>
      <c r="H1924" s="32">
        <v>19</v>
      </c>
      <c r="I1924" s="32">
        <v>36</v>
      </c>
      <c r="J1924" s="37"/>
      <c r="K1924" s="36">
        <v>36</v>
      </c>
      <c r="L1924" s="32">
        <v>58</v>
      </c>
      <c r="M1924" s="37">
        <v>52</v>
      </c>
      <c r="N1924" s="32"/>
      <c r="O1924" s="32"/>
      <c r="P1924" s="32"/>
      <c r="Q1924" s="32"/>
      <c r="R1924" s="38">
        <f>(E1924*E$2+F1924*F$2+G1924*G$2+H1924*H$2+I1924*I$2+K1924*K$2+J1924*J$2+L1924*L$2+M1924*M$2)</f>
        <v>0</v>
      </c>
    </row>
    <row r="1925" spans="1:18" ht="22.5" customHeight="1">
      <c r="A1925" s="34">
        <v>46017</v>
      </c>
      <c r="B1925" s="15" t="s">
        <v>7295</v>
      </c>
      <c r="C1925" s="15" t="s">
        <v>7226</v>
      </c>
      <c r="D1925" s="35">
        <v>1338</v>
      </c>
      <c r="E1925" s="36">
        <v>54</v>
      </c>
      <c r="F1925" s="32"/>
      <c r="G1925" s="32">
        <v>61</v>
      </c>
      <c r="H1925" s="32">
        <v>68</v>
      </c>
      <c r="I1925" s="32"/>
      <c r="J1925" s="37"/>
      <c r="K1925" s="36">
        <v>16</v>
      </c>
      <c r="L1925" s="32">
        <v>58</v>
      </c>
      <c r="M1925" s="37">
        <v>51</v>
      </c>
      <c r="N1925" s="32"/>
      <c r="O1925" s="32"/>
      <c r="P1925" s="32"/>
      <c r="Q1925" s="32"/>
      <c r="R1925" s="38">
        <f>(E1925*E$2+F1925*F$2+G1925*G$2+H1925*H$2+I1925*I$2+K1925*K$2+J1925*J$2+L1925*L$2+M1925*M$2)</f>
        <v>0</v>
      </c>
    </row>
    <row r="1926" spans="1:18" ht="22.5" customHeight="1">
      <c r="A1926" s="34">
        <v>46017</v>
      </c>
      <c r="B1926" s="15" t="s">
        <v>2155</v>
      </c>
      <c r="C1926" s="15" t="s">
        <v>2156</v>
      </c>
      <c r="D1926" s="35">
        <v>74595</v>
      </c>
      <c r="E1926" s="36">
        <v>28</v>
      </c>
      <c r="F1926" s="32">
        <v>8</v>
      </c>
      <c r="G1926" s="32">
        <v>50</v>
      </c>
      <c r="H1926" s="32">
        <v>21</v>
      </c>
      <c r="I1926" s="32">
        <v>61</v>
      </c>
      <c r="J1926" s="37">
        <v>11</v>
      </c>
      <c r="K1926" s="36">
        <v>94</v>
      </c>
      <c r="L1926" s="32">
        <v>61</v>
      </c>
      <c r="M1926" s="37">
        <v>39</v>
      </c>
      <c r="N1926" s="32"/>
      <c r="O1926" s="32"/>
      <c r="P1926" s="32"/>
      <c r="Q1926" s="32"/>
      <c r="R1926" s="38">
        <f>(E1926*E$2+F1926*F$2+G1926*G$2+H1926*H$2+I1926*I$2+K1926*K$2+J1926*J$2+L1926*L$2+M1926*M$2)</f>
        <v>0</v>
      </c>
    </row>
    <row r="1927" spans="1:18" ht="22.5" customHeight="1">
      <c r="A1927" s="34">
        <v>46017</v>
      </c>
      <c r="B1927" s="15" t="s">
        <v>2157</v>
      </c>
      <c r="C1927" s="15" t="s">
        <v>2158</v>
      </c>
      <c r="D1927" s="35">
        <v>41718</v>
      </c>
      <c r="E1927" s="36">
        <v>42</v>
      </c>
      <c r="F1927" s="32">
        <v>13</v>
      </c>
      <c r="G1927" s="32">
        <v>50</v>
      </c>
      <c r="H1927" s="32">
        <v>90</v>
      </c>
      <c r="I1927" s="32">
        <v>25</v>
      </c>
      <c r="J1927" s="37"/>
      <c r="K1927" s="36">
        <v>38</v>
      </c>
      <c r="L1927" s="32">
        <v>47</v>
      </c>
      <c r="M1927" s="37">
        <v>67</v>
      </c>
      <c r="N1927" s="32"/>
      <c r="O1927" s="32"/>
      <c r="P1927" s="32"/>
      <c r="Q1927" s="32"/>
      <c r="R1927" s="38">
        <f>(E1927*E$2+F1927*F$2+G1927*G$2+H1927*H$2+I1927*I$2+K1927*K$2+J1927*J$2+L1927*L$2+M1927*M$2)</f>
        <v>0</v>
      </c>
    </row>
    <row r="1928" spans="1:18" ht="22.5" customHeight="1">
      <c r="A1928" s="34">
        <v>46017</v>
      </c>
      <c r="B1928" s="15" t="s">
        <v>4984</v>
      </c>
      <c r="C1928" s="15" t="s">
        <v>4983</v>
      </c>
      <c r="D1928" s="35">
        <v>13183</v>
      </c>
      <c r="E1928" s="36"/>
      <c r="F1928" s="32"/>
      <c r="G1928" s="32">
        <v>26</v>
      </c>
      <c r="H1928" s="32">
        <v>20</v>
      </c>
      <c r="I1928" s="32"/>
      <c r="J1928" s="37">
        <v>51</v>
      </c>
      <c r="K1928" s="36">
        <v>45</v>
      </c>
      <c r="L1928" s="32">
        <v>87</v>
      </c>
      <c r="M1928" s="37">
        <v>21</v>
      </c>
      <c r="N1928" s="32"/>
      <c r="O1928" s="32"/>
      <c r="P1928" s="32"/>
      <c r="Q1928" s="32"/>
      <c r="R1928" s="38">
        <f>(E1928*E$2+F1928*F$2+G1928*G$2+H1928*H$2+I1928*I$2+K1928*K$2+J1928*J$2+L1928*L$2+M1928*M$2)</f>
        <v>0</v>
      </c>
    </row>
    <row r="1929" spans="1:18" ht="22.5" customHeight="1">
      <c r="A1929" s="34">
        <v>46017</v>
      </c>
      <c r="B1929" s="15" t="s">
        <v>2159</v>
      </c>
      <c r="C1929" s="15" t="s">
        <v>2160</v>
      </c>
      <c r="D1929" s="35">
        <v>210</v>
      </c>
      <c r="E1929" s="36">
        <v>6</v>
      </c>
      <c r="F1929" s="32">
        <v>42</v>
      </c>
      <c r="G1929" s="32">
        <v>7</v>
      </c>
      <c r="H1929" s="32">
        <v>8</v>
      </c>
      <c r="I1929" s="32">
        <v>61</v>
      </c>
      <c r="J1929" s="37"/>
      <c r="K1929" s="36">
        <v>11</v>
      </c>
      <c r="L1929" s="32">
        <v>52</v>
      </c>
      <c r="M1929" s="37">
        <v>55</v>
      </c>
      <c r="N1929" s="32"/>
      <c r="O1929" s="32"/>
      <c r="P1929" s="32"/>
      <c r="Q1929" s="32"/>
      <c r="R1929" s="38">
        <f>(E1929*E$2+F1929*F$2+G1929*G$2+H1929*H$2+I1929*I$2+K1929*K$2+J1929*J$2+L1929*L$2+M1929*M$2)</f>
        <v>0</v>
      </c>
    </row>
    <row r="1930" spans="1:18" ht="22.5" customHeight="1">
      <c r="A1930" s="34">
        <v>46017</v>
      </c>
      <c r="B1930" s="15" t="s">
        <v>7359</v>
      </c>
      <c r="C1930" s="15" t="s">
        <v>7360</v>
      </c>
      <c r="D1930" s="35">
        <v>236</v>
      </c>
      <c r="E1930" s="36"/>
      <c r="F1930" s="32"/>
      <c r="G1930" s="32"/>
      <c r="H1930" s="32"/>
      <c r="I1930" s="32"/>
      <c r="J1930" s="37"/>
      <c r="K1930" s="36"/>
      <c r="L1930" s="32">
        <v>44</v>
      </c>
      <c r="M1930" s="37">
        <v>58</v>
      </c>
      <c r="N1930" s="32"/>
      <c r="O1930" s="32"/>
      <c r="P1930" s="32"/>
      <c r="Q1930" s="32"/>
      <c r="R1930" s="38">
        <f>(E1930*E$2+F1930*F$2+G1930*G$2+H1930*H$2+I1930*I$2+K1930*K$2+J1930*J$2+L1930*L$2+M1930*M$2)</f>
        <v>0</v>
      </c>
    </row>
    <row r="1931" spans="1:18" ht="22.5" customHeight="1">
      <c r="A1931" s="34">
        <v>46017</v>
      </c>
      <c r="B1931" s="15" t="s">
        <v>7615</v>
      </c>
      <c r="C1931" s="15" t="s">
        <v>7616</v>
      </c>
      <c r="D1931" s="35">
        <v>156</v>
      </c>
      <c r="E1931" s="36"/>
      <c r="F1931" s="32">
        <v>17</v>
      </c>
      <c r="G1931" s="32"/>
      <c r="H1931" s="32">
        <v>8</v>
      </c>
      <c r="I1931" s="32"/>
      <c r="J1931" s="37"/>
      <c r="K1931" s="36">
        <v>19</v>
      </c>
      <c r="L1931" s="32">
        <v>64</v>
      </c>
      <c r="M1931" s="37">
        <v>64</v>
      </c>
      <c r="N1931" s="32"/>
      <c r="O1931" s="32"/>
      <c r="P1931" s="32"/>
      <c r="Q1931" s="32"/>
      <c r="R1931" s="38">
        <f>(E1931*E$2+F1931*F$2+G1931*G$2+H1931*H$2+I1931*I$2+K1931*K$2+J1931*J$2+L1931*L$2+M1931*M$2)</f>
        <v>0</v>
      </c>
    </row>
    <row r="1932" spans="1:18" ht="22.5" customHeight="1">
      <c r="A1932" s="34">
        <v>46017</v>
      </c>
      <c r="B1932" s="15" t="s">
        <v>5636</v>
      </c>
      <c r="C1932" s="15" t="s">
        <v>5635</v>
      </c>
      <c r="D1932" s="35">
        <v>330</v>
      </c>
      <c r="E1932" s="36"/>
      <c r="F1932" s="32"/>
      <c r="G1932" s="32"/>
      <c r="H1932" s="32">
        <v>95</v>
      </c>
      <c r="I1932" s="32"/>
      <c r="J1932" s="37"/>
      <c r="K1932" s="36">
        <v>34</v>
      </c>
      <c r="L1932" s="32">
        <v>37</v>
      </c>
      <c r="M1932" s="37">
        <v>33</v>
      </c>
      <c r="N1932" s="32"/>
      <c r="O1932" s="32"/>
      <c r="P1932" s="32"/>
      <c r="Q1932" s="32"/>
      <c r="R1932" s="38">
        <f>(E1932*E$2+F1932*F$2+G1932*G$2+H1932*H$2+I1932*I$2+K1932*K$2+J1932*J$2+L1932*L$2+M1932*M$2)</f>
        <v>0</v>
      </c>
    </row>
    <row r="1933" spans="1:18" ht="22.5" customHeight="1">
      <c r="A1933" s="34">
        <v>46017</v>
      </c>
      <c r="B1933" s="15" t="s">
        <v>4986</v>
      </c>
      <c r="C1933" s="15" t="s">
        <v>4985</v>
      </c>
      <c r="D1933" s="35">
        <v>7362</v>
      </c>
      <c r="E1933" s="36">
        <v>67</v>
      </c>
      <c r="F1933" s="32"/>
      <c r="G1933" s="32">
        <v>72</v>
      </c>
      <c r="H1933" s="32">
        <v>74</v>
      </c>
      <c r="I1933" s="32">
        <v>96</v>
      </c>
      <c r="J1933" s="37">
        <v>48</v>
      </c>
      <c r="K1933" s="36">
        <v>89</v>
      </c>
      <c r="L1933" s="32">
        <v>69</v>
      </c>
      <c r="M1933" s="37">
        <v>28</v>
      </c>
      <c r="N1933" s="32"/>
      <c r="O1933" s="32"/>
      <c r="P1933" s="32"/>
      <c r="Q1933" s="32"/>
      <c r="R1933" s="38">
        <f>(E1933*E$2+F1933*F$2+G1933*G$2+H1933*H$2+I1933*I$2+K1933*K$2+J1933*J$2+L1933*L$2+M1933*M$2)</f>
        <v>0</v>
      </c>
    </row>
    <row r="1934" spans="1:18" ht="22.5" customHeight="1">
      <c r="A1934" s="34">
        <v>46017</v>
      </c>
      <c r="B1934" s="15" t="s">
        <v>2161</v>
      </c>
      <c r="C1934" s="15" t="s">
        <v>7259</v>
      </c>
      <c r="D1934" s="35">
        <v>12186</v>
      </c>
      <c r="E1934" s="36">
        <v>33</v>
      </c>
      <c r="F1934" s="32">
        <v>11</v>
      </c>
      <c r="G1934" s="32">
        <v>54</v>
      </c>
      <c r="H1934" s="32">
        <v>43</v>
      </c>
      <c r="I1934" s="32">
        <v>93</v>
      </c>
      <c r="J1934" s="37"/>
      <c r="K1934" s="36">
        <v>5</v>
      </c>
      <c r="L1934" s="32">
        <v>45</v>
      </c>
      <c r="M1934" s="37">
        <v>49</v>
      </c>
      <c r="N1934" s="32"/>
      <c r="O1934" s="32"/>
      <c r="P1934" s="32"/>
      <c r="Q1934" s="32"/>
      <c r="R1934" s="38">
        <f>(E1934*E$2+F1934*F$2+G1934*G$2+H1934*H$2+I1934*I$2+K1934*K$2+J1934*J$2+L1934*L$2+M1934*M$2)</f>
        <v>0</v>
      </c>
    </row>
    <row r="1935" spans="1:18" ht="22.5" customHeight="1">
      <c r="A1935" s="34">
        <v>46017</v>
      </c>
      <c r="B1935" s="15" t="s">
        <v>2162</v>
      </c>
      <c r="C1935" s="15" t="s">
        <v>2163</v>
      </c>
      <c r="D1935" s="35">
        <v>218</v>
      </c>
      <c r="E1935" s="36">
        <v>27</v>
      </c>
      <c r="F1935" s="32">
        <v>7</v>
      </c>
      <c r="G1935" s="32">
        <v>37</v>
      </c>
      <c r="H1935" s="32">
        <v>75</v>
      </c>
      <c r="I1935" s="32">
        <v>7</v>
      </c>
      <c r="J1935" s="37"/>
      <c r="K1935" s="36">
        <v>39</v>
      </c>
      <c r="L1935" s="32">
        <v>68</v>
      </c>
      <c r="M1935" s="37">
        <v>34</v>
      </c>
      <c r="N1935" s="32"/>
      <c r="O1935" s="32"/>
      <c r="P1935" s="32"/>
      <c r="Q1935" s="32"/>
      <c r="R1935" s="38">
        <f>(E1935*E$2+F1935*F$2+G1935*G$2+H1935*H$2+I1935*I$2+K1935*K$2+J1935*J$2+L1935*L$2+M1935*M$2)</f>
        <v>0</v>
      </c>
    </row>
    <row r="1936" spans="1:18" ht="22.5" customHeight="1">
      <c r="A1936" s="34">
        <v>46017</v>
      </c>
      <c r="B1936" s="15" t="s">
        <v>2164</v>
      </c>
      <c r="C1936" s="15" t="s">
        <v>2165</v>
      </c>
      <c r="D1936" s="35">
        <v>1738</v>
      </c>
      <c r="E1936" s="36">
        <v>37</v>
      </c>
      <c r="F1936" s="32">
        <v>25</v>
      </c>
      <c r="G1936" s="32">
        <v>47</v>
      </c>
      <c r="H1936" s="32">
        <v>42</v>
      </c>
      <c r="I1936" s="32">
        <v>85</v>
      </c>
      <c r="J1936" s="37"/>
      <c r="K1936" s="36">
        <v>19</v>
      </c>
      <c r="L1936" s="32">
        <v>12</v>
      </c>
      <c r="M1936" s="37">
        <v>84</v>
      </c>
      <c r="N1936" s="32"/>
      <c r="O1936" s="32"/>
      <c r="P1936" s="32"/>
      <c r="Q1936" s="32"/>
      <c r="R1936" s="38">
        <f>(E1936*E$2+F1936*F$2+G1936*G$2+H1936*H$2+I1936*I$2+K1936*K$2+J1936*J$2+L1936*L$2+M1936*M$2)</f>
        <v>0</v>
      </c>
    </row>
    <row r="1937" spans="1:18" ht="22.5" customHeight="1">
      <c r="A1937" s="34">
        <v>46017</v>
      </c>
      <c r="B1937" s="15" t="s">
        <v>2166</v>
      </c>
      <c r="C1937" s="15" t="s">
        <v>2167</v>
      </c>
      <c r="D1937" s="35">
        <v>13471</v>
      </c>
      <c r="E1937" s="36">
        <v>68</v>
      </c>
      <c r="F1937" s="32"/>
      <c r="G1937" s="32">
        <v>85</v>
      </c>
      <c r="H1937" s="32">
        <v>70</v>
      </c>
      <c r="I1937" s="32">
        <v>82</v>
      </c>
      <c r="J1937" s="37">
        <v>42</v>
      </c>
      <c r="K1937" s="36">
        <v>52</v>
      </c>
      <c r="L1937" s="32">
        <v>16</v>
      </c>
      <c r="M1937" s="37">
        <v>94</v>
      </c>
      <c r="N1937" s="32"/>
      <c r="O1937" s="32"/>
      <c r="P1937" s="32"/>
      <c r="Q1937" s="32"/>
      <c r="R1937" s="38">
        <f>(E1937*E$2+F1937*F$2+G1937*G$2+H1937*H$2+I1937*I$2+K1937*K$2+J1937*J$2+L1937*L$2+M1937*M$2)</f>
        <v>0</v>
      </c>
    </row>
    <row r="1938" spans="1:18" ht="22.5" customHeight="1">
      <c r="A1938" s="34">
        <v>46017</v>
      </c>
      <c r="B1938" s="15" t="s">
        <v>4988</v>
      </c>
      <c r="C1938" s="15" t="s">
        <v>4987</v>
      </c>
      <c r="D1938" s="35">
        <v>1417</v>
      </c>
      <c r="E1938" s="36">
        <v>43</v>
      </c>
      <c r="F1938" s="32">
        <v>81</v>
      </c>
      <c r="G1938" s="32">
        <v>42</v>
      </c>
      <c r="H1938" s="32">
        <v>14</v>
      </c>
      <c r="I1938" s="32">
        <v>2</v>
      </c>
      <c r="J1938" s="37"/>
      <c r="K1938" s="36">
        <v>46</v>
      </c>
      <c r="L1938" s="32">
        <v>42</v>
      </c>
      <c r="M1938" s="37">
        <v>34</v>
      </c>
      <c r="N1938" s="32"/>
      <c r="O1938" s="32"/>
      <c r="P1938" s="32"/>
      <c r="Q1938" s="32"/>
      <c r="R1938" s="38">
        <f>(E1938*E$2+F1938*F$2+G1938*G$2+H1938*H$2+I1938*I$2+K1938*K$2+J1938*J$2+L1938*L$2+M1938*M$2)</f>
        <v>0</v>
      </c>
    </row>
    <row r="1939" spans="1:18" ht="22.5" customHeight="1">
      <c r="A1939" s="34">
        <v>46017</v>
      </c>
      <c r="B1939" s="15" t="s">
        <v>4990</v>
      </c>
      <c r="C1939" s="15" t="s">
        <v>4989</v>
      </c>
      <c r="D1939" s="35">
        <v>16374</v>
      </c>
      <c r="E1939" s="36">
        <v>62</v>
      </c>
      <c r="F1939" s="32"/>
      <c r="G1939" s="32">
        <v>72</v>
      </c>
      <c r="H1939" s="32"/>
      <c r="I1939" s="32">
        <v>82</v>
      </c>
      <c r="J1939" s="37"/>
      <c r="K1939" s="36">
        <v>53</v>
      </c>
      <c r="L1939" s="32">
        <v>68</v>
      </c>
      <c r="M1939" s="37">
        <v>42</v>
      </c>
      <c r="N1939" s="32"/>
      <c r="O1939" s="32"/>
      <c r="P1939" s="32"/>
      <c r="Q1939" s="32"/>
      <c r="R1939" s="38">
        <f>(E1939*E$2+F1939*F$2+G1939*G$2+H1939*H$2+I1939*I$2+K1939*K$2+J1939*J$2+L1939*L$2+M1939*M$2)</f>
        <v>0</v>
      </c>
    </row>
    <row r="1940" spans="1:18" ht="22.5" customHeight="1">
      <c r="A1940" s="34">
        <v>46017</v>
      </c>
      <c r="B1940" s="15" t="s">
        <v>5623</v>
      </c>
      <c r="C1940" s="15" t="s">
        <v>4991</v>
      </c>
      <c r="D1940" s="35">
        <v>1463</v>
      </c>
      <c r="E1940" s="36"/>
      <c r="F1940" s="32"/>
      <c r="G1940" s="32"/>
      <c r="H1940" s="32">
        <v>2</v>
      </c>
      <c r="I1940" s="32"/>
      <c r="J1940" s="37"/>
      <c r="K1940" s="36">
        <v>45</v>
      </c>
      <c r="L1940" s="32">
        <v>61</v>
      </c>
      <c r="M1940" s="37">
        <v>7</v>
      </c>
      <c r="N1940" s="32"/>
      <c r="O1940" s="32"/>
      <c r="P1940" s="32"/>
      <c r="Q1940" s="32"/>
      <c r="R1940" s="38">
        <f>(E1940*E$2+F1940*F$2+G1940*G$2+H1940*H$2+I1940*I$2+K1940*K$2+J1940*J$2+L1940*L$2+M1940*M$2)</f>
        <v>0</v>
      </c>
    </row>
    <row r="1941" spans="1:18" ht="22.5" customHeight="1">
      <c r="A1941" s="34">
        <v>46017</v>
      </c>
      <c r="B1941" s="15" t="s">
        <v>2168</v>
      </c>
      <c r="C1941" s="15" t="s">
        <v>2169</v>
      </c>
      <c r="D1941" s="35">
        <v>289</v>
      </c>
      <c r="E1941" s="36"/>
      <c r="F1941" s="32">
        <v>56</v>
      </c>
      <c r="G1941" s="32"/>
      <c r="H1941" s="32">
        <v>56</v>
      </c>
      <c r="I1941" s="32"/>
      <c r="J1941" s="37"/>
      <c r="K1941" s="36">
        <v>78</v>
      </c>
      <c r="L1941" s="32">
        <v>54</v>
      </c>
      <c r="M1941" s="37">
        <v>52</v>
      </c>
      <c r="N1941" s="32"/>
      <c r="O1941" s="32"/>
      <c r="P1941" s="32"/>
      <c r="Q1941" s="32"/>
      <c r="R1941" s="38">
        <f>(E1941*E$2+F1941*F$2+G1941*G$2+H1941*H$2+I1941*I$2+K1941*K$2+J1941*J$2+L1941*L$2+M1941*M$2)</f>
        <v>0</v>
      </c>
    </row>
    <row r="1942" spans="1:18" ht="22.5" customHeight="1">
      <c r="A1942" s="34">
        <v>46017</v>
      </c>
      <c r="B1942" s="15" t="s">
        <v>2170</v>
      </c>
      <c r="C1942" s="15" t="s">
        <v>2171</v>
      </c>
      <c r="D1942" s="35">
        <v>499598</v>
      </c>
      <c r="E1942" s="36">
        <v>62</v>
      </c>
      <c r="F1942" s="32">
        <v>45</v>
      </c>
      <c r="G1942" s="32">
        <v>78</v>
      </c>
      <c r="H1942" s="32">
        <v>75</v>
      </c>
      <c r="I1942" s="32">
        <v>58</v>
      </c>
      <c r="J1942" s="37">
        <v>55</v>
      </c>
      <c r="K1942" s="36">
        <v>98</v>
      </c>
      <c r="L1942" s="32">
        <v>4</v>
      </c>
      <c r="M1942" s="37">
        <v>99</v>
      </c>
      <c r="N1942" s="32"/>
      <c r="O1942" s="32"/>
      <c r="P1942" s="32"/>
      <c r="Q1942" s="32"/>
      <c r="R1942" s="38">
        <f>(E1942*E$2+F1942*F$2+G1942*G$2+H1942*H$2+I1942*I$2+K1942*K$2+J1942*J$2+L1942*L$2+M1942*M$2)</f>
        <v>0</v>
      </c>
    </row>
    <row r="1943" spans="1:18" ht="22.5" customHeight="1">
      <c r="A1943" s="34">
        <v>46017</v>
      </c>
      <c r="B1943" s="15" t="s">
        <v>4993</v>
      </c>
      <c r="C1943" s="15" t="s">
        <v>4992</v>
      </c>
      <c r="D1943" s="35">
        <v>12655</v>
      </c>
      <c r="E1943" s="36">
        <v>4</v>
      </c>
      <c r="F1943" s="32">
        <v>10</v>
      </c>
      <c r="G1943" s="32">
        <v>24</v>
      </c>
      <c r="H1943" s="32">
        <v>12</v>
      </c>
      <c r="I1943" s="32">
        <v>51</v>
      </c>
      <c r="J1943" s="37"/>
      <c r="K1943" s="36">
        <v>49</v>
      </c>
      <c r="L1943" s="32">
        <v>74</v>
      </c>
      <c r="M1943" s="37">
        <v>11</v>
      </c>
      <c r="N1943" s="32"/>
      <c r="O1943" s="32"/>
      <c r="P1943" s="32"/>
      <c r="Q1943" s="32"/>
      <c r="R1943" s="38">
        <f>(E1943*E$2+F1943*F$2+G1943*G$2+H1943*H$2+I1943*I$2+K1943*K$2+J1943*J$2+L1943*L$2+M1943*M$2)</f>
        <v>0</v>
      </c>
    </row>
    <row r="1944" spans="1:18" ht="22.5" customHeight="1">
      <c r="A1944" s="34">
        <v>46017</v>
      </c>
      <c r="B1944" s="15" t="s">
        <v>4995</v>
      </c>
      <c r="C1944" s="15" t="s">
        <v>4994</v>
      </c>
      <c r="D1944" s="35">
        <v>3396</v>
      </c>
      <c r="E1944" s="36"/>
      <c r="F1944" s="32"/>
      <c r="G1944" s="32"/>
      <c r="H1944" s="32"/>
      <c r="I1944" s="32"/>
      <c r="J1944" s="37"/>
      <c r="K1944" s="36">
        <v>81</v>
      </c>
      <c r="L1944" s="32">
        <v>46</v>
      </c>
      <c r="M1944" s="37">
        <v>71</v>
      </c>
      <c r="N1944" s="32"/>
      <c r="O1944" s="32"/>
      <c r="P1944" s="32"/>
      <c r="Q1944" s="32"/>
      <c r="R1944" s="38">
        <f>(E1944*E$2+F1944*F$2+G1944*G$2+H1944*H$2+I1944*I$2+K1944*K$2+J1944*J$2+L1944*L$2+M1944*M$2)</f>
        <v>0</v>
      </c>
    </row>
    <row r="1945" spans="1:18" ht="22.5" customHeight="1">
      <c r="A1945" s="34">
        <v>46017</v>
      </c>
      <c r="B1945" s="15" t="s">
        <v>2172</v>
      </c>
      <c r="C1945" s="15" t="s">
        <v>2173</v>
      </c>
      <c r="D1945" s="35">
        <v>455</v>
      </c>
      <c r="E1945" s="36"/>
      <c r="F1945" s="32">
        <v>39</v>
      </c>
      <c r="G1945" s="32"/>
      <c r="H1945" s="32">
        <v>7</v>
      </c>
      <c r="I1945" s="32"/>
      <c r="J1945" s="37"/>
      <c r="K1945" s="36">
        <v>69</v>
      </c>
      <c r="L1945" s="32">
        <v>43</v>
      </c>
      <c r="M1945" s="37">
        <v>55</v>
      </c>
      <c r="N1945" s="32"/>
      <c r="O1945" s="32"/>
      <c r="P1945" s="32"/>
      <c r="Q1945" s="32"/>
      <c r="R1945" s="38">
        <f>(E1945*E$2+F1945*F$2+G1945*G$2+H1945*H$2+I1945*I$2+K1945*K$2+J1945*J$2+L1945*L$2+M1945*M$2)</f>
        <v>0</v>
      </c>
    </row>
    <row r="1946" spans="1:18" ht="22.5" customHeight="1">
      <c r="A1946" s="34">
        <v>46017</v>
      </c>
      <c r="B1946" s="15" t="s">
        <v>5699</v>
      </c>
      <c r="C1946" s="15" t="s">
        <v>6895</v>
      </c>
      <c r="D1946" s="35">
        <v>3363</v>
      </c>
      <c r="E1946" s="36">
        <v>46</v>
      </c>
      <c r="F1946" s="32"/>
      <c r="G1946" s="32">
        <v>74</v>
      </c>
      <c r="H1946" s="32">
        <v>3</v>
      </c>
      <c r="I1946" s="32">
        <v>10</v>
      </c>
      <c r="J1946" s="37"/>
      <c r="K1946" s="36">
        <v>87</v>
      </c>
      <c r="L1946" s="32">
        <v>40</v>
      </c>
      <c r="M1946" s="37">
        <v>68</v>
      </c>
      <c r="N1946" s="32"/>
      <c r="O1946" s="32"/>
      <c r="P1946" s="32"/>
      <c r="Q1946" s="32"/>
      <c r="R1946" s="38">
        <f>(E1946*E$2+F1946*F$2+G1946*G$2+H1946*H$2+I1946*I$2+K1946*K$2+J1946*J$2+L1946*L$2+M1946*M$2)</f>
        <v>0</v>
      </c>
    </row>
    <row r="1947" spans="1:18" ht="22.5" customHeight="1">
      <c r="A1947" s="34">
        <v>46017</v>
      </c>
      <c r="B1947" s="15" t="s">
        <v>2174</v>
      </c>
      <c r="C1947" s="15" t="s">
        <v>2175</v>
      </c>
      <c r="D1947" s="35">
        <v>892656</v>
      </c>
      <c r="E1947" s="36">
        <v>50</v>
      </c>
      <c r="F1947" s="32">
        <v>36</v>
      </c>
      <c r="G1947" s="32">
        <v>61</v>
      </c>
      <c r="H1947" s="32">
        <v>65</v>
      </c>
      <c r="I1947" s="32">
        <v>71</v>
      </c>
      <c r="J1947" s="37">
        <v>36</v>
      </c>
      <c r="K1947" s="36">
        <v>51</v>
      </c>
      <c r="L1947" s="32">
        <v>55</v>
      </c>
      <c r="M1947" s="37">
        <v>54</v>
      </c>
      <c r="N1947" s="32"/>
      <c r="O1947" s="32"/>
      <c r="P1947" s="32"/>
      <c r="Q1947" s="32"/>
      <c r="R1947" s="38">
        <f>(E1947*E$2+F1947*F$2+G1947*G$2+H1947*H$2+I1947*I$2+K1947*K$2+J1947*J$2+L1947*L$2+M1947*M$2)</f>
        <v>0</v>
      </c>
    </row>
    <row r="1948" spans="1:18" ht="22.5" customHeight="1">
      <c r="A1948" s="34">
        <v>46017</v>
      </c>
      <c r="B1948" s="15" t="s">
        <v>7768</v>
      </c>
      <c r="C1948" s="15" t="s">
        <v>2176</v>
      </c>
      <c r="D1948" s="35">
        <v>293</v>
      </c>
      <c r="E1948" s="36">
        <v>37</v>
      </c>
      <c r="F1948" s="32">
        <v>41</v>
      </c>
      <c r="G1948" s="32">
        <v>22</v>
      </c>
      <c r="H1948" s="32">
        <v>3</v>
      </c>
      <c r="I1948" s="32">
        <v>16</v>
      </c>
      <c r="J1948" s="37"/>
      <c r="K1948" s="36">
        <v>44</v>
      </c>
      <c r="L1948" s="32">
        <v>45</v>
      </c>
      <c r="M1948" s="37">
        <v>60</v>
      </c>
      <c r="N1948" s="32"/>
      <c r="O1948" s="32"/>
      <c r="P1948" s="32"/>
      <c r="Q1948" s="32"/>
      <c r="R1948" s="38">
        <f>(E1948*E$2+F1948*F$2+G1948*G$2+H1948*H$2+I1948*I$2+K1948*K$2+J1948*J$2+L1948*L$2+M1948*M$2)</f>
        <v>0</v>
      </c>
    </row>
    <row r="1949" spans="1:18" ht="22.5" customHeight="1">
      <c r="A1949" s="34">
        <v>46017</v>
      </c>
      <c r="B1949" s="15" t="s">
        <v>4997</v>
      </c>
      <c r="C1949" s="15" t="s">
        <v>4996</v>
      </c>
      <c r="D1949" s="35">
        <v>7355</v>
      </c>
      <c r="E1949" s="36">
        <v>43</v>
      </c>
      <c r="F1949" s="32"/>
      <c r="G1949" s="32">
        <v>57</v>
      </c>
      <c r="H1949" s="32">
        <v>6</v>
      </c>
      <c r="I1949" s="32">
        <v>19</v>
      </c>
      <c r="J1949" s="37">
        <v>58</v>
      </c>
      <c r="K1949" s="36">
        <v>77</v>
      </c>
      <c r="L1949" s="32">
        <v>87</v>
      </c>
      <c r="M1949" s="37">
        <v>23</v>
      </c>
      <c r="N1949" s="32"/>
      <c r="O1949" s="32"/>
      <c r="P1949" s="32"/>
      <c r="Q1949" s="32"/>
      <c r="R1949" s="38">
        <f>(E1949*E$2+F1949*F$2+G1949*G$2+H1949*H$2+I1949*I$2+K1949*K$2+J1949*J$2+L1949*L$2+M1949*M$2)</f>
        <v>0</v>
      </c>
    </row>
    <row r="1950" spans="1:18" ht="22.5" customHeight="1">
      <c r="A1950" s="34">
        <v>46017</v>
      </c>
      <c r="B1950" s="15" t="s">
        <v>2177</v>
      </c>
      <c r="C1950" s="15" t="s">
        <v>2178</v>
      </c>
      <c r="D1950" s="35">
        <v>130</v>
      </c>
      <c r="E1950" s="36">
        <v>23</v>
      </c>
      <c r="F1950" s="32">
        <v>42</v>
      </c>
      <c r="G1950" s="32">
        <v>33</v>
      </c>
      <c r="H1950" s="32">
        <v>22</v>
      </c>
      <c r="I1950" s="32">
        <v>73</v>
      </c>
      <c r="J1950" s="37"/>
      <c r="K1950" s="36">
        <v>51</v>
      </c>
      <c r="L1950" s="32">
        <v>40</v>
      </c>
      <c r="M1950" s="37">
        <v>40</v>
      </c>
      <c r="N1950" s="32"/>
      <c r="O1950" s="32"/>
      <c r="P1950" s="32"/>
      <c r="Q1950" s="32"/>
      <c r="R1950" s="38">
        <f>(E1950*E$2+F1950*F$2+G1950*G$2+H1950*H$2+I1950*I$2+K1950*K$2+J1950*J$2+L1950*L$2+M1950*M$2)</f>
        <v>0</v>
      </c>
    </row>
    <row r="1951" spans="1:18" ht="22.5" customHeight="1">
      <c r="A1951" s="34">
        <v>46017</v>
      </c>
      <c r="B1951" s="15" t="s">
        <v>5832</v>
      </c>
      <c r="C1951" s="15" t="s">
        <v>2179</v>
      </c>
      <c r="D1951" s="35"/>
      <c r="E1951" s="36">
        <v>17</v>
      </c>
      <c r="F1951" s="32">
        <v>7</v>
      </c>
      <c r="G1951" s="32">
        <v>43</v>
      </c>
      <c r="H1951" s="32">
        <v>33</v>
      </c>
      <c r="I1951" s="32">
        <v>3</v>
      </c>
      <c r="J1951" s="37"/>
      <c r="K1951" s="36">
        <v>3</v>
      </c>
      <c r="L1951" s="32">
        <v>8</v>
      </c>
      <c r="M1951" s="37">
        <v>96</v>
      </c>
      <c r="N1951" s="32"/>
      <c r="O1951" s="32"/>
      <c r="P1951" s="32"/>
      <c r="Q1951" s="32"/>
      <c r="R1951" s="38">
        <f>(E1951*E$2+F1951*F$2+G1951*G$2+H1951*H$2+I1951*I$2+K1951*K$2+J1951*J$2+L1951*L$2+M1951*M$2)</f>
        <v>0</v>
      </c>
    </row>
    <row r="1952" spans="1:18" ht="22.5" customHeight="1">
      <c r="A1952" s="34">
        <v>46017</v>
      </c>
      <c r="B1952" s="15" t="s">
        <v>2180</v>
      </c>
      <c r="C1952" s="15" t="s">
        <v>2181</v>
      </c>
      <c r="D1952" s="35">
        <v>3461</v>
      </c>
      <c r="E1952" s="36">
        <v>49</v>
      </c>
      <c r="F1952" s="32">
        <v>48</v>
      </c>
      <c r="G1952" s="32">
        <v>57</v>
      </c>
      <c r="H1952" s="32">
        <v>44</v>
      </c>
      <c r="I1952" s="32">
        <v>90</v>
      </c>
      <c r="J1952" s="37"/>
      <c r="K1952" s="36">
        <v>16</v>
      </c>
      <c r="L1952" s="32">
        <v>66</v>
      </c>
      <c r="M1952" s="37">
        <v>44</v>
      </c>
      <c r="N1952" s="32"/>
      <c r="O1952" s="32"/>
      <c r="P1952" s="32"/>
      <c r="Q1952" s="32"/>
      <c r="R1952" s="38">
        <f>(E1952*E$2+F1952*F$2+G1952*G$2+H1952*H$2+I1952*I$2+K1952*K$2+J1952*J$2+L1952*L$2+M1952*M$2)</f>
        <v>0</v>
      </c>
    </row>
    <row r="1953" spans="1:18" ht="22.5" customHeight="1">
      <c r="A1953" s="34">
        <v>46017</v>
      </c>
      <c r="B1953" s="15" t="s">
        <v>2182</v>
      </c>
      <c r="C1953" s="15" t="s">
        <v>2183</v>
      </c>
      <c r="D1953" s="35">
        <v>1905</v>
      </c>
      <c r="E1953" s="36">
        <v>50</v>
      </c>
      <c r="F1953" s="32">
        <v>35</v>
      </c>
      <c r="G1953" s="32">
        <v>52</v>
      </c>
      <c r="H1953" s="32">
        <v>42</v>
      </c>
      <c r="I1953" s="32">
        <v>70</v>
      </c>
      <c r="J1953" s="37">
        <v>32</v>
      </c>
      <c r="K1953" s="36">
        <v>11</v>
      </c>
      <c r="L1953" s="32">
        <v>62</v>
      </c>
      <c r="M1953" s="37">
        <v>36</v>
      </c>
      <c r="N1953" s="32"/>
      <c r="O1953" s="32"/>
      <c r="P1953" s="32"/>
      <c r="Q1953" s="32"/>
      <c r="R1953" s="38">
        <f>(E1953*E$2+F1953*F$2+G1953*G$2+H1953*H$2+I1953*I$2+K1953*K$2+J1953*J$2+L1953*L$2+M1953*M$2)</f>
        <v>0</v>
      </c>
    </row>
    <row r="1954" spans="1:18" ht="22.5" customHeight="1">
      <c r="A1954" s="34">
        <v>46017</v>
      </c>
      <c r="B1954" s="15" t="s">
        <v>4999</v>
      </c>
      <c r="C1954" s="15" t="s">
        <v>4998</v>
      </c>
      <c r="D1954" s="35">
        <v>766</v>
      </c>
      <c r="E1954" s="36">
        <v>17</v>
      </c>
      <c r="F1954" s="32">
        <v>19</v>
      </c>
      <c r="G1954" s="32">
        <v>18</v>
      </c>
      <c r="H1954" s="32">
        <v>30</v>
      </c>
      <c r="I1954" s="32">
        <v>2</v>
      </c>
      <c r="J1954" s="37"/>
      <c r="K1954" s="36">
        <v>35</v>
      </c>
      <c r="L1954" s="32">
        <v>64</v>
      </c>
      <c r="M1954" s="37">
        <v>38</v>
      </c>
      <c r="N1954" s="32"/>
      <c r="O1954" s="32"/>
      <c r="P1954" s="32"/>
      <c r="Q1954" s="32"/>
      <c r="R1954" s="38">
        <f>(E1954*E$2+F1954*F$2+G1954*G$2+H1954*H$2+I1954*I$2+K1954*K$2+J1954*J$2+L1954*L$2+M1954*M$2)</f>
        <v>0</v>
      </c>
    </row>
    <row r="1955" spans="1:18" ht="22.5" customHeight="1">
      <c r="A1955" s="34">
        <v>46017</v>
      </c>
      <c r="B1955" s="15" t="s">
        <v>5659</v>
      </c>
      <c r="C1955" s="15" t="s">
        <v>2184</v>
      </c>
      <c r="D1955" s="35">
        <v>3296</v>
      </c>
      <c r="E1955" s="36">
        <v>70</v>
      </c>
      <c r="F1955" s="32">
        <v>55</v>
      </c>
      <c r="G1955" s="32">
        <v>73</v>
      </c>
      <c r="H1955" s="32">
        <v>69</v>
      </c>
      <c r="I1955" s="32">
        <v>79</v>
      </c>
      <c r="J1955" s="37"/>
      <c r="K1955" s="36">
        <v>51</v>
      </c>
      <c r="L1955" s="32">
        <v>41</v>
      </c>
      <c r="M1955" s="37">
        <v>57</v>
      </c>
      <c r="N1955" s="32"/>
      <c r="O1955" s="32"/>
      <c r="P1955" s="32"/>
      <c r="Q1955" s="32"/>
      <c r="R1955" s="38">
        <f>(E1955*E$2+F1955*F$2+G1955*G$2+H1955*H$2+I1955*I$2+K1955*K$2+J1955*J$2+L1955*L$2+M1955*M$2)</f>
        <v>0</v>
      </c>
    </row>
    <row r="1956" spans="1:18" ht="22.5" customHeight="1">
      <c r="A1956" s="34">
        <v>46017</v>
      </c>
      <c r="B1956" s="15" t="s">
        <v>5001</v>
      </c>
      <c r="C1956" s="15" t="s">
        <v>5000</v>
      </c>
      <c r="D1956" s="35">
        <v>1463</v>
      </c>
      <c r="E1956" s="36">
        <v>47</v>
      </c>
      <c r="F1956" s="32"/>
      <c r="G1956" s="32">
        <v>46</v>
      </c>
      <c r="H1956" s="32"/>
      <c r="I1956" s="32">
        <v>30</v>
      </c>
      <c r="J1956" s="37"/>
      <c r="K1956" s="36">
        <v>55</v>
      </c>
      <c r="L1956" s="32">
        <v>62</v>
      </c>
      <c r="M1956" s="37">
        <v>52</v>
      </c>
      <c r="N1956" s="32"/>
      <c r="O1956" s="32"/>
      <c r="P1956" s="32"/>
      <c r="Q1956" s="32"/>
      <c r="R1956" s="38">
        <f>(E1956*E$2+F1956*F$2+G1956*G$2+H1956*H$2+I1956*I$2+K1956*K$2+J1956*J$2+L1956*L$2+M1956*M$2)</f>
        <v>0</v>
      </c>
    </row>
    <row r="1957" spans="1:18" ht="22.5" customHeight="1">
      <c r="A1957" s="34">
        <v>46017</v>
      </c>
      <c r="B1957" s="15" t="s">
        <v>2185</v>
      </c>
      <c r="C1957" s="15" t="s">
        <v>2186</v>
      </c>
      <c r="D1957" s="35">
        <v>32891</v>
      </c>
      <c r="E1957" s="36"/>
      <c r="F1957" s="32">
        <v>69</v>
      </c>
      <c r="G1957" s="32"/>
      <c r="H1957" s="32">
        <v>4</v>
      </c>
      <c r="I1957" s="32"/>
      <c r="J1957" s="37">
        <v>58</v>
      </c>
      <c r="K1957" s="36">
        <v>24</v>
      </c>
      <c r="L1957" s="32">
        <v>49</v>
      </c>
      <c r="M1957" s="37">
        <v>52</v>
      </c>
      <c r="N1957" s="32"/>
      <c r="O1957" s="32"/>
      <c r="P1957" s="32"/>
      <c r="Q1957" s="32"/>
      <c r="R1957" s="38">
        <f>(E1957*E$2+F1957*F$2+G1957*G$2+H1957*H$2+I1957*I$2+K1957*K$2+J1957*J$2+L1957*L$2+M1957*M$2)</f>
        <v>0</v>
      </c>
    </row>
    <row r="1958" spans="1:18" ht="22.5" customHeight="1">
      <c r="A1958" s="34">
        <v>46017</v>
      </c>
      <c r="B1958" s="15" t="s">
        <v>6218</v>
      </c>
      <c r="C1958" s="15" t="s">
        <v>6219</v>
      </c>
      <c r="D1958" s="35">
        <v>1010</v>
      </c>
      <c r="E1958" s="36">
        <v>46</v>
      </c>
      <c r="F1958" s="32"/>
      <c r="G1958" s="32">
        <v>54</v>
      </c>
      <c r="H1958" s="32">
        <v>66</v>
      </c>
      <c r="I1958" s="32">
        <v>10</v>
      </c>
      <c r="J1958" s="37"/>
      <c r="K1958" s="36">
        <v>55</v>
      </c>
      <c r="L1958" s="32">
        <v>27</v>
      </c>
      <c r="M1958" s="37">
        <v>75</v>
      </c>
      <c r="N1958" s="32"/>
      <c r="O1958" s="32"/>
      <c r="P1958" s="32"/>
      <c r="Q1958" s="32"/>
      <c r="R1958" s="38">
        <f>(E1958*E$2+F1958*F$2+G1958*G$2+H1958*H$2+I1958*I$2+K1958*K$2+J1958*J$2+L1958*L$2+M1958*M$2)</f>
        <v>0</v>
      </c>
    </row>
    <row r="1959" spans="1:18" ht="22.5" customHeight="1">
      <c r="A1959" s="34">
        <v>46017</v>
      </c>
      <c r="B1959" s="15" t="s">
        <v>2187</v>
      </c>
      <c r="C1959" s="15" t="s">
        <v>2188</v>
      </c>
      <c r="D1959" s="35">
        <v>3711</v>
      </c>
      <c r="E1959" s="36">
        <v>35</v>
      </c>
      <c r="F1959" s="32">
        <v>35</v>
      </c>
      <c r="G1959" s="32">
        <v>41</v>
      </c>
      <c r="H1959" s="32">
        <v>89</v>
      </c>
      <c r="I1959" s="32">
        <v>36</v>
      </c>
      <c r="J1959" s="37">
        <v>34</v>
      </c>
      <c r="K1959" s="36">
        <v>78</v>
      </c>
      <c r="L1959" s="32">
        <v>45</v>
      </c>
      <c r="M1959" s="37">
        <v>69</v>
      </c>
      <c r="N1959" s="32"/>
      <c r="O1959" s="32"/>
      <c r="P1959" s="32"/>
      <c r="Q1959" s="32"/>
      <c r="R1959" s="38">
        <f>(E1959*E$2+F1959*F$2+G1959*G$2+H1959*H$2+I1959*I$2+K1959*K$2+J1959*J$2+L1959*L$2+M1959*M$2)</f>
        <v>0</v>
      </c>
    </row>
    <row r="1960" spans="1:18" ht="22.5" customHeight="1">
      <c r="A1960" s="34">
        <v>46017</v>
      </c>
      <c r="B1960" s="15" t="s">
        <v>2189</v>
      </c>
      <c r="C1960" s="15" t="s">
        <v>2190</v>
      </c>
      <c r="D1960" s="35">
        <v>5107</v>
      </c>
      <c r="E1960" s="36">
        <v>57</v>
      </c>
      <c r="F1960" s="32">
        <v>29</v>
      </c>
      <c r="G1960" s="32">
        <v>60</v>
      </c>
      <c r="H1960" s="32">
        <v>94</v>
      </c>
      <c r="I1960" s="32">
        <v>66</v>
      </c>
      <c r="J1960" s="37">
        <v>35</v>
      </c>
      <c r="K1960" s="36">
        <v>78</v>
      </c>
      <c r="L1960" s="32">
        <v>40</v>
      </c>
      <c r="M1960" s="37">
        <v>48</v>
      </c>
      <c r="N1960" s="32"/>
      <c r="O1960" s="32"/>
      <c r="P1960" s="32"/>
      <c r="Q1960" s="32"/>
      <c r="R1960" s="38">
        <f>(E1960*E$2+F1960*F$2+G1960*G$2+H1960*H$2+I1960*I$2+K1960*K$2+J1960*J$2+L1960*L$2+M1960*M$2)</f>
        <v>0</v>
      </c>
    </row>
    <row r="1961" spans="1:18" ht="22.5" customHeight="1">
      <c r="A1961" s="34">
        <v>46017</v>
      </c>
      <c r="B1961" s="15" t="s">
        <v>5624</v>
      </c>
      <c r="C1961" s="15" t="s">
        <v>2191</v>
      </c>
      <c r="D1961" s="35">
        <v>3241</v>
      </c>
      <c r="E1961" s="36">
        <v>67</v>
      </c>
      <c r="F1961" s="32">
        <v>93</v>
      </c>
      <c r="G1961" s="32">
        <v>39</v>
      </c>
      <c r="H1961" s="32">
        <v>93</v>
      </c>
      <c r="I1961" s="32"/>
      <c r="J1961" s="37"/>
      <c r="K1961" s="36">
        <v>25</v>
      </c>
      <c r="L1961" s="32">
        <v>78</v>
      </c>
      <c r="M1961" s="37">
        <v>38</v>
      </c>
      <c r="N1961" s="32"/>
      <c r="O1961" s="32"/>
      <c r="P1961" s="32"/>
      <c r="Q1961" s="32"/>
      <c r="R1961" s="38">
        <f>(E1961*E$2+F1961*F$2+G1961*G$2+H1961*H$2+I1961*I$2+K1961*K$2+J1961*J$2+L1961*L$2+M1961*M$2)</f>
        <v>0</v>
      </c>
    </row>
    <row r="1962" spans="1:18" ht="22.5" customHeight="1">
      <c r="A1962" s="34">
        <v>46017</v>
      </c>
      <c r="B1962" s="15" t="s">
        <v>7361</v>
      </c>
      <c r="C1962" s="15" t="s">
        <v>7362</v>
      </c>
      <c r="D1962" s="35">
        <v>261</v>
      </c>
      <c r="E1962" s="36"/>
      <c r="F1962" s="32"/>
      <c r="G1962" s="32"/>
      <c r="H1962" s="32"/>
      <c r="I1962" s="32"/>
      <c r="J1962" s="37"/>
      <c r="K1962" s="36"/>
      <c r="L1962" s="32">
        <v>44</v>
      </c>
      <c r="M1962" s="37">
        <v>57</v>
      </c>
      <c r="N1962" s="32"/>
      <c r="O1962" s="32"/>
      <c r="P1962" s="32"/>
      <c r="Q1962" s="32"/>
      <c r="R1962" s="38">
        <f>(E1962*E$2+F1962*F$2+G1962*G$2+H1962*H$2+I1962*I$2+K1962*K$2+J1962*J$2+L1962*L$2+M1962*M$2)</f>
        <v>0</v>
      </c>
    </row>
    <row r="1963" spans="1:18" ht="22.5" customHeight="1">
      <c r="A1963" s="34">
        <v>46017</v>
      </c>
      <c r="B1963" s="15" t="s">
        <v>2192</v>
      </c>
      <c r="C1963" s="15" t="s">
        <v>2193</v>
      </c>
      <c r="D1963" s="35">
        <v>6221</v>
      </c>
      <c r="E1963" s="36">
        <v>76</v>
      </c>
      <c r="F1963" s="32">
        <v>78</v>
      </c>
      <c r="G1963" s="32">
        <v>42</v>
      </c>
      <c r="H1963" s="32">
        <v>80</v>
      </c>
      <c r="I1963" s="32"/>
      <c r="J1963" s="37"/>
      <c r="K1963" s="36">
        <v>53</v>
      </c>
      <c r="L1963" s="32">
        <v>59</v>
      </c>
      <c r="M1963" s="37">
        <v>32</v>
      </c>
      <c r="N1963" s="32"/>
      <c r="O1963" s="32"/>
      <c r="P1963" s="32"/>
      <c r="Q1963" s="32"/>
      <c r="R1963" s="38">
        <f>(E1963*E$2+F1963*F$2+G1963*G$2+H1963*H$2+I1963*I$2+K1963*K$2+J1963*J$2+L1963*L$2+M1963*M$2)</f>
        <v>0</v>
      </c>
    </row>
    <row r="1964" spans="1:18" ht="22.5" customHeight="1">
      <c r="A1964" s="34">
        <v>46017</v>
      </c>
      <c r="B1964" s="15" t="s">
        <v>7949</v>
      </c>
      <c r="C1964" s="15" t="s">
        <v>7578</v>
      </c>
      <c r="D1964" s="35">
        <v>1866</v>
      </c>
      <c r="E1964" s="36"/>
      <c r="F1964" s="32">
        <v>18</v>
      </c>
      <c r="G1964" s="32"/>
      <c r="H1964" s="32">
        <v>68</v>
      </c>
      <c r="I1964" s="32"/>
      <c r="J1964" s="37"/>
      <c r="K1964" s="36">
        <v>36</v>
      </c>
      <c r="L1964" s="32">
        <v>6</v>
      </c>
      <c r="M1964" s="37">
        <v>82</v>
      </c>
      <c r="N1964" s="32"/>
      <c r="O1964" s="32"/>
      <c r="P1964" s="32"/>
      <c r="Q1964" s="32"/>
      <c r="R1964" s="38">
        <f>(E1964*E$2+F1964*F$2+G1964*G$2+H1964*H$2+I1964*I$2+K1964*K$2+J1964*J$2+L1964*L$2+M1964*M$2)</f>
        <v>0</v>
      </c>
    </row>
    <row r="1965" spans="1:18" ht="22.5" customHeight="1">
      <c r="A1965" s="34">
        <v>46017</v>
      </c>
      <c r="B1965" s="15" t="s">
        <v>2194</v>
      </c>
      <c r="C1965" s="15" t="s">
        <v>2195</v>
      </c>
      <c r="D1965" s="35">
        <v>38176</v>
      </c>
      <c r="E1965" s="36">
        <v>54</v>
      </c>
      <c r="F1965" s="32">
        <v>36</v>
      </c>
      <c r="G1965" s="32">
        <v>56</v>
      </c>
      <c r="H1965" s="32">
        <v>79</v>
      </c>
      <c r="I1965" s="32">
        <v>37</v>
      </c>
      <c r="J1965" s="37">
        <v>32</v>
      </c>
      <c r="K1965" s="36">
        <v>79</v>
      </c>
      <c r="L1965" s="32">
        <v>13</v>
      </c>
      <c r="M1965" s="37">
        <v>88</v>
      </c>
      <c r="N1965" s="32"/>
      <c r="O1965" s="32"/>
      <c r="P1965" s="32"/>
      <c r="Q1965" s="32"/>
      <c r="R1965" s="38">
        <f>(E1965*E$2+F1965*F$2+G1965*G$2+H1965*H$2+I1965*I$2+K1965*K$2+J1965*J$2+L1965*L$2+M1965*M$2)</f>
        <v>0</v>
      </c>
    </row>
    <row r="1966" spans="1:18" ht="22.5" customHeight="1">
      <c r="A1966" s="34">
        <v>46017</v>
      </c>
      <c r="B1966" s="15" t="s">
        <v>2196</v>
      </c>
      <c r="C1966" s="15" t="s">
        <v>2197</v>
      </c>
      <c r="D1966" s="35">
        <v>710</v>
      </c>
      <c r="E1966" s="36">
        <v>43</v>
      </c>
      <c r="F1966" s="32">
        <v>34</v>
      </c>
      <c r="G1966" s="32">
        <v>51</v>
      </c>
      <c r="H1966" s="32">
        <v>86</v>
      </c>
      <c r="I1966" s="32">
        <v>53</v>
      </c>
      <c r="J1966" s="37"/>
      <c r="K1966" s="36">
        <v>40</v>
      </c>
      <c r="L1966" s="32">
        <v>55</v>
      </c>
      <c r="M1966" s="37">
        <v>30</v>
      </c>
      <c r="N1966" s="32"/>
      <c r="O1966" s="32"/>
      <c r="P1966" s="32"/>
      <c r="Q1966" s="32"/>
      <c r="R1966" s="38">
        <f>(E1966*E$2+F1966*F$2+G1966*G$2+H1966*H$2+I1966*I$2+K1966*K$2+J1966*J$2+L1966*L$2+M1966*M$2)</f>
        <v>0</v>
      </c>
    </row>
    <row r="1967" spans="1:18" ht="22.5" customHeight="1">
      <c r="A1967" s="34">
        <v>46017</v>
      </c>
      <c r="B1967" s="15" t="s">
        <v>2198</v>
      </c>
      <c r="C1967" s="15" t="s">
        <v>2199</v>
      </c>
      <c r="D1967" s="35">
        <v>303</v>
      </c>
      <c r="E1967" s="36">
        <v>34</v>
      </c>
      <c r="F1967" s="32">
        <v>9</v>
      </c>
      <c r="G1967" s="32">
        <v>51</v>
      </c>
      <c r="H1967" s="32">
        <v>75</v>
      </c>
      <c r="I1967" s="32">
        <v>37</v>
      </c>
      <c r="J1967" s="37"/>
      <c r="K1967" s="36">
        <v>44</v>
      </c>
      <c r="L1967" s="32">
        <v>35</v>
      </c>
      <c r="M1967" s="37">
        <v>63</v>
      </c>
      <c r="N1967" s="32"/>
      <c r="O1967" s="32"/>
      <c r="P1967" s="32"/>
      <c r="Q1967" s="32"/>
      <c r="R1967" s="38">
        <f>(E1967*E$2+F1967*F$2+G1967*G$2+H1967*H$2+I1967*I$2+K1967*K$2+J1967*J$2+L1967*L$2+M1967*M$2)</f>
        <v>0</v>
      </c>
    </row>
    <row r="1968" spans="1:18" ht="22.5" customHeight="1">
      <c r="A1968" s="34">
        <v>46017</v>
      </c>
      <c r="B1968" s="15" t="s">
        <v>5003</v>
      </c>
      <c r="C1968" s="15" t="s">
        <v>5002</v>
      </c>
      <c r="D1968" s="35">
        <v>3352</v>
      </c>
      <c r="E1968" s="36"/>
      <c r="F1968" s="32"/>
      <c r="G1968" s="32"/>
      <c r="H1968" s="32">
        <v>21</v>
      </c>
      <c r="I1968" s="32"/>
      <c r="J1968" s="37"/>
      <c r="K1968" s="36">
        <v>95</v>
      </c>
      <c r="L1968" s="32">
        <v>59</v>
      </c>
      <c r="M1968" s="37">
        <v>68</v>
      </c>
      <c r="N1968" s="32"/>
      <c r="O1968" s="32"/>
      <c r="P1968" s="32"/>
      <c r="Q1968" s="32"/>
      <c r="R1968" s="38">
        <f>(E1968*E$2+F1968*F$2+G1968*G$2+H1968*H$2+I1968*I$2+K1968*K$2+J1968*J$2+L1968*L$2+M1968*M$2)</f>
        <v>0</v>
      </c>
    </row>
    <row r="1969" spans="1:18" ht="22.5" customHeight="1">
      <c r="A1969" s="34">
        <v>46017</v>
      </c>
      <c r="B1969" s="15" t="s">
        <v>5005</v>
      </c>
      <c r="C1969" s="15" t="s">
        <v>5004</v>
      </c>
      <c r="D1969" s="35">
        <v>21546</v>
      </c>
      <c r="E1969" s="36"/>
      <c r="F1969" s="32"/>
      <c r="G1969" s="32"/>
      <c r="H1969" s="32"/>
      <c r="I1969" s="32"/>
      <c r="J1969" s="37"/>
      <c r="K1969" s="36">
        <v>93</v>
      </c>
      <c r="L1969" s="32">
        <v>32</v>
      </c>
      <c r="M1969" s="37">
        <v>78</v>
      </c>
      <c r="N1969" s="32"/>
      <c r="O1969" s="32"/>
      <c r="P1969" s="32"/>
      <c r="Q1969" s="32"/>
      <c r="R1969" s="38">
        <f>(E1969*E$2+F1969*F$2+G1969*G$2+H1969*H$2+I1969*I$2+K1969*K$2+J1969*J$2+L1969*L$2+M1969*M$2)</f>
        <v>0</v>
      </c>
    </row>
    <row r="1970" spans="1:18" ht="22.5" customHeight="1">
      <c r="A1970" s="34">
        <v>46017</v>
      </c>
      <c r="B1970" s="15" t="s">
        <v>2200</v>
      </c>
      <c r="C1970" s="15" t="s">
        <v>2201</v>
      </c>
      <c r="D1970" s="35">
        <v>6010</v>
      </c>
      <c r="E1970" s="36">
        <v>51</v>
      </c>
      <c r="F1970" s="32">
        <v>69</v>
      </c>
      <c r="G1970" s="32">
        <v>43</v>
      </c>
      <c r="H1970" s="32">
        <v>23</v>
      </c>
      <c r="I1970" s="32">
        <v>81</v>
      </c>
      <c r="J1970" s="37"/>
      <c r="K1970" s="36">
        <v>24</v>
      </c>
      <c r="L1970" s="32">
        <v>67</v>
      </c>
      <c r="M1970" s="37">
        <v>43</v>
      </c>
      <c r="N1970" s="32"/>
      <c r="O1970" s="32"/>
      <c r="P1970" s="32"/>
      <c r="Q1970" s="32"/>
      <c r="R1970" s="38">
        <f>(E1970*E$2+F1970*F$2+G1970*G$2+H1970*H$2+I1970*I$2+K1970*K$2+J1970*J$2+L1970*L$2+M1970*M$2)</f>
        <v>0</v>
      </c>
    </row>
    <row r="1971" spans="1:18" ht="22.5" customHeight="1">
      <c r="A1971" s="34">
        <v>46017</v>
      </c>
      <c r="B1971" s="15" t="s">
        <v>2202</v>
      </c>
      <c r="C1971" s="15" t="s">
        <v>2203</v>
      </c>
      <c r="D1971" s="35">
        <v>23010</v>
      </c>
      <c r="E1971" s="36">
        <v>56</v>
      </c>
      <c r="F1971" s="32">
        <v>68</v>
      </c>
      <c r="G1971" s="32">
        <v>42</v>
      </c>
      <c r="H1971" s="32">
        <v>67</v>
      </c>
      <c r="I1971" s="32">
        <v>56</v>
      </c>
      <c r="J1971" s="37">
        <v>68</v>
      </c>
      <c r="K1971" s="36">
        <v>39</v>
      </c>
      <c r="L1971" s="32">
        <v>70</v>
      </c>
      <c r="M1971" s="37">
        <v>45</v>
      </c>
      <c r="N1971" s="32"/>
      <c r="O1971" s="32"/>
      <c r="P1971" s="32"/>
      <c r="Q1971" s="32"/>
      <c r="R1971" s="38">
        <f>(E1971*E$2+F1971*F$2+G1971*G$2+H1971*H$2+I1971*I$2+K1971*K$2+J1971*J$2+L1971*L$2+M1971*M$2)</f>
        <v>0</v>
      </c>
    </row>
    <row r="1972" spans="1:18" ht="22.5" customHeight="1">
      <c r="A1972" s="34">
        <v>46017</v>
      </c>
      <c r="B1972" s="15" t="s">
        <v>2204</v>
      </c>
      <c r="C1972" s="15" t="s">
        <v>2205</v>
      </c>
      <c r="D1972" s="35">
        <v>35401</v>
      </c>
      <c r="E1972" s="36">
        <v>87</v>
      </c>
      <c r="F1972" s="32">
        <v>92</v>
      </c>
      <c r="G1972" s="32">
        <v>71</v>
      </c>
      <c r="H1972" s="32">
        <v>69</v>
      </c>
      <c r="I1972" s="32">
        <v>14</v>
      </c>
      <c r="J1972" s="37"/>
      <c r="K1972" s="36">
        <v>85</v>
      </c>
      <c r="L1972" s="32">
        <v>74</v>
      </c>
      <c r="M1972" s="37">
        <v>27</v>
      </c>
      <c r="N1972" s="32"/>
      <c r="O1972" s="32"/>
      <c r="P1972" s="32"/>
      <c r="Q1972" s="32"/>
      <c r="R1972" s="38">
        <f>(E1972*E$2+F1972*F$2+G1972*G$2+H1972*H$2+I1972*I$2+K1972*K$2+J1972*J$2+L1972*L$2+M1972*M$2)</f>
        <v>0</v>
      </c>
    </row>
    <row r="1973" spans="1:18" ht="22.5" customHeight="1">
      <c r="A1973" s="34">
        <v>46017</v>
      </c>
      <c r="B1973" s="15" t="s">
        <v>6881</v>
      </c>
      <c r="C1973" s="15" t="s">
        <v>6882</v>
      </c>
      <c r="D1973" s="35">
        <v>306</v>
      </c>
      <c r="E1973" s="36"/>
      <c r="F1973" s="32"/>
      <c r="G1973" s="32"/>
      <c r="H1973" s="32"/>
      <c r="I1973" s="32"/>
      <c r="J1973" s="37"/>
      <c r="K1973" s="36"/>
      <c r="L1973" s="32">
        <v>23</v>
      </c>
      <c r="M1973" s="37">
        <v>67</v>
      </c>
      <c r="N1973" s="32"/>
      <c r="O1973" s="32"/>
      <c r="P1973" s="32"/>
      <c r="Q1973" s="32"/>
      <c r="R1973" s="38">
        <f>(E1973*E$2+F1973*F$2+G1973*G$2+H1973*H$2+I1973*I$2+K1973*K$2+J1973*J$2+L1973*L$2+M1973*M$2)</f>
        <v>0</v>
      </c>
    </row>
    <row r="1974" spans="1:18" ht="22.5" customHeight="1">
      <c r="A1974" s="34">
        <v>46017</v>
      </c>
      <c r="B1974" s="15" t="s">
        <v>2206</v>
      </c>
      <c r="C1974" s="15" t="s">
        <v>2207</v>
      </c>
      <c r="D1974" s="35">
        <v>569</v>
      </c>
      <c r="E1974" s="36">
        <v>40</v>
      </c>
      <c r="F1974" s="32">
        <v>29</v>
      </c>
      <c r="G1974" s="32">
        <v>34</v>
      </c>
      <c r="H1974" s="32">
        <v>97</v>
      </c>
      <c r="I1974" s="32">
        <v>65</v>
      </c>
      <c r="J1974" s="37">
        <v>35</v>
      </c>
      <c r="K1974" s="36">
        <v>25</v>
      </c>
      <c r="L1974" s="32">
        <v>41</v>
      </c>
      <c r="M1974" s="37">
        <v>69</v>
      </c>
      <c r="N1974" s="32"/>
      <c r="O1974" s="32"/>
      <c r="P1974" s="32"/>
      <c r="Q1974" s="32"/>
      <c r="R1974" s="38">
        <f>(E1974*E$2+F1974*F$2+G1974*G$2+H1974*H$2+I1974*I$2+K1974*K$2+J1974*J$2+L1974*L$2+M1974*M$2)</f>
        <v>0</v>
      </c>
    </row>
    <row r="1975" spans="1:18" ht="22.5" customHeight="1">
      <c r="A1975" s="34">
        <v>46017</v>
      </c>
      <c r="B1975" s="15" t="s">
        <v>2208</v>
      </c>
      <c r="C1975" s="15" t="s">
        <v>2209</v>
      </c>
      <c r="D1975" s="35">
        <v>402</v>
      </c>
      <c r="E1975" s="36"/>
      <c r="F1975" s="32">
        <v>28</v>
      </c>
      <c r="G1975" s="32"/>
      <c r="H1975" s="32">
        <v>11</v>
      </c>
      <c r="I1975" s="32"/>
      <c r="J1975" s="37"/>
      <c r="K1975" s="36">
        <v>7</v>
      </c>
      <c r="L1975" s="32">
        <v>29</v>
      </c>
      <c r="M1975" s="37">
        <v>70</v>
      </c>
      <c r="N1975" s="32"/>
      <c r="O1975" s="32"/>
      <c r="P1975" s="32"/>
      <c r="Q1975" s="32"/>
      <c r="R1975" s="38">
        <f>(E1975*E$2+F1975*F$2+G1975*G$2+H1975*H$2+I1975*I$2+K1975*K$2+J1975*J$2+L1975*L$2+M1975*M$2)</f>
        <v>0</v>
      </c>
    </row>
    <row r="1976" spans="1:18" ht="22.5" customHeight="1">
      <c r="A1976" s="34">
        <v>46017</v>
      </c>
      <c r="B1976" s="15" t="s">
        <v>2210</v>
      </c>
      <c r="C1976" s="15" t="s">
        <v>2211</v>
      </c>
      <c r="D1976" s="35">
        <v>3502</v>
      </c>
      <c r="E1976" s="36">
        <v>65</v>
      </c>
      <c r="F1976" s="32">
        <v>52</v>
      </c>
      <c r="G1976" s="32">
        <v>62</v>
      </c>
      <c r="H1976" s="32">
        <v>92</v>
      </c>
      <c r="I1976" s="32">
        <v>50</v>
      </c>
      <c r="J1976" s="37">
        <v>54</v>
      </c>
      <c r="K1976" s="36">
        <v>87</v>
      </c>
      <c r="L1976" s="32">
        <v>53</v>
      </c>
      <c r="M1976" s="37">
        <v>61</v>
      </c>
      <c r="N1976" s="32"/>
      <c r="O1976" s="32"/>
      <c r="P1976" s="32"/>
      <c r="Q1976" s="32"/>
      <c r="R1976" s="38">
        <f>(E1976*E$2+F1976*F$2+G1976*G$2+H1976*H$2+I1976*I$2+K1976*K$2+J1976*J$2+L1976*L$2+M1976*M$2)</f>
        <v>0</v>
      </c>
    </row>
    <row r="1977" spans="1:18" ht="22.5" customHeight="1">
      <c r="A1977" s="34">
        <v>46017</v>
      </c>
      <c r="B1977" s="15" t="s">
        <v>2212</v>
      </c>
      <c r="C1977" s="15" t="s">
        <v>2213</v>
      </c>
      <c r="D1977" s="35">
        <v>35339</v>
      </c>
      <c r="E1977" s="36">
        <v>100</v>
      </c>
      <c r="F1977" s="32">
        <v>88</v>
      </c>
      <c r="G1977" s="32">
        <v>100</v>
      </c>
      <c r="H1977" s="32">
        <v>97</v>
      </c>
      <c r="I1977" s="32"/>
      <c r="J1977" s="37"/>
      <c r="K1977" s="36">
        <v>68</v>
      </c>
      <c r="L1977" s="32">
        <v>41</v>
      </c>
      <c r="M1977" s="37">
        <v>49</v>
      </c>
      <c r="N1977" s="32">
        <v>1</v>
      </c>
      <c r="O1977" s="32"/>
      <c r="P1977" s="32"/>
      <c r="Q1977" s="32"/>
      <c r="R1977" s="38">
        <f>(E1977*E$2+F1977*F$2+G1977*G$2+H1977*H$2+I1977*I$2+K1977*K$2+J1977*J$2+L1977*L$2+M1977*M$2)</f>
        <v>0</v>
      </c>
    </row>
    <row r="1978" spans="1:18" ht="22.5" customHeight="1">
      <c r="A1978" s="34">
        <v>46017</v>
      </c>
      <c r="B1978" s="15" t="s">
        <v>6544</v>
      </c>
      <c r="C1978" s="15" t="s">
        <v>6545</v>
      </c>
      <c r="D1978" s="35">
        <v>144</v>
      </c>
      <c r="E1978" s="36"/>
      <c r="F1978" s="32">
        <v>15</v>
      </c>
      <c r="G1978" s="32"/>
      <c r="H1978" s="32">
        <v>63</v>
      </c>
      <c r="I1978" s="32"/>
      <c r="J1978" s="37"/>
      <c r="K1978" s="36">
        <v>22</v>
      </c>
      <c r="L1978" s="32">
        <v>40</v>
      </c>
      <c r="M1978" s="37">
        <v>59</v>
      </c>
      <c r="N1978" s="32"/>
      <c r="O1978" s="32"/>
      <c r="P1978" s="32"/>
      <c r="Q1978" s="32"/>
      <c r="R1978" s="38">
        <f>(E1978*E$2+F1978*F$2+G1978*G$2+H1978*H$2+I1978*I$2+K1978*K$2+J1978*J$2+L1978*L$2+M1978*M$2)</f>
        <v>0</v>
      </c>
    </row>
    <row r="1979" spans="1:18" ht="22.5" customHeight="1">
      <c r="A1979" s="34">
        <v>46017</v>
      </c>
      <c r="B1979" s="15" t="s">
        <v>5752</v>
      </c>
      <c r="C1979" s="15" t="s">
        <v>5724</v>
      </c>
      <c r="D1979" s="35">
        <v>3114</v>
      </c>
      <c r="E1979" s="36">
        <v>56</v>
      </c>
      <c r="F1979" s="32">
        <v>48</v>
      </c>
      <c r="G1979" s="32">
        <v>44</v>
      </c>
      <c r="H1979" s="32">
        <v>60</v>
      </c>
      <c r="I1979" s="32">
        <v>22</v>
      </c>
      <c r="J1979" s="37">
        <v>57</v>
      </c>
      <c r="K1979" s="36">
        <v>41</v>
      </c>
      <c r="L1979" s="32">
        <v>58</v>
      </c>
      <c r="M1979" s="37">
        <v>43</v>
      </c>
      <c r="N1979" s="32"/>
      <c r="O1979" s="32"/>
      <c r="P1979" s="32"/>
      <c r="Q1979" s="32"/>
      <c r="R1979" s="38">
        <f>(E1979*E$2+F1979*F$2+G1979*G$2+H1979*H$2+I1979*I$2+K1979*K$2+J1979*J$2+L1979*L$2+M1979*M$2)</f>
        <v>0</v>
      </c>
    </row>
    <row r="1980" spans="1:18" ht="22.5" customHeight="1">
      <c r="A1980" s="34">
        <v>46017</v>
      </c>
      <c r="B1980" s="15" t="s">
        <v>2214</v>
      </c>
      <c r="C1980" s="15" t="s">
        <v>2215</v>
      </c>
      <c r="D1980" s="35">
        <v>28561</v>
      </c>
      <c r="E1980" s="36">
        <v>38</v>
      </c>
      <c r="F1980" s="32">
        <v>28</v>
      </c>
      <c r="G1980" s="32">
        <v>47</v>
      </c>
      <c r="H1980" s="32">
        <v>74</v>
      </c>
      <c r="I1980" s="32">
        <v>41</v>
      </c>
      <c r="J1980" s="37">
        <v>27</v>
      </c>
      <c r="K1980" s="36">
        <v>91</v>
      </c>
      <c r="L1980" s="32">
        <v>14</v>
      </c>
      <c r="M1980" s="37">
        <v>92</v>
      </c>
      <c r="N1980" s="32"/>
      <c r="O1980" s="32"/>
      <c r="P1980" s="32"/>
      <c r="Q1980" s="32"/>
      <c r="R1980" s="38">
        <f>(E1980*E$2+F1980*F$2+G1980*G$2+H1980*H$2+I1980*I$2+K1980*K$2+J1980*J$2+L1980*L$2+M1980*M$2)</f>
        <v>0</v>
      </c>
    </row>
    <row r="1981" spans="1:18" ht="22.5" customHeight="1">
      <c r="A1981" s="34">
        <v>46017</v>
      </c>
      <c r="B1981" s="15" t="s">
        <v>2216</v>
      </c>
      <c r="C1981" s="15" t="s">
        <v>2217</v>
      </c>
      <c r="D1981" s="35">
        <v>434</v>
      </c>
      <c r="E1981" s="36">
        <v>25</v>
      </c>
      <c r="F1981" s="32">
        <v>54</v>
      </c>
      <c r="G1981" s="32">
        <v>25</v>
      </c>
      <c r="H1981" s="32">
        <v>42</v>
      </c>
      <c r="I1981" s="32">
        <v>42</v>
      </c>
      <c r="J1981" s="37"/>
      <c r="K1981" s="36">
        <v>60</v>
      </c>
      <c r="L1981" s="32">
        <v>45</v>
      </c>
      <c r="M1981" s="37">
        <v>60</v>
      </c>
      <c r="N1981" s="32"/>
      <c r="O1981" s="32"/>
      <c r="P1981" s="32"/>
      <c r="Q1981" s="32"/>
      <c r="R1981" s="38">
        <f>(E1981*E$2+F1981*F$2+G1981*G$2+H1981*H$2+I1981*I$2+K1981*K$2+J1981*J$2+L1981*L$2+M1981*M$2)</f>
        <v>0</v>
      </c>
    </row>
    <row r="1982" spans="1:18" ht="22.5" customHeight="1">
      <c r="A1982" s="34">
        <v>46017</v>
      </c>
      <c r="B1982" s="15" t="s">
        <v>5007</v>
      </c>
      <c r="C1982" s="15" t="s">
        <v>5006</v>
      </c>
      <c r="D1982" s="35">
        <v>13787</v>
      </c>
      <c r="E1982" s="36">
        <v>52</v>
      </c>
      <c r="F1982" s="32"/>
      <c r="G1982" s="32">
        <v>63</v>
      </c>
      <c r="H1982" s="32"/>
      <c r="I1982" s="32">
        <v>48</v>
      </c>
      <c r="J1982" s="37">
        <v>57</v>
      </c>
      <c r="K1982" s="36">
        <v>16</v>
      </c>
      <c r="L1982" s="32">
        <v>30</v>
      </c>
      <c r="M1982" s="37">
        <v>70</v>
      </c>
      <c r="N1982" s="32"/>
      <c r="O1982" s="32"/>
      <c r="P1982" s="32"/>
      <c r="Q1982" s="32"/>
      <c r="R1982" s="38">
        <f>(E1982*E$2+F1982*F$2+G1982*G$2+H1982*H$2+I1982*I$2+K1982*K$2+J1982*J$2+L1982*L$2+M1982*M$2)</f>
        <v>0</v>
      </c>
    </row>
    <row r="1983" spans="1:18" ht="22.5" customHeight="1">
      <c r="A1983" s="34">
        <v>46017</v>
      </c>
      <c r="B1983" s="15" t="s">
        <v>6588</v>
      </c>
      <c r="C1983" s="15" t="s">
        <v>6589</v>
      </c>
      <c r="D1983" s="35">
        <v>244</v>
      </c>
      <c r="E1983" s="36"/>
      <c r="F1983" s="32">
        <v>97</v>
      </c>
      <c r="G1983" s="32"/>
      <c r="H1983" s="32">
        <v>34</v>
      </c>
      <c r="I1983" s="32"/>
      <c r="J1983" s="37"/>
      <c r="K1983" s="36">
        <v>89</v>
      </c>
      <c r="L1983" s="32">
        <v>75</v>
      </c>
      <c r="M1983" s="37">
        <v>50</v>
      </c>
      <c r="N1983" s="32"/>
      <c r="O1983" s="32"/>
      <c r="P1983" s="32"/>
      <c r="Q1983" s="32"/>
      <c r="R1983" s="38">
        <f>(E1983*E$2+F1983*F$2+G1983*G$2+H1983*H$2+I1983*I$2+K1983*K$2+J1983*J$2+L1983*L$2+M1983*M$2)</f>
        <v>0</v>
      </c>
    </row>
    <row r="1984" spans="1:18" ht="22.5" customHeight="1">
      <c r="A1984" s="34">
        <v>46017</v>
      </c>
      <c r="B1984" s="15" t="s">
        <v>5009</v>
      </c>
      <c r="C1984" s="15" t="s">
        <v>5008</v>
      </c>
      <c r="D1984" s="35">
        <v>116191</v>
      </c>
      <c r="E1984" s="36">
        <v>50</v>
      </c>
      <c r="F1984" s="32"/>
      <c r="G1984" s="32">
        <v>46</v>
      </c>
      <c r="H1984" s="32">
        <v>42</v>
      </c>
      <c r="I1984" s="32">
        <v>49</v>
      </c>
      <c r="J1984" s="37"/>
      <c r="K1984" s="36">
        <v>70</v>
      </c>
      <c r="L1984" s="32">
        <v>85</v>
      </c>
      <c r="M1984" s="37">
        <v>17</v>
      </c>
      <c r="N1984" s="32"/>
      <c r="O1984" s="32"/>
      <c r="P1984" s="32"/>
      <c r="Q1984" s="32"/>
      <c r="R1984" s="38">
        <f>(E1984*E$2+F1984*F$2+G1984*G$2+H1984*H$2+I1984*I$2+K1984*K$2+J1984*J$2+L1984*L$2+M1984*M$2)</f>
        <v>0</v>
      </c>
    </row>
    <row r="1985" spans="1:18" ht="22.5" customHeight="1">
      <c r="A1985" s="34">
        <v>46017</v>
      </c>
      <c r="B1985" s="15" t="s">
        <v>2218</v>
      </c>
      <c r="C1985" s="15" t="s">
        <v>2219</v>
      </c>
      <c r="D1985" s="35">
        <v>168129</v>
      </c>
      <c r="E1985" s="36">
        <v>75</v>
      </c>
      <c r="F1985" s="32">
        <v>85</v>
      </c>
      <c r="G1985" s="32">
        <v>75</v>
      </c>
      <c r="H1985" s="32">
        <v>51</v>
      </c>
      <c r="I1985" s="32">
        <v>90</v>
      </c>
      <c r="J1985" s="37"/>
      <c r="K1985" s="36">
        <v>46</v>
      </c>
      <c r="L1985" s="32">
        <v>94</v>
      </c>
      <c r="M1985" s="37">
        <v>11</v>
      </c>
      <c r="N1985" s="32"/>
      <c r="O1985" s="32"/>
      <c r="P1985" s="32"/>
      <c r="Q1985" s="32"/>
      <c r="R1985" s="38">
        <f>(E1985*E$2+F1985*F$2+G1985*G$2+H1985*H$2+I1985*I$2+K1985*K$2+J1985*J$2+L1985*L$2+M1985*M$2)</f>
        <v>0</v>
      </c>
    </row>
    <row r="1986" spans="1:18" ht="22.5" customHeight="1">
      <c r="A1986" s="34">
        <v>46017</v>
      </c>
      <c r="B1986" s="15" t="s">
        <v>7550</v>
      </c>
      <c r="C1986" s="15" t="s">
        <v>7551</v>
      </c>
      <c r="D1986" s="35">
        <v>11162</v>
      </c>
      <c r="E1986" s="36"/>
      <c r="F1986" s="32"/>
      <c r="G1986" s="32"/>
      <c r="H1986" s="32">
        <v>29</v>
      </c>
      <c r="I1986" s="32"/>
      <c r="J1986" s="37"/>
      <c r="K1986" s="36">
        <v>3</v>
      </c>
      <c r="L1986" s="32">
        <v>50</v>
      </c>
      <c r="M1986" s="37">
        <v>36</v>
      </c>
      <c r="N1986" s="32"/>
      <c r="O1986" s="32"/>
      <c r="P1986" s="32"/>
      <c r="Q1986" s="32"/>
      <c r="R1986" s="38">
        <f>(E1986*E$2+F1986*F$2+G1986*G$2+H1986*H$2+I1986*I$2+K1986*K$2+J1986*J$2+L1986*L$2+M1986*M$2)</f>
        <v>0</v>
      </c>
    </row>
    <row r="1987" spans="1:18" ht="22.5" customHeight="1">
      <c r="A1987" s="34">
        <v>46017</v>
      </c>
      <c r="B1987" s="15" t="s">
        <v>6590</v>
      </c>
      <c r="C1987" s="15" t="s">
        <v>6563</v>
      </c>
      <c r="D1987" s="35">
        <v>506</v>
      </c>
      <c r="E1987" s="36">
        <v>27</v>
      </c>
      <c r="F1987" s="32">
        <v>32</v>
      </c>
      <c r="G1987" s="32">
        <v>43</v>
      </c>
      <c r="H1987" s="32">
        <v>37</v>
      </c>
      <c r="I1987" s="32">
        <v>5</v>
      </c>
      <c r="J1987" s="37"/>
      <c r="K1987" s="36">
        <v>38</v>
      </c>
      <c r="L1987" s="32">
        <v>36</v>
      </c>
      <c r="M1987" s="37">
        <v>27</v>
      </c>
      <c r="N1987" s="32"/>
      <c r="O1987" s="32"/>
      <c r="P1987" s="32"/>
      <c r="Q1987" s="32"/>
      <c r="R1987" s="38">
        <f>(E1987*E$2+F1987*F$2+G1987*G$2+H1987*H$2+I1987*I$2+K1987*K$2+J1987*J$2+L1987*L$2+M1987*M$2)</f>
        <v>0</v>
      </c>
    </row>
    <row r="1988" spans="1:18" ht="22.5" customHeight="1">
      <c r="A1988" s="34">
        <v>46017</v>
      </c>
      <c r="B1988" s="15" t="s">
        <v>2220</v>
      </c>
      <c r="C1988" s="15" t="s">
        <v>2221</v>
      </c>
      <c r="D1988" s="35">
        <v>2447</v>
      </c>
      <c r="E1988" s="36">
        <v>80</v>
      </c>
      <c r="F1988" s="32">
        <v>77</v>
      </c>
      <c r="G1988" s="32">
        <v>47</v>
      </c>
      <c r="H1988" s="32">
        <v>67</v>
      </c>
      <c r="I1988" s="32">
        <v>53</v>
      </c>
      <c r="J1988" s="37">
        <v>62</v>
      </c>
      <c r="K1988" s="36">
        <v>88</v>
      </c>
      <c r="L1988" s="32">
        <v>84</v>
      </c>
      <c r="M1988" s="37">
        <v>24</v>
      </c>
      <c r="N1988" s="32"/>
      <c r="O1988" s="32"/>
      <c r="P1988" s="32"/>
      <c r="Q1988" s="32"/>
      <c r="R1988" s="38">
        <f>(E1988*E$2+F1988*F$2+G1988*G$2+H1988*H$2+I1988*I$2+K1988*K$2+J1988*J$2+L1988*L$2+M1988*M$2)</f>
        <v>0</v>
      </c>
    </row>
    <row r="1989" spans="1:18" ht="22.5" customHeight="1">
      <c r="A1989" s="34">
        <v>46017</v>
      </c>
      <c r="B1989" s="15" t="s">
        <v>7795</v>
      </c>
      <c r="C1989" s="15" t="s">
        <v>7796</v>
      </c>
      <c r="D1989" s="35">
        <v>173</v>
      </c>
      <c r="E1989" s="36">
        <v>8</v>
      </c>
      <c r="F1989" s="32"/>
      <c r="G1989" s="32">
        <v>7</v>
      </c>
      <c r="H1989" s="32">
        <v>5</v>
      </c>
      <c r="I1989" s="32">
        <v>3</v>
      </c>
      <c r="J1989" s="37"/>
      <c r="K1989" s="36">
        <v>10</v>
      </c>
      <c r="L1989" s="32">
        <v>34</v>
      </c>
      <c r="M1989" s="37">
        <v>52</v>
      </c>
      <c r="N1989" s="32"/>
      <c r="O1989" s="32"/>
      <c r="P1989" s="32"/>
      <c r="Q1989" s="32"/>
      <c r="R1989" s="38">
        <f>(E1989*E$2+F1989*F$2+G1989*G$2+H1989*H$2+I1989*I$2+K1989*K$2+J1989*J$2+L1989*L$2+M1989*M$2)</f>
        <v>0</v>
      </c>
    </row>
    <row r="1990" spans="1:18" ht="22.5" customHeight="1">
      <c r="A1990" s="34">
        <v>46017</v>
      </c>
      <c r="B1990" s="15" t="s">
        <v>2222</v>
      </c>
      <c r="C1990" s="15" t="s">
        <v>2223</v>
      </c>
      <c r="D1990" s="35">
        <v>33517</v>
      </c>
      <c r="E1990" s="36">
        <v>39</v>
      </c>
      <c r="F1990" s="32">
        <v>16</v>
      </c>
      <c r="G1990" s="32">
        <v>47</v>
      </c>
      <c r="H1990" s="32">
        <v>51</v>
      </c>
      <c r="I1990" s="32">
        <v>36</v>
      </c>
      <c r="J1990" s="37">
        <v>20</v>
      </c>
      <c r="K1990" s="36">
        <v>27</v>
      </c>
      <c r="L1990" s="32">
        <v>2</v>
      </c>
      <c r="M1990" s="37">
        <v>98</v>
      </c>
      <c r="N1990" s="32"/>
      <c r="O1990" s="32"/>
      <c r="P1990" s="32"/>
      <c r="Q1990" s="32"/>
      <c r="R1990" s="38">
        <f>(E1990*E$2+F1990*F$2+G1990*G$2+H1990*H$2+I1990*I$2+K1990*K$2+J1990*J$2+L1990*L$2+M1990*M$2)</f>
        <v>0</v>
      </c>
    </row>
    <row r="1991" spans="1:18" ht="22.5" customHeight="1">
      <c r="A1991" s="34">
        <v>46017</v>
      </c>
      <c r="B1991" s="15" t="s">
        <v>2224</v>
      </c>
      <c r="C1991" s="15" t="s">
        <v>2225</v>
      </c>
      <c r="D1991" s="35">
        <v>407</v>
      </c>
      <c r="E1991" s="36">
        <v>56</v>
      </c>
      <c r="F1991" s="32">
        <v>22</v>
      </c>
      <c r="G1991" s="32">
        <v>48</v>
      </c>
      <c r="H1991" s="32">
        <v>98</v>
      </c>
      <c r="I1991" s="32">
        <v>86</v>
      </c>
      <c r="J1991" s="37"/>
      <c r="K1991" s="36">
        <v>83</v>
      </c>
      <c r="L1991" s="32">
        <v>39</v>
      </c>
      <c r="M1991" s="37">
        <v>50</v>
      </c>
      <c r="N1991" s="32"/>
      <c r="O1991" s="32"/>
      <c r="P1991" s="32"/>
      <c r="Q1991" s="32"/>
      <c r="R1991" s="38">
        <f>(E1991*E$2+F1991*F$2+G1991*G$2+H1991*H$2+I1991*I$2+K1991*K$2+J1991*J$2+L1991*L$2+M1991*M$2)</f>
        <v>0</v>
      </c>
    </row>
    <row r="1992" spans="1:18" ht="22.5" customHeight="1">
      <c r="A1992" s="34">
        <v>46017</v>
      </c>
      <c r="B1992" s="15" t="s">
        <v>2226</v>
      </c>
      <c r="C1992" s="15" t="s">
        <v>2227</v>
      </c>
      <c r="D1992" s="35">
        <v>60491</v>
      </c>
      <c r="E1992" s="36">
        <v>40</v>
      </c>
      <c r="F1992" s="32">
        <v>37</v>
      </c>
      <c r="G1992" s="32">
        <v>47</v>
      </c>
      <c r="H1992" s="32">
        <v>40</v>
      </c>
      <c r="I1992" s="32">
        <v>82</v>
      </c>
      <c r="J1992" s="37">
        <v>34</v>
      </c>
      <c r="K1992" s="36">
        <v>76</v>
      </c>
      <c r="L1992" s="32">
        <v>38</v>
      </c>
      <c r="M1992" s="37">
        <v>71</v>
      </c>
      <c r="N1992" s="32"/>
      <c r="O1992" s="32"/>
      <c r="P1992" s="32"/>
      <c r="Q1992" s="32"/>
      <c r="R1992" s="38">
        <f>(E1992*E$2+F1992*F$2+G1992*G$2+H1992*H$2+I1992*I$2+K1992*K$2+J1992*J$2+L1992*L$2+M1992*M$2)</f>
        <v>0</v>
      </c>
    </row>
    <row r="1993" spans="1:18" ht="22.5" customHeight="1">
      <c r="A1993" s="34">
        <v>46017</v>
      </c>
      <c r="B1993" s="15" t="s">
        <v>2228</v>
      </c>
      <c r="C1993" s="15" t="s">
        <v>2229</v>
      </c>
      <c r="D1993" s="35">
        <v>2395</v>
      </c>
      <c r="E1993" s="36">
        <v>52</v>
      </c>
      <c r="F1993" s="32">
        <v>60</v>
      </c>
      <c r="G1993" s="32">
        <v>38</v>
      </c>
      <c r="H1993" s="32">
        <v>81</v>
      </c>
      <c r="I1993" s="32">
        <v>94</v>
      </c>
      <c r="J1993" s="37">
        <v>48</v>
      </c>
      <c r="K1993" s="36">
        <v>59</v>
      </c>
      <c r="L1993" s="32">
        <v>31</v>
      </c>
      <c r="M1993" s="37">
        <v>65</v>
      </c>
      <c r="N1993" s="32"/>
      <c r="O1993" s="32"/>
      <c r="P1993" s="32"/>
      <c r="Q1993" s="32"/>
      <c r="R1993" s="38">
        <f>(E1993*E$2+F1993*F$2+G1993*G$2+H1993*H$2+I1993*I$2+K1993*K$2+J1993*J$2+L1993*L$2+M1993*M$2)</f>
        <v>0</v>
      </c>
    </row>
    <row r="1994" spans="1:18" ht="22.5" customHeight="1">
      <c r="A1994" s="34">
        <v>46017</v>
      </c>
      <c r="B1994" s="15" t="s">
        <v>2230</v>
      </c>
      <c r="C1994" s="15" t="s">
        <v>2231</v>
      </c>
      <c r="D1994" s="35">
        <v>2228</v>
      </c>
      <c r="E1994" s="36">
        <v>28</v>
      </c>
      <c r="F1994" s="32">
        <v>2</v>
      </c>
      <c r="G1994" s="32">
        <v>30</v>
      </c>
      <c r="H1994" s="32">
        <v>87</v>
      </c>
      <c r="I1994" s="32">
        <v>23</v>
      </c>
      <c r="J1994" s="37">
        <v>3</v>
      </c>
      <c r="K1994" s="36">
        <v>66</v>
      </c>
      <c r="L1994" s="32">
        <v>66</v>
      </c>
      <c r="M1994" s="37">
        <v>56</v>
      </c>
      <c r="N1994" s="32"/>
      <c r="O1994" s="32"/>
      <c r="P1994" s="32"/>
      <c r="Q1994" s="32"/>
      <c r="R1994" s="38">
        <f>(E1994*E$2+F1994*F$2+G1994*G$2+H1994*H$2+I1994*I$2+K1994*K$2+J1994*J$2+L1994*L$2+M1994*M$2)</f>
        <v>0</v>
      </c>
    </row>
    <row r="1995" spans="1:18" ht="22.5" customHeight="1">
      <c r="A1995" s="34">
        <v>46017</v>
      </c>
      <c r="B1995" s="15" t="s">
        <v>6907</v>
      </c>
      <c r="C1995" s="15" t="s">
        <v>6870</v>
      </c>
      <c r="D1995" s="35">
        <v>1583</v>
      </c>
      <c r="E1995" s="36">
        <v>24</v>
      </c>
      <c r="F1995" s="32">
        <v>26</v>
      </c>
      <c r="G1995" s="32">
        <v>34</v>
      </c>
      <c r="H1995" s="32">
        <v>25</v>
      </c>
      <c r="I1995" s="32">
        <v>9</v>
      </c>
      <c r="J1995" s="37"/>
      <c r="K1995" s="36">
        <v>49</v>
      </c>
      <c r="L1995" s="32">
        <v>54</v>
      </c>
      <c r="M1995" s="37">
        <v>54</v>
      </c>
      <c r="N1995" s="32"/>
      <c r="O1995" s="32"/>
      <c r="P1995" s="32"/>
      <c r="Q1995" s="32"/>
      <c r="R1995" s="38">
        <f>(E1995*E$2+F1995*F$2+G1995*G$2+H1995*H$2+I1995*I$2+K1995*K$2+J1995*J$2+L1995*L$2+M1995*M$2)</f>
        <v>0</v>
      </c>
    </row>
    <row r="1996" spans="1:18" ht="22.5" customHeight="1">
      <c r="A1996" s="34">
        <v>46017</v>
      </c>
      <c r="B1996" s="15" t="s">
        <v>2232</v>
      </c>
      <c r="C1996" s="15" t="s">
        <v>2233</v>
      </c>
      <c r="D1996" s="35">
        <v>5568</v>
      </c>
      <c r="E1996" s="36">
        <v>58</v>
      </c>
      <c r="F1996" s="32">
        <v>99</v>
      </c>
      <c r="G1996" s="32">
        <v>39</v>
      </c>
      <c r="H1996" s="32">
        <v>76</v>
      </c>
      <c r="I1996" s="32">
        <v>17</v>
      </c>
      <c r="J1996" s="37"/>
      <c r="K1996" s="36">
        <v>48</v>
      </c>
      <c r="L1996" s="32">
        <v>63</v>
      </c>
      <c r="M1996" s="37">
        <v>38</v>
      </c>
      <c r="N1996" s="32"/>
      <c r="O1996" s="32"/>
      <c r="P1996" s="32"/>
      <c r="Q1996" s="32"/>
      <c r="R1996" s="38">
        <f>(E1996*E$2+F1996*F$2+G1996*G$2+H1996*H$2+I1996*I$2+K1996*K$2+J1996*J$2+L1996*L$2+M1996*M$2)</f>
        <v>0</v>
      </c>
    </row>
    <row r="1997" spans="1:18" ht="22.5" customHeight="1">
      <c r="A1997" s="34">
        <v>46017</v>
      </c>
      <c r="B1997" s="15" t="s">
        <v>2234</v>
      </c>
      <c r="C1997" s="15" t="s">
        <v>2235</v>
      </c>
      <c r="D1997" s="35">
        <v>1864</v>
      </c>
      <c r="E1997" s="36">
        <v>53</v>
      </c>
      <c r="F1997" s="32">
        <v>57</v>
      </c>
      <c r="G1997" s="32">
        <v>43</v>
      </c>
      <c r="H1997" s="32">
        <v>66</v>
      </c>
      <c r="I1997" s="32">
        <v>62</v>
      </c>
      <c r="J1997" s="37"/>
      <c r="K1997" s="36">
        <v>70</v>
      </c>
      <c r="L1997" s="32">
        <v>71</v>
      </c>
      <c r="M1997" s="37">
        <v>34</v>
      </c>
      <c r="N1997" s="32"/>
      <c r="O1997" s="32"/>
      <c r="P1997" s="32"/>
      <c r="Q1997" s="32"/>
      <c r="R1997" s="38">
        <f>(E1997*E$2+F1997*F$2+G1997*G$2+H1997*H$2+I1997*I$2+K1997*K$2+J1997*J$2+L1997*L$2+M1997*M$2)</f>
        <v>0</v>
      </c>
    </row>
    <row r="1998" spans="1:18" ht="22.5" customHeight="1">
      <c r="A1998" s="34">
        <v>46017</v>
      </c>
      <c r="B1998" s="15" t="s">
        <v>5679</v>
      </c>
      <c r="C1998" s="15" t="s">
        <v>5678</v>
      </c>
      <c r="D1998" s="35">
        <v>4175</v>
      </c>
      <c r="E1998" s="36">
        <v>51</v>
      </c>
      <c r="F1998" s="32">
        <v>59</v>
      </c>
      <c r="G1998" s="32">
        <v>40</v>
      </c>
      <c r="H1998" s="32">
        <v>57</v>
      </c>
      <c r="I1998" s="32">
        <v>73</v>
      </c>
      <c r="J1998" s="37"/>
      <c r="K1998" s="36">
        <v>88</v>
      </c>
      <c r="L1998" s="32">
        <v>85</v>
      </c>
      <c r="M1998" s="37">
        <v>37</v>
      </c>
      <c r="N1998" s="32"/>
      <c r="O1998" s="32"/>
      <c r="P1998" s="32"/>
      <c r="Q1998" s="32"/>
      <c r="R1998" s="38">
        <f>(E1998*E$2+F1998*F$2+G1998*G$2+H1998*H$2+I1998*I$2+K1998*K$2+J1998*J$2+L1998*L$2+M1998*M$2)</f>
        <v>0</v>
      </c>
    </row>
    <row r="1999" spans="1:18" ht="22.5" customHeight="1">
      <c r="A1999" s="34">
        <v>46017</v>
      </c>
      <c r="B1999" s="15" t="s">
        <v>2236</v>
      </c>
      <c r="C1999" s="15" t="s">
        <v>2237</v>
      </c>
      <c r="D1999" s="35">
        <v>358</v>
      </c>
      <c r="E1999" s="36"/>
      <c r="F1999" s="32">
        <v>70</v>
      </c>
      <c r="G1999" s="32"/>
      <c r="H1999" s="32">
        <v>88</v>
      </c>
      <c r="I1999" s="32"/>
      <c r="J1999" s="37"/>
      <c r="K1999" s="36">
        <v>75</v>
      </c>
      <c r="L1999" s="32">
        <v>27</v>
      </c>
      <c r="M1999" s="37">
        <v>67</v>
      </c>
      <c r="N1999" s="32"/>
      <c r="O1999" s="32"/>
      <c r="P1999" s="32"/>
      <c r="Q1999" s="32"/>
      <c r="R1999" s="38">
        <f>(E1999*E$2+F1999*F$2+G1999*G$2+H1999*H$2+I1999*I$2+K1999*K$2+J1999*J$2+L1999*L$2+M1999*M$2)</f>
        <v>0</v>
      </c>
    </row>
    <row r="2000" spans="1:18" ht="22.5" customHeight="1">
      <c r="A2000" s="34">
        <v>46017</v>
      </c>
      <c r="B2000" s="15" t="s">
        <v>6326</v>
      </c>
      <c r="C2000" s="15" t="s">
        <v>2238</v>
      </c>
      <c r="D2000" s="35">
        <v>3183</v>
      </c>
      <c r="E2000" s="36">
        <v>98</v>
      </c>
      <c r="F2000" s="32">
        <v>92</v>
      </c>
      <c r="G2000" s="32">
        <v>54</v>
      </c>
      <c r="H2000" s="32">
        <v>97</v>
      </c>
      <c r="I2000" s="32">
        <v>85</v>
      </c>
      <c r="J2000" s="37"/>
      <c r="K2000" s="36">
        <v>79</v>
      </c>
      <c r="L2000" s="32">
        <v>50</v>
      </c>
      <c r="M2000" s="37">
        <v>66</v>
      </c>
      <c r="N2000" s="32"/>
      <c r="O2000" s="32">
        <v>1</v>
      </c>
      <c r="P2000" s="32"/>
      <c r="Q2000" s="32"/>
      <c r="R2000" s="38">
        <f>(E2000*E$2+F2000*F$2+G2000*G$2+H2000*H$2+I2000*I$2+K2000*K$2+J2000*J$2+L2000*L$2+M2000*M$2)</f>
        <v>0</v>
      </c>
    </row>
    <row r="2001" spans="1:18" ht="22.5" customHeight="1">
      <c r="A2001" s="34">
        <v>46017</v>
      </c>
      <c r="B2001" s="15" t="s">
        <v>2239</v>
      </c>
      <c r="C2001" s="15" t="s">
        <v>2240</v>
      </c>
      <c r="D2001" s="35">
        <v>9151</v>
      </c>
      <c r="E2001" s="36">
        <v>98</v>
      </c>
      <c r="F2001" s="32">
        <v>98</v>
      </c>
      <c r="G2001" s="32">
        <v>85</v>
      </c>
      <c r="H2001" s="32">
        <v>76</v>
      </c>
      <c r="I2001" s="32">
        <v>94</v>
      </c>
      <c r="J2001" s="37"/>
      <c r="K2001" s="36">
        <v>61</v>
      </c>
      <c r="L2001" s="32">
        <v>36</v>
      </c>
      <c r="M2001" s="37">
        <v>71</v>
      </c>
      <c r="N2001" s="32"/>
      <c r="O2001" s="32"/>
      <c r="P2001" s="32"/>
      <c r="Q2001" s="32"/>
      <c r="R2001" s="38">
        <f>(E2001*E$2+F2001*F$2+G2001*G$2+H2001*H$2+I2001*I$2+K2001*K$2+J2001*J$2+L2001*L$2+M2001*M$2)</f>
        <v>0</v>
      </c>
    </row>
    <row r="2002" spans="1:18" ht="22.5" customHeight="1">
      <c r="A2002" s="34">
        <v>46017</v>
      </c>
      <c r="B2002" s="15" t="s">
        <v>2241</v>
      </c>
      <c r="C2002" s="15" t="s">
        <v>2242</v>
      </c>
      <c r="D2002" s="35">
        <v>2270</v>
      </c>
      <c r="E2002" s="36">
        <v>34</v>
      </c>
      <c r="F2002" s="32">
        <v>45</v>
      </c>
      <c r="G2002" s="32">
        <v>40</v>
      </c>
      <c r="H2002" s="32">
        <v>28</v>
      </c>
      <c r="I2002" s="32">
        <v>59</v>
      </c>
      <c r="J2002" s="37">
        <v>43</v>
      </c>
      <c r="K2002" s="36">
        <v>9</v>
      </c>
      <c r="L2002" s="32">
        <v>49</v>
      </c>
      <c r="M2002" s="37">
        <v>34</v>
      </c>
      <c r="N2002" s="32"/>
      <c r="O2002" s="32"/>
      <c r="P2002" s="32"/>
      <c r="Q2002" s="32"/>
      <c r="R2002" s="38">
        <f>(E2002*E$2+F2002*F$2+G2002*G$2+H2002*H$2+I2002*I$2+K2002*K$2+J2002*J$2+L2002*L$2+M2002*M$2)</f>
        <v>0</v>
      </c>
    </row>
    <row r="2003" spans="1:18" ht="22.5" customHeight="1">
      <c r="A2003" s="34">
        <v>46017</v>
      </c>
      <c r="B2003" s="15" t="s">
        <v>2243</v>
      </c>
      <c r="C2003" s="15" t="s">
        <v>2244</v>
      </c>
      <c r="D2003" s="35">
        <v>8651</v>
      </c>
      <c r="E2003" s="36">
        <v>25</v>
      </c>
      <c r="F2003" s="32">
        <v>5</v>
      </c>
      <c r="G2003" s="32">
        <v>34</v>
      </c>
      <c r="H2003" s="32">
        <v>36</v>
      </c>
      <c r="I2003" s="32">
        <v>39</v>
      </c>
      <c r="J2003" s="37">
        <v>9</v>
      </c>
      <c r="K2003" s="36">
        <v>75</v>
      </c>
      <c r="L2003" s="32">
        <v>57</v>
      </c>
      <c r="M2003" s="37">
        <v>54</v>
      </c>
      <c r="N2003" s="32"/>
      <c r="O2003" s="32"/>
      <c r="P2003" s="32"/>
      <c r="Q2003" s="32"/>
      <c r="R2003" s="38">
        <f>(E2003*E$2+F2003*F$2+G2003*G$2+H2003*H$2+I2003*I$2+K2003*K$2+J2003*J$2+L2003*L$2+M2003*M$2)</f>
        <v>0</v>
      </c>
    </row>
    <row r="2004" spans="1:18" ht="22.5" customHeight="1">
      <c r="A2004" s="34">
        <v>46017</v>
      </c>
      <c r="B2004" s="15" t="s">
        <v>2245</v>
      </c>
      <c r="C2004" s="15" t="s">
        <v>2246</v>
      </c>
      <c r="D2004" s="35">
        <v>300580</v>
      </c>
      <c r="E2004" s="36">
        <v>58</v>
      </c>
      <c r="F2004" s="32">
        <v>23</v>
      </c>
      <c r="G2004" s="32">
        <v>88</v>
      </c>
      <c r="H2004" s="32">
        <v>55</v>
      </c>
      <c r="I2004" s="32">
        <v>36</v>
      </c>
      <c r="J2004" s="37">
        <v>33</v>
      </c>
      <c r="K2004" s="36">
        <v>85</v>
      </c>
      <c r="L2004" s="32">
        <v>2</v>
      </c>
      <c r="M2004" s="37">
        <v>97</v>
      </c>
      <c r="N2004" s="32"/>
      <c r="O2004" s="32"/>
      <c r="P2004" s="32"/>
      <c r="Q2004" s="32"/>
      <c r="R2004" s="38">
        <f>(E2004*E$2+F2004*F$2+G2004*G$2+H2004*H$2+I2004*I$2+K2004*K$2+J2004*J$2+L2004*L$2+M2004*M$2)</f>
        <v>0</v>
      </c>
    </row>
    <row r="2005" spans="1:18" ht="22.5" customHeight="1">
      <c r="A2005" s="34">
        <v>46017</v>
      </c>
      <c r="B2005" s="15" t="s">
        <v>5864</v>
      </c>
      <c r="C2005" s="15" t="s">
        <v>5863</v>
      </c>
      <c r="D2005" s="35">
        <v>1793</v>
      </c>
      <c r="E2005" s="36">
        <v>41</v>
      </c>
      <c r="F2005" s="32"/>
      <c r="G2005" s="32">
        <v>43</v>
      </c>
      <c r="H2005" s="32">
        <v>28</v>
      </c>
      <c r="I2005" s="32">
        <v>18</v>
      </c>
      <c r="J2005" s="37"/>
      <c r="K2005" s="36">
        <v>64</v>
      </c>
      <c r="L2005" s="32">
        <v>92</v>
      </c>
      <c r="M2005" s="37">
        <v>27</v>
      </c>
      <c r="N2005" s="32"/>
      <c r="O2005" s="32"/>
      <c r="P2005" s="32"/>
      <c r="Q2005" s="32"/>
      <c r="R2005" s="38">
        <f>(E2005*E$2+F2005*F$2+G2005*G$2+H2005*H$2+I2005*I$2+K2005*K$2+J2005*J$2+L2005*L$2+M2005*M$2)</f>
        <v>0</v>
      </c>
    </row>
    <row r="2006" spans="1:18" ht="22.5" customHeight="1">
      <c r="A2006" s="34">
        <v>46017</v>
      </c>
      <c r="B2006" s="15" t="s">
        <v>2247</v>
      </c>
      <c r="C2006" s="15" t="s">
        <v>2248</v>
      </c>
      <c r="D2006" s="35">
        <v>842</v>
      </c>
      <c r="E2006" s="36"/>
      <c r="F2006" s="32">
        <v>15</v>
      </c>
      <c r="G2006" s="32"/>
      <c r="H2006" s="32">
        <v>32</v>
      </c>
      <c r="I2006" s="32"/>
      <c r="J2006" s="37"/>
      <c r="K2006" s="36">
        <v>20</v>
      </c>
      <c r="L2006" s="32">
        <v>93</v>
      </c>
      <c r="M2006" s="37">
        <v>16</v>
      </c>
      <c r="N2006" s="32"/>
      <c r="O2006" s="32"/>
      <c r="P2006" s="32"/>
      <c r="Q2006" s="32"/>
      <c r="R2006" s="38">
        <f>(E2006*E$2+F2006*F$2+G2006*G$2+H2006*H$2+I2006*I$2+K2006*K$2+J2006*J$2+L2006*L$2+M2006*M$2)</f>
        <v>0</v>
      </c>
    </row>
    <row r="2007" spans="1:18" ht="22.5" customHeight="1">
      <c r="A2007" s="34">
        <v>46017</v>
      </c>
      <c r="B2007" s="15" t="s">
        <v>2249</v>
      </c>
      <c r="C2007" s="15" t="s">
        <v>2250</v>
      </c>
      <c r="D2007" s="35">
        <v>20212</v>
      </c>
      <c r="E2007" s="36">
        <v>66</v>
      </c>
      <c r="F2007" s="32">
        <v>81</v>
      </c>
      <c r="G2007" s="32">
        <v>53</v>
      </c>
      <c r="H2007" s="32">
        <v>64</v>
      </c>
      <c r="I2007" s="32">
        <v>40</v>
      </c>
      <c r="J2007" s="37"/>
      <c r="K2007" s="36">
        <v>44</v>
      </c>
      <c r="L2007" s="32">
        <v>11</v>
      </c>
      <c r="M2007" s="37">
        <v>81</v>
      </c>
      <c r="N2007" s="32"/>
      <c r="O2007" s="32"/>
      <c r="P2007" s="32"/>
      <c r="Q2007" s="32"/>
      <c r="R2007" s="38">
        <f>(E2007*E$2+F2007*F$2+G2007*G$2+H2007*H$2+I2007*I$2+K2007*K$2+J2007*J$2+L2007*L$2+M2007*M$2)</f>
        <v>0</v>
      </c>
    </row>
    <row r="2008" spans="1:18" ht="22.5" customHeight="1">
      <c r="A2008" s="34">
        <v>46017</v>
      </c>
      <c r="B2008" s="15" t="s">
        <v>2251</v>
      </c>
      <c r="C2008" s="15" t="s">
        <v>2252</v>
      </c>
      <c r="D2008" s="35">
        <v>528</v>
      </c>
      <c r="E2008" s="36">
        <v>55</v>
      </c>
      <c r="F2008" s="32">
        <v>17</v>
      </c>
      <c r="G2008" s="32">
        <v>60</v>
      </c>
      <c r="H2008" s="32">
        <v>83</v>
      </c>
      <c r="I2008" s="32">
        <v>91</v>
      </c>
      <c r="J2008" s="37">
        <v>12</v>
      </c>
      <c r="K2008" s="36">
        <v>11</v>
      </c>
      <c r="L2008" s="32">
        <v>70</v>
      </c>
      <c r="M2008" s="37">
        <v>46</v>
      </c>
      <c r="N2008" s="32"/>
      <c r="O2008" s="32"/>
      <c r="P2008" s="32"/>
      <c r="Q2008" s="32"/>
      <c r="R2008" s="38">
        <f>(E2008*E$2+F2008*F$2+G2008*G$2+H2008*H$2+I2008*I$2+K2008*K$2+J2008*J$2+L2008*L$2+M2008*M$2)</f>
        <v>0</v>
      </c>
    </row>
    <row r="2009" spans="1:18" ht="22.5" customHeight="1">
      <c r="A2009" s="34">
        <v>46017</v>
      </c>
      <c r="B2009" s="15" t="s">
        <v>7296</v>
      </c>
      <c r="C2009" s="15" t="s">
        <v>7297</v>
      </c>
      <c r="D2009" s="35">
        <v>434</v>
      </c>
      <c r="E2009" s="36">
        <v>12</v>
      </c>
      <c r="F2009" s="32">
        <v>1</v>
      </c>
      <c r="G2009" s="32">
        <v>41</v>
      </c>
      <c r="H2009" s="32">
        <v>18</v>
      </c>
      <c r="I2009" s="32">
        <v>74</v>
      </c>
      <c r="J2009" s="37"/>
      <c r="K2009" s="36">
        <v>43</v>
      </c>
      <c r="L2009" s="32">
        <v>54</v>
      </c>
      <c r="M2009" s="37">
        <v>23</v>
      </c>
      <c r="N2009" s="32"/>
      <c r="O2009" s="32"/>
      <c r="P2009" s="32"/>
      <c r="Q2009" s="32"/>
      <c r="R2009" s="38">
        <f>(E2009*E$2+F2009*F$2+G2009*G$2+H2009*H$2+I2009*I$2+K2009*K$2+J2009*J$2+L2009*L$2+M2009*M$2)</f>
        <v>0</v>
      </c>
    </row>
    <row r="2010" spans="1:18" ht="22.5" customHeight="1">
      <c r="A2010" s="34">
        <v>46017</v>
      </c>
      <c r="B2010" s="15" t="s">
        <v>7579</v>
      </c>
      <c r="C2010" s="15" t="s">
        <v>7580</v>
      </c>
      <c r="D2010" s="35">
        <v>237</v>
      </c>
      <c r="E2010" s="36"/>
      <c r="F2010" s="32"/>
      <c r="G2010" s="32"/>
      <c r="H2010" s="32"/>
      <c r="I2010" s="32"/>
      <c r="J2010" s="37"/>
      <c r="K2010" s="36"/>
      <c r="L2010" s="32">
        <v>44</v>
      </c>
      <c r="M2010" s="37">
        <v>57</v>
      </c>
      <c r="N2010" s="32"/>
      <c r="O2010" s="32"/>
      <c r="P2010" s="32"/>
      <c r="Q2010" s="32"/>
      <c r="R2010" s="38">
        <f>(E2010*E$2+F2010*F$2+G2010*G$2+H2010*H$2+I2010*I$2+K2010*K$2+J2010*J$2+L2010*L$2+M2010*M$2)</f>
        <v>0</v>
      </c>
    </row>
    <row r="2011" spans="1:18" ht="22.5" customHeight="1">
      <c r="A2011" s="34">
        <v>46017</v>
      </c>
      <c r="B2011" s="15" t="s">
        <v>2253</v>
      </c>
      <c r="C2011" s="15" t="s">
        <v>2254</v>
      </c>
      <c r="D2011" s="35">
        <v>40027</v>
      </c>
      <c r="E2011" s="36">
        <v>46</v>
      </c>
      <c r="F2011" s="32">
        <v>15</v>
      </c>
      <c r="G2011" s="32">
        <v>72</v>
      </c>
      <c r="H2011" s="32">
        <v>42</v>
      </c>
      <c r="I2011" s="32">
        <v>58</v>
      </c>
      <c r="J2011" s="37">
        <v>17</v>
      </c>
      <c r="K2011" s="36">
        <v>81</v>
      </c>
      <c r="L2011" s="32">
        <v>0</v>
      </c>
      <c r="M2011" s="37">
        <v>97</v>
      </c>
      <c r="N2011" s="32"/>
      <c r="O2011" s="32"/>
      <c r="P2011" s="32"/>
      <c r="Q2011" s="32"/>
      <c r="R2011" s="38">
        <f>(E2011*E$2+F2011*F$2+G2011*G$2+H2011*H$2+I2011*I$2+K2011*K$2+J2011*J$2+L2011*L$2+M2011*M$2)</f>
        <v>0</v>
      </c>
    </row>
    <row r="2012" spans="1:18" ht="22.5" customHeight="1">
      <c r="A2012" s="34">
        <v>46017</v>
      </c>
      <c r="B2012" s="15" t="s">
        <v>5011</v>
      </c>
      <c r="C2012" s="15" t="s">
        <v>5010</v>
      </c>
      <c r="D2012" s="35">
        <v>4503</v>
      </c>
      <c r="E2012" s="36">
        <v>40</v>
      </c>
      <c r="F2012" s="32"/>
      <c r="G2012" s="32">
        <v>63</v>
      </c>
      <c r="H2012" s="32"/>
      <c r="I2012" s="32">
        <v>54</v>
      </c>
      <c r="J2012" s="37">
        <v>40</v>
      </c>
      <c r="K2012" s="36">
        <v>75</v>
      </c>
      <c r="L2012" s="32">
        <v>45</v>
      </c>
      <c r="M2012" s="37">
        <v>47</v>
      </c>
      <c r="N2012" s="32"/>
      <c r="O2012" s="32"/>
      <c r="P2012" s="32"/>
      <c r="Q2012" s="32"/>
      <c r="R2012" s="38">
        <f>(E2012*E$2+F2012*F$2+G2012*G$2+H2012*H$2+I2012*I$2+K2012*K$2+J2012*J$2+L2012*L$2+M2012*M$2)</f>
        <v>0</v>
      </c>
    </row>
    <row r="2013" spans="1:18" ht="22.5" customHeight="1">
      <c r="A2013" s="34">
        <v>46017</v>
      </c>
      <c r="B2013" s="15" t="s">
        <v>5013</v>
      </c>
      <c r="C2013" s="15" t="s">
        <v>5012</v>
      </c>
      <c r="D2013" s="35">
        <v>557</v>
      </c>
      <c r="E2013" s="36">
        <v>44</v>
      </c>
      <c r="F2013" s="32"/>
      <c r="G2013" s="32">
        <v>32</v>
      </c>
      <c r="H2013" s="32">
        <v>12</v>
      </c>
      <c r="I2013" s="32">
        <v>42</v>
      </c>
      <c r="J2013" s="37">
        <v>58</v>
      </c>
      <c r="K2013" s="36">
        <v>11</v>
      </c>
      <c r="L2013" s="32">
        <v>47</v>
      </c>
      <c r="M2013" s="37">
        <v>56</v>
      </c>
      <c r="N2013" s="32"/>
      <c r="O2013" s="32"/>
      <c r="P2013" s="32"/>
      <c r="Q2013" s="32"/>
      <c r="R2013" s="38">
        <f>(E2013*E$2+F2013*F$2+G2013*G$2+H2013*H$2+I2013*I$2+K2013*K$2+J2013*J$2+L2013*L$2+M2013*M$2)</f>
        <v>0</v>
      </c>
    </row>
    <row r="2014" spans="1:18" ht="22.5" customHeight="1">
      <c r="A2014" s="34">
        <v>46017</v>
      </c>
      <c r="B2014" s="15" t="s">
        <v>5015</v>
      </c>
      <c r="C2014" s="15" t="s">
        <v>5014</v>
      </c>
      <c r="D2014" s="35">
        <v>5217</v>
      </c>
      <c r="E2014" s="36">
        <v>63</v>
      </c>
      <c r="F2014" s="32"/>
      <c r="G2014" s="32">
        <v>66</v>
      </c>
      <c r="H2014" s="32"/>
      <c r="I2014" s="32">
        <v>59</v>
      </c>
      <c r="J2014" s="37">
        <v>41</v>
      </c>
      <c r="K2014" s="36">
        <v>73</v>
      </c>
      <c r="L2014" s="32">
        <v>33</v>
      </c>
      <c r="M2014" s="37">
        <v>66</v>
      </c>
      <c r="N2014" s="32"/>
      <c r="O2014" s="32"/>
      <c r="P2014" s="32"/>
      <c r="Q2014" s="32"/>
      <c r="R2014" s="38">
        <f>(E2014*E$2+F2014*F$2+G2014*G$2+H2014*H$2+I2014*I$2+K2014*K$2+J2014*J$2+L2014*L$2+M2014*M$2)</f>
        <v>0</v>
      </c>
    </row>
    <row r="2015" spans="1:18" ht="22.5" customHeight="1">
      <c r="A2015" s="34">
        <v>46017</v>
      </c>
      <c r="B2015" s="15" t="s">
        <v>6500</v>
      </c>
      <c r="C2015" s="15" t="s">
        <v>6501</v>
      </c>
      <c r="D2015" s="35">
        <v>288</v>
      </c>
      <c r="E2015" s="36">
        <v>48</v>
      </c>
      <c r="F2015" s="32">
        <v>79</v>
      </c>
      <c r="G2015" s="32">
        <v>42</v>
      </c>
      <c r="H2015" s="32">
        <v>51</v>
      </c>
      <c r="I2015" s="32">
        <v>73</v>
      </c>
      <c r="J2015" s="37"/>
      <c r="K2015" s="36">
        <v>67</v>
      </c>
      <c r="L2015" s="32">
        <v>43</v>
      </c>
      <c r="M2015" s="37">
        <v>58</v>
      </c>
      <c r="N2015" s="32"/>
      <c r="O2015" s="32"/>
      <c r="P2015" s="32"/>
      <c r="Q2015" s="32"/>
      <c r="R2015" s="38">
        <f>(E2015*E$2+F2015*F$2+G2015*G$2+H2015*H$2+I2015*I$2+K2015*K$2+J2015*J$2+L2015*L$2+M2015*M$2)</f>
        <v>0</v>
      </c>
    </row>
    <row r="2016" spans="1:18" ht="22.5" customHeight="1">
      <c r="A2016" s="34">
        <v>46017</v>
      </c>
      <c r="B2016" s="15" t="s">
        <v>6871</v>
      </c>
      <c r="C2016" s="15" t="s">
        <v>6819</v>
      </c>
      <c r="D2016" s="35">
        <v>10261</v>
      </c>
      <c r="E2016" s="36">
        <v>24</v>
      </c>
      <c r="F2016" s="32">
        <v>21</v>
      </c>
      <c r="G2016" s="32">
        <v>36</v>
      </c>
      <c r="H2016" s="32">
        <v>37</v>
      </c>
      <c r="I2016" s="32">
        <v>24</v>
      </c>
      <c r="J2016" s="37"/>
      <c r="K2016" s="36">
        <v>17</v>
      </c>
      <c r="L2016" s="32">
        <v>83</v>
      </c>
      <c r="M2016" s="37">
        <v>41</v>
      </c>
      <c r="N2016" s="32"/>
      <c r="O2016" s="32"/>
      <c r="P2016" s="32"/>
      <c r="Q2016" s="32"/>
      <c r="R2016" s="38">
        <f>(E2016*E$2+F2016*F$2+G2016*G$2+H2016*H$2+I2016*I$2+K2016*K$2+J2016*J$2+L2016*L$2+M2016*M$2)</f>
        <v>0</v>
      </c>
    </row>
    <row r="2017" spans="1:18" ht="22.5" customHeight="1">
      <c r="A2017" s="34">
        <v>46017</v>
      </c>
      <c r="B2017" s="15" t="s">
        <v>2255</v>
      </c>
      <c r="C2017" s="15" t="s">
        <v>2256</v>
      </c>
      <c r="D2017" s="35">
        <v>656</v>
      </c>
      <c r="E2017" s="36">
        <v>20</v>
      </c>
      <c r="F2017" s="32"/>
      <c r="G2017" s="32">
        <v>31</v>
      </c>
      <c r="H2017" s="32">
        <v>1</v>
      </c>
      <c r="I2017" s="32">
        <v>2</v>
      </c>
      <c r="J2017" s="37"/>
      <c r="K2017" s="36">
        <v>38</v>
      </c>
      <c r="L2017" s="32">
        <v>58</v>
      </c>
      <c r="M2017" s="37">
        <v>39</v>
      </c>
      <c r="N2017" s="32"/>
      <c r="O2017" s="32"/>
      <c r="P2017" s="32"/>
      <c r="Q2017" s="32"/>
      <c r="R2017" s="38">
        <f>(E2017*E$2+F2017*F$2+G2017*G$2+H2017*H$2+I2017*I$2+K2017*K$2+J2017*J$2+L2017*L$2+M2017*M$2)</f>
        <v>0</v>
      </c>
    </row>
    <row r="2018" spans="1:18" ht="22.5" customHeight="1">
      <c r="A2018" s="34">
        <v>46017</v>
      </c>
      <c r="B2018" s="15" t="s">
        <v>2257</v>
      </c>
      <c r="C2018" s="15" t="s">
        <v>2258</v>
      </c>
      <c r="D2018" s="35">
        <v>490</v>
      </c>
      <c r="E2018" s="36">
        <v>27</v>
      </c>
      <c r="F2018" s="32">
        <v>12</v>
      </c>
      <c r="G2018" s="32">
        <v>41</v>
      </c>
      <c r="H2018" s="32">
        <v>3</v>
      </c>
      <c r="I2018" s="32">
        <v>20</v>
      </c>
      <c r="J2018" s="37">
        <v>24</v>
      </c>
      <c r="K2018" s="36">
        <v>51</v>
      </c>
      <c r="L2018" s="32">
        <v>67</v>
      </c>
      <c r="M2018" s="37">
        <v>51</v>
      </c>
      <c r="N2018" s="32"/>
      <c r="O2018" s="32"/>
      <c r="P2018" s="32"/>
      <c r="Q2018" s="32"/>
      <c r="R2018" s="38">
        <f>(E2018*E$2+F2018*F$2+G2018*G$2+H2018*H$2+I2018*I$2+K2018*K$2+J2018*J$2+L2018*L$2+M2018*M$2)</f>
        <v>0</v>
      </c>
    </row>
    <row r="2019" spans="1:18" ht="22.5" customHeight="1">
      <c r="A2019" s="34">
        <v>46017</v>
      </c>
      <c r="B2019" s="15" t="s">
        <v>2259</v>
      </c>
      <c r="C2019" s="15" t="s">
        <v>2260</v>
      </c>
      <c r="D2019" s="35">
        <v>528</v>
      </c>
      <c r="E2019" s="36">
        <v>12</v>
      </c>
      <c r="F2019" s="32">
        <v>45</v>
      </c>
      <c r="G2019" s="32">
        <v>7</v>
      </c>
      <c r="H2019" s="32">
        <v>26</v>
      </c>
      <c r="I2019" s="32">
        <v>21</v>
      </c>
      <c r="J2019" s="37">
        <v>38</v>
      </c>
      <c r="K2019" s="36">
        <v>65</v>
      </c>
      <c r="L2019" s="32">
        <v>74</v>
      </c>
      <c r="M2019" s="37">
        <v>43</v>
      </c>
      <c r="N2019" s="32"/>
      <c r="O2019" s="32"/>
      <c r="P2019" s="32"/>
      <c r="Q2019" s="32"/>
      <c r="R2019" s="38">
        <f>(E2019*E$2+F2019*F$2+G2019*G$2+H2019*H$2+I2019*I$2+K2019*K$2+J2019*J$2+L2019*L$2+M2019*M$2)</f>
        <v>0</v>
      </c>
    </row>
    <row r="2020" spans="1:18" ht="22.5" customHeight="1">
      <c r="A2020" s="34">
        <v>46017</v>
      </c>
      <c r="B2020" s="15" t="s">
        <v>5017</v>
      </c>
      <c r="C2020" s="15" t="s">
        <v>5016</v>
      </c>
      <c r="D2020" s="35">
        <v>640</v>
      </c>
      <c r="E2020" s="36">
        <v>51</v>
      </c>
      <c r="F2020" s="32">
        <v>79</v>
      </c>
      <c r="G2020" s="32">
        <v>58</v>
      </c>
      <c r="H2020" s="32">
        <v>77</v>
      </c>
      <c r="I2020" s="32">
        <v>63</v>
      </c>
      <c r="J2020" s="37"/>
      <c r="K2020" s="36">
        <v>22</v>
      </c>
      <c r="L2020" s="32">
        <v>21</v>
      </c>
      <c r="M2020" s="37">
        <v>71</v>
      </c>
      <c r="N2020" s="32"/>
      <c r="O2020" s="32"/>
      <c r="P2020" s="32"/>
      <c r="Q2020" s="32"/>
      <c r="R2020" s="38">
        <f>(E2020*E$2+F2020*F$2+G2020*G$2+H2020*H$2+I2020*I$2+K2020*K$2+J2020*J$2+L2020*L$2+M2020*M$2)</f>
        <v>0</v>
      </c>
    </row>
    <row r="2021" spans="1:18" ht="22.5" customHeight="1">
      <c r="A2021" s="34">
        <v>46017</v>
      </c>
      <c r="B2021" s="15" t="s">
        <v>2261</v>
      </c>
      <c r="C2021" s="15" t="s">
        <v>2262</v>
      </c>
      <c r="D2021" s="35">
        <v>1081</v>
      </c>
      <c r="E2021" s="36">
        <v>22</v>
      </c>
      <c r="F2021" s="32">
        <v>37</v>
      </c>
      <c r="G2021" s="32">
        <v>25</v>
      </c>
      <c r="H2021" s="32">
        <v>28</v>
      </c>
      <c r="I2021" s="32">
        <v>57</v>
      </c>
      <c r="J2021" s="37">
        <v>40</v>
      </c>
      <c r="K2021" s="36">
        <v>82</v>
      </c>
      <c r="L2021" s="32">
        <v>30</v>
      </c>
      <c r="M2021" s="37">
        <v>52</v>
      </c>
      <c r="N2021" s="32"/>
      <c r="O2021" s="32"/>
      <c r="P2021" s="32"/>
      <c r="Q2021" s="32"/>
      <c r="R2021" s="38">
        <f>(E2021*E$2+F2021*F$2+G2021*G$2+H2021*H$2+I2021*I$2+K2021*K$2+J2021*J$2+L2021*L$2+M2021*M$2)</f>
        <v>0</v>
      </c>
    </row>
    <row r="2022" spans="1:18" ht="22.5" customHeight="1">
      <c r="A2022" s="34">
        <v>46017</v>
      </c>
      <c r="B2022" s="15" t="s">
        <v>7846</v>
      </c>
      <c r="C2022" s="15" t="s">
        <v>7847</v>
      </c>
      <c r="D2022" s="35">
        <v>354</v>
      </c>
      <c r="E2022" s="36"/>
      <c r="F2022" s="32"/>
      <c r="G2022" s="32"/>
      <c r="H2022" s="32"/>
      <c r="I2022" s="32"/>
      <c r="J2022" s="37"/>
      <c r="K2022" s="36"/>
      <c r="L2022" s="32">
        <v>43</v>
      </c>
      <c r="M2022" s="37">
        <v>49</v>
      </c>
      <c r="N2022" s="32"/>
      <c r="O2022" s="32"/>
      <c r="P2022" s="32"/>
      <c r="Q2022" s="32"/>
      <c r="R2022" s="38">
        <f>(E2022*E$2+F2022*F$2+G2022*G$2+H2022*H$2+I2022*I$2+K2022*K$2+J2022*J$2+L2022*L$2+M2022*M$2)</f>
        <v>0</v>
      </c>
    </row>
    <row r="2023" spans="1:18" ht="22.5" customHeight="1">
      <c r="A2023" s="34">
        <v>46017</v>
      </c>
      <c r="B2023" s="15" t="s">
        <v>2263</v>
      </c>
      <c r="C2023" s="15" t="s">
        <v>2264</v>
      </c>
      <c r="D2023" s="35">
        <v>458</v>
      </c>
      <c r="E2023" s="36">
        <v>50</v>
      </c>
      <c r="F2023" s="32">
        <v>41</v>
      </c>
      <c r="G2023" s="32">
        <v>46</v>
      </c>
      <c r="H2023" s="32">
        <v>92</v>
      </c>
      <c r="I2023" s="32">
        <v>79</v>
      </c>
      <c r="J2023" s="37">
        <v>59</v>
      </c>
      <c r="K2023" s="36">
        <v>55</v>
      </c>
      <c r="L2023" s="32">
        <v>45</v>
      </c>
      <c r="M2023" s="37">
        <v>48</v>
      </c>
      <c r="N2023" s="32"/>
      <c r="O2023" s="32"/>
      <c r="P2023" s="32"/>
      <c r="Q2023" s="32"/>
      <c r="R2023" s="38">
        <f>(E2023*E$2+F2023*F$2+G2023*G$2+H2023*H$2+I2023*I$2+K2023*K$2+J2023*J$2+L2023*L$2+M2023*M$2)</f>
        <v>0</v>
      </c>
    </row>
    <row r="2024" spans="1:18" ht="22.5" customHeight="1">
      <c r="A2024" s="34">
        <v>46017</v>
      </c>
      <c r="B2024" s="15" t="s">
        <v>2265</v>
      </c>
      <c r="C2024" s="15" t="s">
        <v>2266</v>
      </c>
      <c r="D2024" s="35">
        <v>683</v>
      </c>
      <c r="E2024" s="36">
        <v>11</v>
      </c>
      <c r="F2024" s="32">
        <v>47</v>
      </c>
      <c r="G2024" s="32">
        <v>35</v>
      </c>
      <c r="H2024" s="32">
        <v>11</v>
      </c>
      <c r="I2024" s="32">
        <v>82</v>
      </c>
      <c r="J2024" s="37"/>
      <c r="K2024" s="36">
        <v>6</v>
      </c>
      <c r="L2024" s="32">
        <v>75</v>
      </c>
      <c r="M2024" s="37">
        <v>20</v>
      </c>
      <c r="N2024" s="32"/>
      <c r="O2024" s="32"/>
      <c r="P2024" s="32"/>
      <c r="Q2024" s="32"/>
      <c r="R2024" s="38">
        <f>(E2024*E$2+F2024*F$2+G2024*G$2+H2024*H$2+I2024*I$2+K2024*K$2+J2024*J$2+L2024*L$2+M2024*M$2)</f>
        <v>0</v>
      </c>
    </row>
    <row r="2025" spans="1:18" ht="22.5" customHeight="1">
      <c r="A2025" s="34">
        <v>46017</v>
      </c>
      <c r="B2025" s="15" t="s">
        <v>5019</v>
      </c>
      <c r="C2025" s="15" t="s">
        <v>5018</v>
      </c>
      <c r="D2025" s="35">
        <v>7312</v>
      </c>
      <c r="E2025" s="36">
        <v>61</v>
      </c>
      <c r="F2025" s="32">
        <v>76</v>
      </c>
      <c r="G2025" s="32">
        <v>48</v>
      </c>
      <c r="H2025" s="32">
        <v>82</v>
      </c>
      <c r="I2025" s="32">
        <v>78</v>
      </c>
      <c r="J2025" s="37"/>
      <c r="K2025" s="36">
        <v>51</v>
      </c>
      <c r="L2025" s="32">
        <v>71</v>
      </c>
      <c r="M2025" s="37">
        <v>65</v>
      </c>
      <c r="N2025" s="32"/>
      <c r="O2025" s="32"/>
      <c r="P2025" s="32"/>
      <c r="Q2025" s="32"/>
      <c r="R2025" s="38">
        <f>(E2025*E$2+F2025*F$2+G2025*G$2+H2025*H$2+I2025*I$2+K2025*K$2+J2025*J$2+L2025*L$2+M2025*M$2)</f>
        <v>0</v>
      </c>
    </row>
    <row r="2026" spans="1:18" ht="22.5" customHeight="1">
      <c r="A2026" s="34">
        <v>46017</v>
      </c>
      <c r="B2026" s="15" t="s">
        <v>5985</v>
      </c>
      <c r="C2026" s="15" t="s">
        <v>5986</v>
      </c>
      <c r="D2026" s="35">
        <v>14944</v>
      </c>
      <c r="E2026" s="36">
        <v>60</v>
      </c>
      <c r="F2026" s="32"/>
      <c r="G2026" s="32">
        <v>56</v>
      </c>
      <c r="H2026" s="32">
        <v>77</v>
      </c>
      <c r="I2026" s="32">
        <v>45</v>
      </c>
      <c r="J2026" s="37"/>
      <c r="K2026" s="36">
        <v>35</v>
      </c>
      <c r="L2026" s="32">
        <v>37</v>
      </c>
      <c r="M2026" s="37">
        <v>45</v>
      </c>
      <c r="N2026" s="32"/>
      <c r="O2026" s="32"/>
      <c r="P2026" s="32"/>
      <c r="Q2026" s="32"/>
      <c r="R2026" s="38">
        <f>(E2026*E$2+F2026*F$2+G2026*G$2+H2026*H$2+I2026*I$2+K2026*K$2+J2026*J$2+L2026*L$2+M2026*M$2)</f>
        <v>0</v>
      </c>
    </row>
    <row r="2027" spans="1:18" ht="22.5" customHeight="1">
      <c r="A2027" s="34">
        <v>46017</v>
      </c>
      <c r="B2027" s="15" t="s">
        <v>2267</v>
      </c>
      <c r="C2027" s="15" t="s">
        <v>2268</v>
      </c>
      <c r="D2027" s="35">
        <v>2419</v>
      </c>
      <c r="E2027" s="36">
        <v>58</v>
      </c>
      <c r="F2027" s="32">
        <v>75</v>
      </c>
      <c r="G2027" s="32">
        <v>54</v>
      </c>
      <c r="H2027" s="32">
        <v>87</v>
      </c>
      <c r="I2027" s="32">
        <v>93</v>
      </c>
      <c r="J2027" s="37">
        <v>55</v>
      </c>
      <c r="K2027" s="36">
        <v>43</v>
      </c>
      <c r="L2027" s="32">
        <v>63</v>
      </c>
      <c r="M2027" s="37">
        <v>38</v>
      </c>
      <c r="N2027" s="32"/>
      <c r="O2027" s="32"/>
      <c r="P2027" s="32"/>
      <c r="Q2027" s="32"/>
      <c r="R2027" s="38">
        <f>(E2027*E$2+F2027*F$2+G2027*G$2+H2027*H$2+I2027*I$2+K2027*K$2+J2027*J$2+L2027*L$2+M2027*M$2)</f>
        <v>0</v>
      </c>
    </row>
    <row r="2028" spans="1:18" ht="22.5" customHeight="1">
      <c r="A2028" s="34">
        <v>46017</v>
      </c>
      <c r="B2028" s="15" t="s">
        <v>6228</v>
      </c>
      <c r="C2028" s="15" t="s">
        <v>2269</v>
      </c>
      <c r="D2028" s="35">
        <v>9313</v>
      </c>
      <c r="E2028" s="36">
        <v>51</v>
      </c>
      <c r="F2028" s="32">
        <v>57</v>
      </c>
      <c r="G2028" s="32">
        <v>51</v>
      </c>
      <c r="H2028" s="32">
        <v>73</v>
      </c>
      <c r="I2028" s="32">
        <v>60</v>
      </c>
      <c r="J2028" s="37"/>
      <c r="K2028" s="36"/>
      <c r="L2028" s="32">
        <v>22</v>
      </c>
      <c r="M2028" s="37">
        <v>83</v>
      </c>
      <c r="N2028" s="32"/>
      <c r="O2028" s="32"/>
      <c r="P2028" s="32"/>
      <c r="Q2028" s="32"/>
      <c r="R2028" s="38">
        <f>(E2028*E$2+F2028*F$2+G2028*G$2+H2028*H$2+I2028*I$2+K2028*K$2+J2028*J$2+L2028*L$2+M2028*M$2)</f>
        <v>0</v>
      </c>
    </row>
    <row r="2029" spans="1:18" ht="22.5" customHeight="1">
      <c r="A2029" s="34">
        <v>46017</v>
      </c>
      <c r="B2029" s="15" t="s">
        <v>2270</v>
      </c>
      <c r="C2029" s="15" t="s">
        <v>2271</v>
      </c>
      <c r="D2029" s="35">
        <v>3496</v>
      </c>
      <c r="E2029" s="36">
        <v>65</v>
      </c>
      <c r="F2029" s="32">
        <v>67</v>
      </c>
      <c r="G2029" s="32">
        <v>48</v>
      </c>
      <c r="H2029" s="32">
        <v>85</v>
      </c>
      <c r="I2029" s="32">
        <v>70</v>
      </c>
      <c r="J2029" s="37">
        <v>65</v>
      </c>
      <c r="K2029" s="36">
        <v>39</v>
      </c>
      <c r="L2029" s="32">
        <v>60</v>
      </c>
      <c r="M2029" s="37">
        <v>60</v>
      </c>
      <c r="N2029" s="32"/>
      <c r="O2029" s="32"/>
      <c r="P2029" s="32"/>
      <c r="Q2029" s="32"/>
      <c r="R2029" s="38">
        <f>(E2029*E$2+F2029*F$2+G2029*G$2+H2029*H$2+I2029*I$2+K2029*K$2+J2029*J$2+L2029*L$2+M2029*M$2)</f>
        <v>0</v>
      </c>
    </row>
    <row r="2030" spans="1:18" ht="22.5" customHeight="1">
      <c r="A2030" s="34">
        <v>46017</v>
      </c>
      <c r="B2030" s="15" t="s">
        <v>2272</v>
      </c>
      <c r="C2030" s="15" t="s">
        <v>2273</v>
      </c>
      <c r="D2030" s="35">
        <v>13118</v>
      </c>
      <c r="E2030" s="36">
        <v>41</v>
      </c>
      <c r="F2030" s="32">
        <v>39</v>
      </c>
      <c r="G2030" s="32">
        <v>39</v>
      </c>
      <c r="H2030" s="32">
        <v>35</v>
      </c>
      <c r="I2030" s="32">
        <v>56</v>
      </c>
      <c r="J2030" s="37"/>
      <c r="K2030" s="36">
        <v>29</v>
      </c>
      <c r="L2030" s="32">
        <v>52</v>
      </c>
      <c r="M2030" s="37">
        <v>34</v>
      </c>
      <c r="N2030" s="32"/>
      <c r="O2030" s="32"/>
      <c r="P2030" s="32"/>
      <c r="Q2030" s="32"/>
      <c r="R2030" s="38">
        <f>(E2030*E$2+F2030*F$2+G2030*G$2+H2030*H$2+I2030*I$2+K2030*K$2+J2030*J$2+L2030*L$2+M2030*M$2)</f>
        <v>0</v>
      </c>
    </row>
    <row r="2031" spans="1:18" ht="22.5" customHeight="1">
      <c r="A2031" s="34">
        <v>46017</v>
      </c>
      <c r="B2031" s="15" t="s">
        <v>7179</v>
      </c>
      <c r="C2031" s="15" t="s">
        <v>7180</v>
      </c>
      <c r="D2031" s="35">
        <v>156</v>
      </c>
      <c r="E2031" s="36">
        <v>1</v>
      </c>
      <c r="F2031" s="32">
        <v>1</v>
      </c>
      <c r="G2031" s="32">
        <v>22</v>
      </c>
      <c r="H2031" s="32">
        <v>13</v>
      </c>
      <c r="I2031" s="32">
        <v>6</v>
      </c>
      <c r="J2031" s="37"/>
      <c r="K2031" s="36">
        <v>15</v>
      </c>
      <c r="L2031" s="32">
        <v>78</v>
      </c>
      <c r="M2031" s="37">
        <v>17</v>
      </c>
      <c r="N2031" s="32"/>
      <c r="O2031" s="32"/>
      <c r="P2031" s="32"/>
      <c r="Q2031" s="32"/>
      <c r="R2031" s="38">
        <f>(E2031*E$2+F2031*F$2+G2031*G$2+H2031*H$2+I2031*I$2+K2031*K$2+J2031*J$2+L2031*L$2+M2031*M$2)</f>
        <v>0</v>
      </c>
    </row>
    <row r="2032" spans="1:18" ht="22.5" customHeight="1">
      <c r="A2032" s="34">
        <v>46017</v>
      </c>
      <c r="B2032" s="15" t="s">
        <v>5021</v>
      </c>
      <c r="C2032" s="15" t="s">
        <v>5020</v>
      </c>
      <c r="D2032" s="35">
        <v>925</v>
      </c>
      <c r="E2032" s="36">
        <v>26</v>
      </c>
      <c r="F2032" s="32">
        <v>26</v>
      </c>
      <c r="G2032" s="32">
        <v>35</v>
      </c>
      <c r="H2032" s="32">
        <v>60</v>
      </c>
      <c r="I2032" s="32">
        <v>34</v>
      </c>
      <c r="J2032" s="37"/>
      <c r="K2032" s="36">
        <v>86</v>
      </c>
      <c r="L2032" s="32">
        <v>44</v>
      </c>
      <c r="M2032" s="37">
        <v>42</v>
      </c>
      <c r="N2032" s="32"/>
      <c r="O2032" s="32"/>
      <c r="P2032" s="32"/>
      <c r="Q2032" s="32"/>
      <c r="R2032" s="38">
        <f>(E2032*E$2+F2032*F$2+G2032*G$2+H2032*H$2+I2032*I$2+K2032*K$2+J2032*J$2+L2032*L$2+M2032*M$2)</f>
        <v>0</v>
      </c>
    </row>
    <row r="2033" spans="1:18" ht="22.5" customHeight="1">
      <c r="A2033" s="34">
        <v>46017</v>
      </c>
      <c r="B2033" s="15" t="s">
        <v>7950</v>
      </c>
      <c r="C2033" s="15" t="s">
        <v>7951</v>
      </c>
      <c r="D2033" s="35">
        <v>132</v>
      </c>
      <c r="E2033" s="36"/>
      <c r="F2033" s="32">
        <v>78</v>
      </c>
      <c r="G2033" s="32"/>
      <c r="H2033" s="32">
        <v>31</v>
      </c>
      <c r="I2033" s="32"/>
      <c r="J2033" s="37"/>
      <c r="K2033" s="36">
        <v>31</v>
      </c>
      <c r="L2033" s="32">
        <v>49</v>
      </c>
      <c r="M2033" s="37">
        <v>48</v>
      </c>
      <c r="N2033" s="32"/>
      <c r="O2033" s="32"/>
      <c r="P2033" s="32"/>
      <c r="Q2033" s="32"/>
      <c r="R2033" s="38">
        <f>(E2033*E$2+F2033*F$2+G2033*G$2+H2033*H$2+I2033*I$2+K2033*K$2+J2033*J$2+L2033*L$2+M2033*M$2)</f>
        <v>0</v>
      </c>
    </row>
    <row r="2034" spans="1:18" ht="22.5" customHeight="1">
      <c r="A2034" s="34">
        <v>46017</v>
      </c>
      <c r="B2034" s="15" t="s">
        <v>5660</v>
      </c>
      <c r="C2034" s="15" t="s">
        <v>5647</v>
      </c>
      <c r="D2034" s="35">
        <v>32936</v>
      </c>
      <c r="E2034" s="36">
        <v>19</v>
      </c>
      <c r="F2034" s="32">
        <v>9</v>
      </c>
      <c r="G2034" s="32">
        <v>34</v>
      </c>
      <c r="H2034" s="32">
        <v>47</v>
      </c>
      <c r="I2034" s="32">
        <v>54</v>
      </c>
      <c r="J2034" s="37">
        <v>18</v>
      </c>
      <c r="K2034" s="36">
        <v>89</v>
      </c>
      <c r="L2034" s="32">
        <v>8</v>
      </c>
      <c r="M2034" s="37">
        <v>95</v>
      </c>
      <c r="N2034" s="32"/>
      <c r="O2034" s="32"/>
      <c r="P2034" s="32"/>
      <c r="Q2034" s="32"/>
      <c r="R2034" s="38">
        <f>(E2034*E$2+F2034*F$2+G2034*G$2+H2034*H$2+I2034*I$2+K2034*K$2+J2034*J$2+L2034*L$2+M2034*M$2)</f>
        <v>0</v>
      </c>
    </row>
    <row r="2035" spans="1:18" ht="22.5" customHeight="1">
      <c r="A2035" s="34">
        <v>46017</v>
      </c>
      <c r="B2035" s="15" t="s">
        <v>5838</v>
      </c>
      <c r="C2035" s="15" t="s">
        <v>5818</v>
      </c>
      <c r="D2035" s="35">
        <v>9855</v>
      </c>
      <c r="E2035" s="36">
        <v>90</v>
      </c>
      <c r="F2035" s="32">
        <v>84</v>
      </c>
      <c r="G2035" s="32">
        <v>59</v>
      </c>
      <c r="H2035" s="32">
        <v>90</v>
      </c>
      <c r="I2035" s="32">
        <v>79</v>
      </c>
      <c r="J2035" s="37"/>
      <c r="K2035" s="36">
        <v>71</v>
      </c>
      <c r="L2035" s="32">
        <v>48</v>
      </c>
      <c r="M2035" s="37">
        <v>25</v>
      </c>
      <c r="N2035" s="32"/>
      <c r="O2035" s="32"/>
      <c r="P2035" s="32"/>
      <c r="Q2035" s="32"/>
      <c r="R2035" s="38">
        <f>(E2035*E$2+F2035*F$2+G2035*G$2+H2035*H$2+I2035*I$2+K2035*K$2+J2035*J$2+L2035*L$2+M2035*M$2)</f>
        <v>0</v>
      </c>
    </row>
    <row r="2036" spans="1:18" ht="22.5" customHeight="1">
      <c r="A2036" s="34">
        <v>46017</v>
      </c>
      <c r="B2036" s="15" t="s">
        <v>5023</v>
      </c>
      <c r="C2036" s="15" t="s">
        <v>5022</v>
      </c>
      <c r="D2036" s="35">
        <v>1340</v>
      </c>
      <c r="E2036" s="36"/>
      <c r="F2036" s="32"/>
      <c r="G2036" s="32"/>
      <c r="H2036" s="32"/>
      <c r="I2036" s="32"/>
      <c r="J2036" s="37">
        <v>33</v>
      </c>
      <c r="K2036" s="36">
        <v>94</v>
      </c>
      <c r="L2036" s="32">
        <v>35</v>
      </c>
      <c r="M2036" s="37">
        <v>68</v>
      </c>
      <c r="N2036" s="32"/>
      <c r="O2036" s="32"/>
      <c r="P2036" s="32"/>
      <c r="Q2036" s="32"/>
      <c r="R2036" s="38">
        <f>(E2036*E$2+F2036*F$2+G2036*G$2+H2036*H$2+I2036*I$2+K2036*K$2+J2036*J$2+L2036*L$2+M2036*M$2)</f>
        <v>0</v>
      </c>
    </row>
    <row r="2037" spans="1:18" ht="22.5" customHeight="1">
      <c r="A2037" s="34">
        <v>46017</v>
      </c>
      <c r="B2037" s="15" t="s">
        <v>2274</v>
      </c>
      <c r="C2037" s="15" t="s">
        <v>2275</v>
      </c>
      <c r="D2037" s="35">
        <v>2506</v>
      </c>
      <c r="E2037" s="36">
        <v>44</v>
      </c>
      <c r="F2037" s="32">
        <v>28</v>
      </c>
      <c r="G2037" s="32">
        <v>38</v>
      </c>
      <c r="H2037" s="32">
        <v>62</v>
      </c>
      <c r="I2037" s="32">
        <v>51</v>
      </c>
      <c r="J2037" s="37">
        <v>23</v>
      </c>
      <c r="K2037" s="36">
        <v>38</v>
      </c>
      <c r="L2037" s="32">
        <v>58</v>
      </c>
      <c r="M2037" s="37">
        <v>48</v>
      </c>
      <c r="N2037" s="32"/>
      <c r="O2037" s="32"/>
      <c r="P2037" s="32"/>
      <c r="Q2037" s="32"/>
      <c r="R2037" s="38">
        <f>(E2037*E$2+F2037*F$2+G2037*G$2+H2037*H$2+I2037*I$2+K2037*K$2+J2037*J$2+L2037*L$2+M2037*M$2)</f>
        <v>0</v>
      </c>
    </row>
    <row r="2038" spans="1:18" ht="22.5" customHeight="1">
      <c r="A2038" s="34">
        <v>46017</v>
      </c>
      <c r="B2038" s="15" t="s">
        <v>7413</v>
      </c>
      <c r="C2038" s="15" t="s">
        <v>7414</v>
      </c>
      <c r="D2038" s="35">
        <v>3114</v>
      </c>
      <c r="E2038" s="36">
        <v>31</v>
      </c>
      <c r="F2038" s="32"/>
      <c r="G2038" s="32">
        <v>42</v>
      </c>
      <c r="H2038" s="32">
        <v>3</v>
      </c>
      <c r="I2038" s="32">
        <v>1</v>
      </c>
      <c r="J2038" s="37"/>
      <c r="K2038" s="36"/>
      <c r="L2038" s="32">
        <v>42</v>
      </c>
      <c r="M2038" s="37">
        <v>58</v>
      </c>
      <c r="N2038" s="32"/>
      <c r="O2038" s="32"/>
      <c r="P2038" s="32"/>
      <c r="Q2038" s="32"/>
      <c r="R2038" s="38">
        <f>(E2038*E$2+F2038*F$2+G2038*G$2+H2038*H$2+I2038*I$2+K2038*K$2+J2038*J$2+L2038*L$2+M2038*M$2)</f>
        <v>0</v>
      </c>
    </row>
    <row r="2039" spans="1:18" ht="22.5" customHeight="1">
      <c r="A2039" s="34">
        <v>46017</v>
      </c>
      <c r="B2039" s="15" t="s">
        <v>2276</v>
      </c>
      <c r="C2039" s="15" t="s">
        <v>2277</v>
      </c>
      <c r="D2039" s="35">
        <v>6420</v>
      </c>
      <c r="E2039" s="36">
        <v>37</v>
      </c>
      <c r="F2039" s="32">
        <v>58</v>
      </c>
      <c r="G2039" s="32">
        <v>34</v>
      </c>
      <c r="H2039" s="32">
        <v>59</v>
      </c>
      <c r="I2039" s="32">
        <v>50</v>
      </c>
      <c r="J2039" s="37"/>
      <c r="K2039" s="36">
        <v>50</v>
      </c>
      <c r="L2039" s="32">
        <v>94</v>
      </c>
      <c r="M2039" s="37">
        <v>39</v>
      </c>
      <c r="N2039" s="32"/>
      <c r="O2039" s="32"/>
      <c r="P2039" s="32"/>
      <c r="Q2039" s="32"/>
      <c r="R2039" s="38">
        <f>(E2039*E$2+F2039*F$2+G2039*G$2+H2039*H$2+I2039*I$2+K2039*K$2+J2039*J$2+L2039*L$2+M2039*M$2)</f>
        <v>0</v>
      </c>
    </row>
    <row r="2040" spans="1:18" ht="22.5" customHeight="1">
      <c r="A2040" s="34">
        <v>46017</v>
      </c>
      <c r="B2040" s="15" t="s">
        <v>7093</v>
      </c>
      <c r="C2040" s="15" t="s">
        <v>7094</v>
      </c>
      <c r="D2040" s="35">
        <v>537</v>
      </c>
      <c r="E2040" s="36">
        <v>12</v>
      </c>
      <c r="F2040" s="32"/>
      <c r="G2040" s="32">
        <v>16</v>
      </c>
      <c r="H2040" s="32">
        <v>8</v>
      </c>
      <c r="I2040" s="32">
        <v>13</v>
      </c>
      <c r="J2040" s="37"/>
      <c r="K2040" s="36">
        <v>79</v>
      </c>
      <c r="L2040" s="32">
        <v>46</v>
      </c>
      <c r="M2040" s="37">
        <v>14</v>
      </c>
      <c r="N2040" s="32"/>
      <c r="O2040" s="32"/>
      <c r="P2040" s="32"/>
      <c r="Q2040" s="32"/>
      <c r="R2040" s="38">
        <f>(E2040*E$2+F2040*F$2+G2040*G$2+H2040*H$2+I2040*I$2+K2040*K$2+J2040*J$2+L2040*L$2+M2040*M$2)</f>
        <v>0</v>
      </c>
    </row>
    <row r="2041" spans="1:18" ht="22.5" customHeight="1">
      <c r="A2041" s="34">
        <v>46017</v>
      </c>
      <c r="B2041" s="15" t="s">
        <v>2278</v>
      </c>
      <c r="C2041" s="15" t="s">
        <v>2279</v>
      </c>
      <c r="D2041" s="35">
        <v>21988</v>
      </c>
      <c r="E2041" s="36"/>
      <c r="F2041" s="32">
        <v>95</v>
      </c>
      <c r="G2041" s="32"/>
      <c r="H2041" s="32">
        <v>38</v>
      </c>
      <c r="I2041" s="32"/>
      <c r="J2041" s="37"/>
      <c r="K2041" s="36">
        <v>14</v>
      </c>
      <c r="L2041" s="32">
        <v>36</v>
      </c>
      <c r="M2041" s="37">
        <v>82</v>
      </c>
      <c r="N2041" s="32"/>
      <c r="O2041" s="32"/>
      <c r="P2041" s="32"/>
      <c r="Q2041" s="32"/>
      <c r="R2041" s="38">
        <f>(E2041*E$2+F2041*F$2+G2041*G$2+H2041*H$2+I2041*I$2+K2041*K$2+J2041*J$2+L2041*L$2+M2041*M$2)</f>
        <v>0</v>
      </c>
    </row>
    <row r="2042" spans="1:18" ht="22.5" customHeight="1">
      <c r="A2042" s="34">
        <v>46017</v>
      </c>
      <c r="B2042" s="15" t="s">
        <v>6180</v>
      </c>
      <c r="C2042" s="15" t="s">
        <v>5753</v>
      </c>
      <c r="D2042" s="35">
        <v>1466</v>
      </c>
      <c r="E2042" s="36">
        <v>20</v>
      </c>
      <c r="F2042" s="32"/>
      <c r="G2042" s="32">
        <v>52</v>
      </c>
      <c r="H2042" s="32">
        <v>16</v>
      </c>
      <c r="I2042" s="32"/>
      <c r="J2042" s="37"/>
      <c r="K2042" s="36">
        <v>55</v>
      </c>
      <c r="L2042" s="32">
        <v>70</v>
      </c>
      <c r="M2042" s="37">
        <v>16</v>
      </c>
      <c r="N2042" s="32"/>
      <c r="O2042" s="32"/>
      <c r="P2042" s="32"/>
      <c r="Q2042" s="32"/>
      <c r="R2042" s="38">
        <f>(E2042*E$2+F2042*F$2+G2042*G$2+H2042*H$2+I2042*I$2+K2042*K$2+J2042*J$2+L2042*L$2+M2042*M$2)</f>
        <v>0</v>
      </c>
    </row>
    <row r="2043" spans="1:18" ht="22.5" customHeight="1">
      <c r="A2043" s="34">
        <v>46017</v>
      </c>
      <c r="B2043" s="15" t="s">
        <v>2280</v>
      </c>
      <c r="C2043" s="15" t="s">
        <v>2281</v>
      </c>
      <c r="D2043" s="35">
        <v>8351</v>
      </c>
      <c r="E2043" s="36">
        <v>46</v>
      </c>
      <c r="F2043" s="32">
        <v>45</v>
      </c>
      <c r="G2043" s="32">
        <v>49</v>
      </c>
      <c r="H2043" s="32">
        <v>58</v>
      </c>
      <c r="I2043" s="32">
        <v>80</v>
      </c>
      <c r="J2043" s="37"/>
      <c r="K2043" s="36">
        <v>67</v>
      </c>
      <c r="L2043" s="32">
        <v>82</v>
      </c>
      <c r="M2043" s="37">
        <v>45</v>
      </c>
      <c r="N2043" s="32"/>
      <c r="O2043" s="32"/>
      <c r="P2043" s="32"/>
      <c r="Q2043" s="32"/>
      <c r="R2043" s="38">
        <f>(E2043*E$2+F2043*F$2+G2043*G$2+H2043*H$2+I2043*I$2+K2043*K$2+J2043*J$2+L2043*L$2+M2043*M$2)</f>
        <v>0</v>
      </c>
    </row>
    <row r="2044" spans="1:18" ht="22.5" customHeight="1">
      <c r="A2044" s="34">
        <v>46017</v>
      </c>
      <c r="B2044" s="15" t="s">
        <v>5025</v>
      </c>
      <c r="C2044" s="15" t="s">
        <v>5024</v>
      </c>
      <c r="D2044" s="35">
        <v>1442</v>
      </c>
      <c r="E2044" s="36">
        <v>55</v>
      </c>
      <c r="F2044" s="32"/>
      <c r="G2044" s="32">
        <v>48</v>
      </c>
      <c r="H2044" s="32">
        <v>81</v>
      </c>
      <c r="I2044" s="32">
        <v>48</v>
      </c>
      <c r="J2044" s="37">
        <v>54</v>
      </c>
      <c r="K2044" s="36">
        <v>67</v>
      </c>
      <c r="L2044" s="32">
        <v>34</v>
      </c>
      <c r="M2044" s="37">
        <v>71</v>
      </c>
      <c r="N2044" s="32"/>
      <c r="O2044" s="32"/>
      <c r="P2044" s="32"/>
      <c r="Q2044" s="32"/>
      <c r="R2044" s="38">
        <f>(E2044*E$2+F2044*F$2+G2044*G$2+H2044*H$2+I2044*I$2+K2044*K$2+J2044*J$2+L2044*L$2+M2044*M$2)</f>
        <v>0</v>
      </c>
    </row>
    <row r="2045" spans="1:18" ht="22.5" customHeight="1">
      <c r="A2045" s="34">
        <v>46017</v>
      </c>
      <c r="B2045" s="15" t="s">
        <v>6692</v>
      </c>
      <c r="C2045" s="15" t="s">
        <v>6693</v>
      </c>
      <c r="D2045" s="35">
        <v>741</v>
      </c>
      <c r="E2045" s="36"/>
      <c r="F2045" s="32">
        <v>39</v>
      </c>
      <c r="G2045" s="32"/>
      <c r="H2045" s="32">
        <v>21</v>
      </c>
      <c r="I2045" s="32"/>
      <c r="J2045" s="37"/>
      <c r="K2045" s="36">
        <v>30</v>
      </c>
      <c r="L2045" s="32">
        <v>79</v>
      </c>
      <c r="M2045" s="37">
        <v>17</v>
      </c>
      <c r="N2045" s="32"/>
      <c r="O2045" s="32"/>
      <c r="P2045" s="32"/>
      <c r="Q2045" s="32"/>
      <c r="R2045" s="38">
        <f>(E2045*E$2+F2045*F$2+G2045*G$2+H2045*H$2+I2045*I$2+K2045*K$2+J2045*J$2+L2045*L$2+M2045*M$2)</f>
        <v>0</v>
      </c>
    </row>
    <row r="2046" spans="1:18" ht="22.5" customHeight="1">
      <c r="A2046" s="34">
        <v>46017</v>
      </c>
      <c r="B2046" s="15" t="s">
        <v>8034</v>
      </c>
      <c r="C2046" s="15" t="s">
        <v>8035</v>
      </c>
      <c r="D2046" s="35">
        <v>155</v>
      </c>
      <c r="E2046" s="36"/>
      <c r="F2046" s="32"/>
      <c r="G2046" s="32"/>
      <c r="H2046" s="32"/>
      <c r="I2046" s="32"/>
      <c r="J2046" s="37"/>
      <c r="K2046" s="36"/>
      <c r="L2046" s="32">
        <v>49</v>
      </c>
      <c r="M2046" s="37">
        <v>49</v>
      </c>
      <c r="N2046" s="32"/>
      <c r="O2046" s="32"/>
      <c r="P2046" s="32"/>
      <c r="Q2046" s="32"/>
      <c r="R2046" s="38">
        <f>(E2046*E$2+F2046*F$2+G2046*G$2+H2046*H$2+I2046*I$2+K2046*K$2+J2046*J$2+L2046*L$2+M2046*M$2)</f>
        <v>0</v>
      </c>
    </row>
    <row r="2047" spans="1:18" ht="22.5" customHeight="1">
      <c r="A2047" s="34">
        <v>46017</v>
      </c>
      <c r="B2047" s="15" t="s">
        <v>5946</v>
      </c>
      <c r="C2047" s="15" t="s">
        <v>5945</v>
      </c>
      <c r="D2047" s="35">
        <v>84</v>
      </c>
      <c r="E2047" s="36">
        <v>10</v>
      </c>
      <c r="F2047" s="32">
        <v>3</v>
      </c>
      <c r="G2047" s="32">
        <v>11</v>
      </c>
      <c r="H2047" s="32">
        <v>16</v>
      </c>
      <c r="I2047" s="32">
        <v>7</v>
      </c>
      <c r="J2047" s="37"/>
      <c r="K2047" s="36">
        <v>21</v>
      </c>
      <c r="L2047" s="32">
        <v>40</v>
      </c>
      <c r="M2047" s="37">
        <v>36</v>
      </c>
      <c r="N2047" s="32"/>
      <c r="O2047" s="32"/>
      <c r="P2047" s="32"/>
      <c r="Q2047" s="32"/>
      <c r="R2047" s="38">
        <f>(E2047*E$2+F2047*F$2+G2047*G$2+H2047*H$2+I2047*I$2+K2047*K$2+J2047*J$2+L2047*L$2+M2047*M$2)</f>
        <v>0</v>
      </c>
    </row>
    <row r="2048" spans="1:18" ht="22.5" customHeight="1">
      <c r="A2048" s="34">
        <v>46017</v>
      </c>
      <c r="B2048" s="15" t="s">
        <v>5027</v>
      </c>
      <c r="C2048" s="15" t="s">
        <v>5026</v>
      </c>
      <c r="D2048" s="35">
        <v>12817</v>
      </c>
      <c r="E2048" s="36">
        <v>53</v>
      </c>
      <c r="F2048" s="32"/>
      <c r="G2048" s="32">
        <v>47</v>
      </c>
      <c r="H2048" s="32"/>
      <c r="I2048" s="32">
        <v>34</v>
      </c>
      <c r="J2048" s="37">
        <v>60</v>
      </c>
      <c r="K2048" s="36">
        <v>61</v>
      </c>
      <c r="L2048" s="32">
        <v>40</v>
      </c>
      <c r="M2048" s="37">
        <v>59</v>
      </c>
      <c r="N2048" s="32"/>
      <c r="O2048" s="32"/>
      <c r="P2048" s="32"/>
      <c r="Q2048" s="32"/>
      <c r="R2048" s="38">
        <f>(E2048*E$2+F2048*F$2+G2048*G$2+H2048*H$2+I2048*I$2+K2048*K$2+J2048*J$2+L2048*L$2+M2048*M$2)</f>
        <v>0</v>
      </c>
    </row>
    <row r="2049" spans="1:18" ht="22.5" customHeight="1">
      <c r="A2049" s="34">
        <v>46017</v>
      </c>
      <c r="B2049" s="15" t="s">
        <v>5029</v>
      </c>
      <c r="C2049" s="15" t="s">
        <v>5028</v>
      </c>
      <c r="D2049" s="35">
        <v>328</v>
      </c>
      <c r="E2049" s="36">
        <v>32</v>
      </c>
      <c r="F2049" s="32"/>
      <c r="G2049" s="32">
        <v>18</v>
      </c>
      <c r="H2049" s="32"/>
      <c r="I2049" s="32">
        <v>43</v>
      </c>
      <c r="J2049" s="37"/>
      <c r="K2049" s="36">
        <v>29</v>
      </c>
      <c r="L2049" s="32">
        <v>26</v>
      </c>
      <c r="M2049" s="37">
        <v>73</v>
      </c>
      <c r="N2049" s="32"/>
      <c r="O2049" s="32"/>
      <c r="P2049" s="32"/>
      <c r="Q2049" s="32"/>
      <c r="R2049" s="38">
        <f>(E2049*E$2+F2049*F$2+G2049*G$2+H2049*H$2+I2049*I$2+K2049*K$2+J2049*J$2+L2049*L$2+M2049*M$2)</f>
        <v>0</v>
      </c>
    </row>
    <row r="2050" spans="1:18" ht="22.5" customHeight="1">
      <c r="A2050" s="34">
        <v>46017</v>
      </c>
      <c r="B2050" s="15" t="s">
        <v>6694</v>
      </c>
      <c r="C2050" s="15" t="s">
        <v>6695</v>
      </c>
      <c r="D2050" s="35">
        <v>223</v>
      </c>
      <c r="E2050" s="36"/>
      <c r="F2050" s="32">
        <v>24</v>
      </c>
      <c r="G2050" s="32"/>
      <c r="H2050" s="32">
        <v>7</v>
      </c>
      <c r="I2050" s="32"/>
      <c r="J2050" s="37"/>
      <c r="K2050" s="36">
        <v>33</v>
      </c>
      <c r="L2050" s="32">
        <v>24</v>
      </c>
      <c r="M2050" s="37">
        <v>55</v>
      </c>
      <c r="N2050" s="32"/>
      <c r="O2050" s="32"/>
      <c r="P2050" s="32"/>
      <c r="Q2050" s="32"/>
      <c r="R2050" s="38">
        <f>(E2050*E$2+F2050*F$2+G2050*G$2+H2050*H$2+I2050*I$2+K2050*K$2+J2050*J$2+L2050*L$2+M2050*M$2)</f>
        <v>0</v>
      </c>
    </row>
    <row r="2051" spans="1:18" ht="22.5" customHeight="1">
      <c r="A2051" s="34">
        <v>46017</v>
      </c>
      <c r="B2051" s="15" t="s">
        <v>6770</v>
      </c>
      <c r="C2051" s="15" t="s">
        <v>6765</v>
      </c>
      <c r="D2051" s="35">
        <v>899</v>
      </c>
      <c r="E2051" s="36">
        <v>43</v>
      </c>
      <c r="F2051" s="32"/>
      <c r="G2051" s="32">
        <v>54</v>
      </c>
      <c r="H2051" s="32">
        <v>29</v>
      </c>
      <c r="I2051" s="32"/>
      <c r="J2051" s="37"/>
      <c r="K2051" s="36">
        <v>75</v>
      </c>
      <c r="L2051" s="32">
        <v>55</v>
      </c>
      <c r="M2051" s="37">
        <v>26</v>
      </c>
      <c r="N2051" s="32"/>
      <c r="O2051" s="32"/>
      <c r="P2051" s="32"/>
      <c r="Q2051" s="32"/>
      <c r="R2051" s="38">
        <f>(E2051*E$2+F2051*F$2+G2051*G$2+H2051*H$2+I2051*I$2+K2051*K$2+J2051*J$2+L2051*L$2+M2051*M$2)</f>
        <v>0</v>
      </c>
    </row>
    <row r="2052" spans="1:18" ht="22.5" customHeight="1">
      <c r="A2052" s="34">
        <v>46017</v>
      </c>
      <c r="B2052" s="15" t="s">
        <v>6600</v>
      </c>
      <c r="C2052" s="15" t="s">
        <v>6601</v>
      </c>
      <c r="D2052" s="35">
        <v>167</v>
      </c>
      <c r="E2052" s="36"/>
      <c r="F2052" s="32">
        <v>77</v>
      </c>
      <c r="G2052" s="32"/>
      <c r="H2052" s="32">
        <v>38</v>
      </c>
      <c r="I2052" s="32"/>
      <c r="J2052" s="37"/>
      <c r="K2052" s="36">
        <v>57</v>
      </c>
      <c r="L2052" s="32">
        <v>28</v>
      </c>
      <c r="M2052" s="37">
        <v>73</v>
      </c>
      <c r="N2052" s="32"/>
      <c r="O2052" s="32"/>
      <c r="P2052" s="32"/>
      <c r="Q2052" s="32"/>
      <c r="R2052" s="38">
        <f>(E2052*E$2+F2052*F$2+G2052*G$2+H2052*H$2+I2052*I$2+K2052*K$2+J2052*J$2+L2052*L$2+M2052*M$2)</f>
        <v>0</v>
      </c>
    </row>
    <row r="2053" spans="1:18" ht="22.5" customHeight="1">
      <c r="A2053" s="34">
        <v>46017</v>
      </c>
      <c r="B2053" s="15" t="s">
        <v>2282</v>
      </c>
      <c r="C2053" s="15" t="s">
        <v>2283</v>
      </c>
      <c r="D2053" s="35">
        <v>1990</v>
      </c>
      <c r="E2053" s="36">
        <v>42</v>
      </c>
      <c r="F2053" s="32">
        <v>25</v>
      </c>
      <c r="G2053" s="32">
        <v>37</v>
      </c>
      <c r="H2053" s="32">
        <v>35</v>
      </c>
      <c r="I2053" s="32">
        <v>38</v>
      </c>
      <c r="J2053" s="37"/>
      <c r="K2053" s="36">
        <v>30</v>
      </c>
      <c r="L2053" s="32">
        <v>83</v>
      </c>
      <c r="M2053" s="37">
        <v>9</v>
      </c>
      <c r="N2053" s="32"/>
      <c r="O2053" s="32"/>
      <c r="P2053" s="32"/>
      <c r="Q2053" s="32"/>
      <c r="R2053" s="38">
        <f>(E2053*E$2+F2053*F$2+G2053*G$2+H2053*H$2+I2053*I$2+K2053*K$2+J2053*J$2+L2053*L$2+M2053*M$2)</f>
        <v>0</v>
      </c>
    </row>
    <row r="2054" spans="1:18" ht="22.5" customHeight="1">
      <c r="A2054" s="34">
        <v>46017</v>
      </c>
      <c r="B2054" s="15" t="s">
        <v>7797</v>
      </c>
      <c r="C2054" s="15" t="s">
        <v>7798</v>
      </c>
      <c r="D2054" s="35">
        <v>171</v>
      </c>
      <c r="E2054" s="36"/>
      <c r="F2054" s="32"/>
      <c r="G2054" s="32"/>
      <c r="H2054" s="32"/>
      <c r="I2054" s="32"/>
      <c r="J2054" s="37"/>
      <c r="K2054" s="36"/>
      <c r="L2054" s="32">
        <v>48</v>
      </c>
      <c r="M2054" s="37">
        <v>52</v>
      </c>
      <c r="N2054" s="32"/>
      <c r="O2054" s="32"/>
      <c r="P2054" s="32"/>
      <c r="Q2054" s="32"/>
      <c r="R2054" s="38">
        <f>(E2054*E$2+F2054*F$2+G2054*G$2+H2054*H$2+I2054*I$2+K2054*K$2+J2054*J$2+L2054*L$2+M2054*M$2)</f>
        <v>0</v>
      </c>
    </row>
    <row r="2055" spans="1:18" ht="22.5" customHeight="1">
      <c r="A2055" s="34">
        <v>46017</v>
      </c>
      <c r="B2055" s="15" t="s">
        <v>2284</v>
      </c>
      <c r="C2055" s="15" t="s">
        <v>2285</v>
      </c>
      <c r="D2055" s="35">
        <v>5062</v>
      </c>
      <c r="E2055" s="36">
        <v>70</v>
      </c>
      <c r="F2055" s="32">
        <v>92</v>
      </c>
      <c r="G2055" s="32">
        <v>60</v>
      </c>
      <c r="H2055" s="32">
        <v>35</v>
      </c>
      <c r="I2055" s="32">
        <v>85</v>
      </c>
      <c r="J2055" s="37"/>
      <c r="K2055" s="36">
        <v>97</v>
      </c>
      <c r="L2055" s="32">
        <v>51</v>
      </c>
      <c r="M2055" s="37">
        <v>63</v>
      </c>
      <c r="N2055" s="32"/>
      <c r="O2055" s="32"/>
      <c r="P2055" s="32"/>
      <c r="Q2055" s="32"/>
      <c r="R2055" s="38">
        <f>(E2055*E$2+F2055*F$2+G2055*G$2+H2055*H$2+I2055*I$2+K2055*K$2+J2055*J$2+L2055*L$2+M2055*M$2)</f>
        <v>0</v>
      </c>
    </row>
    <row r="2056" spans="1:18" ht="22.5" customHeight="1">
      <c r="A2056" s="34">
        <v>46017</v>
      </c>
      <c r="B2056" s="15" t="s">
        <v>2286</v>
      </c>
      <c r="C2056" s="15" t="s">
        <v>2287</v>
      </c>
      <c r="D2056" s="35">
        <v>499</v>
      </c>
      <c r="E2056" s="36">
        <v>54</v>
      </c>
      <c r="F2056" s="32">
        <v>57</v>
      </c>
      <c r="G2056" s="32">
        <v>52</v>
      </c>
      <c r="H2056" s="32">
        <v>58</v>
      </c>
      <c r="I2056" s="32">
        <v>52</v>
      </c>
      <c r="J2056" s="37"/>
      <c r="K2056" s="36">
        <v>61</v>
      </c>
      <c r="L2056" s="32">
        <v>48</v>
      </c>
      <c r="M2056" s="37">
        <v>43</v>
      </c>
      <c r="N2056" s="32"/>
      <c r="O2056" s="32"/>
      <c r="P2056" s="32"/>
      <c r="Q2056" s="32"/>
      <c r="R2056" s="38">
        <f>(E2056*E$2+F2056*F$2+G2056*G$2+H2056*H$2+I2056*I$2+K2056*K$2+J2056*J$2+L2056*L$2+M2056*M$2)</f>
        <v>0</v>
      </c>
    </row>
    <row r="2057" spans="1:18" ht="22.5" customHeight="1">
      <c r="A2057" s="34">
        <v>46017</v>
      </c>
      <c r="B2057" s="15" t="s">
        <v>5987</v>
      </c>
      <c r="C2057" s="15" t="s">
        <v>5030</v>
      </c>
      <c r="D2057" s="35">
        <v>4747</v>
      </c>
      <c r="E2057" s="36">
        <v>55</v>
      </c>
      <c r="F2057" s="32"/>
      <c r="G2057" s="32">
        <v>41</v>
      </c>
      <c r="H2057" s="32">
        <v>66</v>
      </c>
      <c r="I2057" s="32">
        <v>22</v>
      </c>
      <c r="J2057" s="37">
        <v>49</v>
      </c>
      <c r="K2057" s="36">
        <v>45</v>
      </c>
      <c r="L2057" s="32">
        <v>86</v>
      </c>
      <c r="M2057" s="37">
        <v>30</v>
      </c>
      <c r="N2057" s="32"/>
      <c r="O2057" s="32"/>
      <c r="P2057" s="32"/>
      <c r="Q2057" s="32"/>
      <c r="R2057" s="38">
        <f>(E2057*E$2+F2057*F$2+G2057*G$2+H2057*H$2+I2057*I$2+K2057*K$2+J2057*J$2+L2057*L$2+M2057*M$2)</f>
        <v>0</v>
      </c>
    </row>
    <row r="2058" spans="1:18" ht="22.5" customHeight="1">
      <c r="A2058" s="34">
        <v>46017</v>
      </c>
      <c r="B2058" s="15" t="s">
        <v>6362</v>
      </c>
      <c r="C2058" s="15" t="s">
        <v>6327</v>
      </c>
      <c r="D2058" s="35">
        <v>1316</v>
      </c>
      <c r="E2058" s="36">
        <v>54</v>
      </c>
      <c r="F2058" s="32"/>
      <c r="G2058" s="32">
        <v>35</v>
      </c>
      <c r="H2058" s="32"/>
      <c r="I2058" s="32">
        <v>28</v>
      </c>
      <c r="J2058" s="37"/>
      <c r="K2058" s="36">
        <v>51</v>
      </c>
      <c r="L2058" s="32">
        <v>78</v>
      </c>
      <c r="M2058" s="37">
        <v>29</v>
      </c>
      <c r="N2058" s="32"/>
      <c r="O2058" s="32"/>
      <c r="P2058" s="32"/>
      <c r="Q2058" s="32"/>
      <c r="R2058" s="38">
        <f>(E2058*E$2+F2058*F$2+G2058*G$2+H2058*H$2+I2058*I$2+K2058*K$2+J2058*J$2+L2058*L$2+M2058*M$2)</f>
        <v>0</v>
      </c>
    </row>
    <row r="2059" spans="1:18" ht="22.5" customHeight="1">
      <c r="A2059" s="34">
        <v>46017</v>
      </c>
      <c r="B2059" s="15" t="s">
        <v>2288</v>
      </c>
      <c r="C2059" s="15" t="s">
        <v>2289</v>
      </c>
      <c r="D2059" s="35">
        <v>6920</v>
      </c>
      <c r="E2059" s="36"/>
      <c r="F2059" s="32">
        <v>47</v>
      </c>
      <c r="G2059" s="32"/>
      <c r="H2059" s="32">
        <v>20</v>
      </c>
      <c r="I2059" s="32"/>
      <c r="J2059" s="37"/>
      <c r="K2059" s="36">
        <v>38</v>
      </c>
      <c r="L2059" s="32">
        <v>25</v>
      </c>
      <c r="M2059" s="37">
        <v>56</v>
      </c>
      <c r="N2059" s="32"/>
      <c r="O2059" s="32"/>
      <c r="P2059" s="32"/>
      <c r="Q2059" s="32"/>
      <c r="R2059" s="38">
        <f>(E2059*E$2+F2059*F$2+G2059*G$2+H2059*H$2+I2059*I$2+K2059*K$2+J2059*J$2+L2059*L$2+M2059*M$2)</f>
        <v>0</v>
      </c>
    </row>
    <row r="2060" spans="1:18" ht="22.5" customHeight="1">
      <c r="A2060" s="34">
        <v>46017</v>
      </c>
      <c r="B2060" s="15" t="s">
        <v>2290</v>
      </c>
      <c r="C2060" s="15" t="s">
        <v>2291</v>
      </c>
      <c r="D2060" s="35">
        <v>2963</v>
      </c>
      <c r="E2060" s="36">
        <v>9</v>
      </c>
      <c r="F2060" s="32">
        <v>26</v>
      </c>
      <c r="G2060" s="32">
        <v>34</v>
      </c>
      <c r="H2060" s="32">
        <v>44</v>
      </c>
      <c r="I2060" s="32">
        <v>35</v>
      </c>
      <c r="J2060" s="37">
        <v>23</v>
      </c>
      <c r="K2060" s="36">
        <v>26</v>
      </c>
      <c r="L2060" s="32">
        <v>69</v>
      </c>
      <c r="M2060" s="37">
        <v>24</v>
      </c>
      <c r="N2060" s="32"/>
      <c r="O2060" s="32"/>
      <c r="P2060" s="32"/>
      <c r="Q2060" s="32"/>
      <c r="R2060" s="38">
        <f>(E2060*E$2+F2060*F$2+G2060*G$2+H2060*H$2+I2060*I$2+K2060*K$2+J2060*J$2+L2060*L$2+M2060*M$2)</f>
        <v>0</v>
      </c>
    </row>
    <row r="2061" spans="1:18" ht="22.5" customHeight="1">
      <c r="A2061" s="34">
        <v>46017</v>
      </c>
      <c r="B2061" s="15" t="s">
        <v>7552</v>
      </c>
      <c r="C2061" s="15" t="s">
        <v>7553</v>
      </c>
      <c r="D2061" s="35">
        <v>544</v>
      </c>
      <c r="E2061" s="36"/>
      <c r="F2061" s="32"/>
      <c r="G2061" s="32"/>
      <c r="H2061" s="32">
        <v>15</v>
      </c>
      <c r="I2061" s="32"/>
      <c r="J2061" s="37"/>
      <c r="K2061" s="36">
        <v>20</v>
      </c>
      <c r="L2061" s="32">
        <v>51</v>
      </c>
      <c r="M2061" s="37">
        <v>53</v>
      </c>
      <c r="N2061" s="32"/>
      <c r="O2061" s="32"/>
      <c r="P2061" s="32"/>
      <c r="Q2061" s="32"/>
      <c r="R2061" s="38">
        <f>(E2061*E$2+F2061*F$2+G2061*G$2+H2061*H$2+I2061*I$2+K2061*K$2+J2061*J$2+L2061*L$2+M2061*M$2)</f>
        <v>0</v>
      </c>
    </row>
    <row r="2062" spans="1:18" ht="22.5" customHeight="1">
      <c r="A2062" s="34">
        <v>46017</v>
      </c>
      <c r="B2062" s="15" t="s">
        <v>5898</v>
      </c>
      <c r="C2062" s="15" t="s">
        <v>2292</v>
      </c>
      <c r="D2062" s="35">
        <v>3723</v>
      </c>
      <c r="E2062" s="36"/>
      <c r="F2062" s="32">
        <v>9</v>
      </c>
      <c r="G2062" s="32"/>
      <c r="H2062" s="32">
        <v>32</v>
      </c>
      <c r="I2062" s="32"/>
      <c r="J2062" s="37"/>
      <c r="K2062" s="36"/>
      <c r="L2062" s="32">
        <v>25</v>
      </c>
      <c r="M2062" s="37">
        <v>62</v>
      </c>
      <c r="N2062" s="32"/>
      <c r="O2062" s="32"/>
      <c r="P2062" s="32"/>
      <c r="Q2062" s="32"/>
      <c r="R2062" s="38">
        <f>(E2062*E$2+F2062*F$2+G2062*G$2+H2062*H$2+I2062*I$2+K2062*K$2+J2062*J$2+L2062*L$2+M2062*M$2)</f>
        <v>0</v>
      </c>
    </row>
    <row r="2063" spans="1:18" ht="22.5" customHeight="1">
      <c r="A2063" s="34">
        <v>46017</v>
      </c>
      <c r="B2063" s="15" t="s">
        <v>5032</v>
      </c>
      <c r="C2063" s="15" t="s">
        <v>5031</v>
      </c>
      <c r="D2063" s="35">
        <v>2264</v>
      </c>
      <c r="E2063" s="36">
        <v>64</v>
      </c>
      <c r="F2063" s="32"/>
      <c r="G2063" s="32">
        <v>53</v>
      </c>
      <c r="H2063" s="32">
        <v>60</v>
      </c>
      <c r="I2063" s="32">
        <v>90</v>
      </c>
      <c r="J2063" s="37"/>
      <c r="K2063" s="36">
        <v>83</v>
      </c>
      <c r="L2063" s="32">
        <v>97</v>
      </c>
      <c r="M2063" s="37">
        <v>9</v>
      </c>
      <c r="N2063" s="32"/>
      <c r="O2063" s="32"/>
      <c r="P2063" s="32"/>
      <c r="Q2063" s="32"/>
      <c r="R2063" s="38">
        <f>(E2063*E$2+F2063*F$2+G2063*G$2+H2063*H$2+I2063*I$2+K2063*K$2+J2063*J$2+L2063*L$2+M2063*M$2)</f>
        <v>0</v>
      </c>
    </row>
    <row r="2064" spans="1:18" ht="22.5" customHeight="1">
      <c r="A2064" s="34">
        <v>46017</v>
      </c>
      <c r="B2064" s="15" t="s">
        <v>7227</v>
      </c>
      <c r="C2064" s="15" t="s">
        <v>7228</v>
      </c>
      <c r="D2064" s="35">
        <v>164</v>
      </c>
      <c r="E2064" s="36"/>
      <c r="F2064" s="32"/>
      <c r="G2064" s="32"/>
      <c r="H2064" s="32"/>
      <c r="I2064" s="32"/>
      <c r="J2064" s="37"/>
      <c r="K2064" s="36"/>
      <c r="L2064" s="32">
        <v>45</v>
      </c>
      <c r="M2064" s="37">
        <v>58</v>
      </c>
      <c r="N2064" s="32"/>
      <c r="O2064" s="32"/>
      <c r="P2064" s="32"/>
      <c r="Q2064" s="32"/>
      <c r="R2064" s="38">
        <f>(E2064*E$2+F2064*F$2+G2064*G$2+H2064*H$2+I2064*I$2+K2064*K$2+J2064*J$2+L2064*L$2+M2064*M$2)</f>
        <v>0</v>
      </c>
    </row>
    <row r="2065" spans="1:18" ht="22.5" customHeight="1">
      <c r="A2065" s="34">
        <v>46017</v>
      </c>
      <c r="B2065" s="15" t="s">
        <v>2293</v>
      </c>
      <c r="C2065" s="15" t="s">
        <v>2294</v>
      </c>
      <c r="D2065" s="35">
        <v>3698</v>
      </c>
      <c r="E2065" s="36">
        <v>7</v>
      </c>
      <c r="F2065" s="32">
        <v>9</v>
      </c>
      <c r="G2065" s="32">
        <v>24</v>
      </c>
      <c r="H2065" s="32">
        <v>22</v>
      </c>
      <c r="I2065" s="32">
        <v>44</v>
      </c>
      <c r="J2065" s="37"/>
      <c r="K2065" s="36">
        <v>7</v>
      </c>
      <c r="L2065" s="32">
        <v>52</v>
      </c>
      <c r="M2065" s="37">
        <v>19</v>
      </c>
      <c r="N2065" s="32"/>
      <c r="O2065" s="32"/>
      <c r="P2065" s="32"/>
      <c r="Q2065" s="32"/>
      <c r="R2065" s="38">
        <f>(E2065*E$2+F2065*F$2+G2065*G$2+H2065*H$2+I2065*I$2+K2065*K$2+J2065*J$2+L2065*L$2+M2065*M$2)</f>
        <v>0</v>
      </c>
    </row>
    <row r="2066" spans="1:18" ht="22.5" customHeight="1">
      <c r="A2066" s="34">
        <v>46017</v>
      </c>
      <c r="B2066" s="15" t="s">
        <v>2295</v>
      </c>
      <c r="C2066" s="15" t="s">
        <v>2296</v>
      </c>
      <c r="D2066" s="35">
        <v>2993</v>
      </c>
      <c r="E2066" s="36">
        <v>79</v>
      </c>
      <c r="F2066" s="32">
        <v>86</v>
      </c>
      <c r="G2066" s="32">
        <v>57</v>
      </c>
      <c r="H2066" s="32">
        <v>75</v>
      </c>
      <c r="I2066" s="32">
        <v>94</v>
      </c>
      <c r="J2066" s="37">
        <v>88</v>
      </c>
      <c r="K2066" s="36">
        <v>43</v>
      </c>
      <c r="L2066" s="32">
        <v>62</v>
      </c>
      <c r="M2066" s="37">
        <v>50</v>
      </c>
      <c r="N2066" s="32"/>
      <c r="O2066" s="32"/>
      <c r="P2066" s="32"/>
      <c r="Q2066" s="32"/>
      <c r="R2066" s="38">
        <f>(E2066*E$2+F2066*F$2+G2066*G$2+H2066*H$2+I2066*I$2+K2066*K$2+J2066*J$2+L2066*L$2+M2066*M$2)</f>
        <v>0</v>
      </c>
    </row>
    <row r="2067" spans="1:18" ht="22.5" customHeight="1">
      <c r="A2067" s="34">
        <v>46017</v>
      </c>
      <c r="B2067" s="15" t="s">
        <v>2297</v>
      </c>
      <c r="C2067" s="15" t="s">
        <v>2298</v>
      </c>
      <c r="D2067" s="35">
        <v>233</v>
      </c>
      <c r="E2067" s="36">
        <v>84</v>
      </c>
      <c r="F2067" s="32">
        <v>95</v>
      </c>
      <c r="G2067" s="32">
        <v>67</v>
      </c>
      <c r="H2067" s="32">
        <v>80</v>
      </c>
      <c r="I2067" s="32">
        <v>60</v>
      </c>
      <c r="J2067" s="37"/>
      <c r="K2067" s="36">
        <v>86</v>
      </c>
      <c r="L2067" s="32">
        <v>55</v>
      </c>
      <c r="M2067" s="37">
        <v>56</v>
      </c>
      <c r="N2067" s="32"/>
      <c r="O2067" s="32"/>
      <c r="P2067" s="32"/>
      <c r="Q2067" s="32"/>
      <c r="R2067" s="38">
        <f>(E2067*E$2+F2067*F$2+G2067*G$2+H2067*H$2+I2067*I$2+K2067*K$2+J2067*J$2+L2067*L$2+M2067*M$2)</f>
        <v>0</v>
      </c>
    </row>
    <row r="2068" spans="1:18" ht="22.5" customHeight="1">
      <c r="A2068" s="34">
        <v>46017</v>
      </c>
      <c r="B2068" s="15" t="s">
        <v>7330</v>
      </c>
      <c r="C2068" s="15" t="s">
        <v>7331</v>
      </c>
      <c r="D2068" s="35">
        <v>473</v>
      </c>
      <c r="E2068" s="36">
        <v>32</v>
      </c>
      <c r="F2068" s="32"/>
      <c r="G2068" s="32">
        <v>14</v>
      </c>
      <c r="H2068" s="32">
        <v>6</v>
      </c>
      <c r="I2068" s="32">
        <v>56</v>
      </c>
      <c r="J2068" s="37"/>
      <c r="K2068" s="36">
        <v>68</v>
      </c>
      <c r="L2068" s="32">
        <v>69</v>
      </c>
      <c r="M2068" s="37">
        <v>38</v>
      </c>
      <c r="N2068" s="32"/>
      <c r="O2068" s="32"/>
      <c r="P2068" s="32"/>
      <c r="Q2068" s="32"/>
      <c r="R2068" s="38">
        <f>(E2068*E$2+F2068*F$2+G2068*G$2+H2068*H$2+I2068*I$2+K2068*K$2+J2068*J$2+L2068*L$2+M2068*M$2)</f>
        <v>0</v>
      </c>
    </row>
    <row r="2069" spans="1:18" ht="22.5" customHeight="1">
      <c r="A2069" s="34">
        <v>46017</v>
      </c>
      <c r="B2069" s="15" t="s">
        <v>2299</v>
      </c>
      <c r="C2069" s="15" t="s">
        <v>2300</v>
      </c>
      <c r="D2069" s="35">
        <v>23763</v>
      </c>
      <c r="E2069" s="36">
        <v>78</v>
      </c>
      <c r="F2069" s="32">
        <v>47</v>
      </c>
      <c r="G2069" s="32">
        <v>100</v>
      </c>
      <c r="H2069" s="32">
        <v>75</v>
      </c>
      <c r="I2069" s="32">
        <v>80</v>
      </c>
      <c r="J2069" s="37"/>
      <c r="K2069" s="36">
        <v>98</v>
      </c>
      <c r="L2069" s="32">
        <v>23</v>
      </c>
      <c r="M2069" s="37">
        <v>70</v>
      </c>
      <c r="N2069" s="32"/>
      <c r="O2069" s="32"/>
      <c r="P2069" s="32"/>
      <c r="Q2069" s="32"/>
      <c r="R2069" s="38">
        <f>(E2069*E$2+F2069*F$2+G2069*G$2+H2069*H$2+I2069*I$2+K2069*K$2+J2069*J$2+L2069*L$2+M2069*M$2)</f>
        <v>0</v>
      </c>
    </row>
    <row r="2070" spans="1:18" ht="22.5" customHeight="1">
      <c r="A2070" s="34">
        <v>46017</v>
      </c>
      <c r="B2070" s="15" t="s">
        <v>2301</v>
      </c>
      <c r="C2070" s="15" t="s">
        <v>2302</v>
      </c>
      <c r="D2070" s="35">
        <v>446</v>
      </c>
      <c r="E2070" s="36">
        <v>34</v>
      </c>
      <c r="F2070" s="32">
        <v>56</v>
      </c>
      <c r="G2070" s="32">
        <v>36</v>
      </c>
      <c r="H2070" s="32">
        <v>22</v>
      </c>
      <c r="I2070" s="32">
        <v>49</v>
      </c>
      <c r="J2070" s="37"/>
      <c r="K2070" s="36">
        <v>27</v>
      </c>
      <c r="L2070" s="32">
        <v>84</v>
      </c>
      <c r="M2070" s="37">
        <v>27</v>
      </c>
      <c r="N2070" s="32"/>
      <c r="O2070" s="32"/>
      <c r="P2070" s="32"/>
      <c r="Q2070" s="32"/>
      <c r="R2070" s="38">
        <f>(E2070*E$2+F2070*F$2+G2070*G$2+H2070*H$2+I2070*I$2+K2070*K$2+J2070*J$2+L2070*L$2+M2070*M$2)</f>
        <v>0</v>
      </c>
    </row>
    <row r="2071" spans="1:18" ht="22.5" customHeight="1">
      <c r="A2071" s="34">
        <v>46017</v>
      </c>
      <c r="B2071" s="15" t="s">
        <v>2303</v>
      </c>
      <c r="C2071" s="15" t="s">
        <v>2304</v>
      </c>
      <c r="D2071" s="35">
        <v>6063</v>
      </c>
      <c r="E2071" s="36">
        <v>53</v>
      </c>
      <c r="F2071" s="32">
        <v>42</v>
      </c>
      <c r="G2071" s="32">
        <v>56</v>
      </c>
      <c r="H2071" s="32">
        <v>71</v>
      </c>
      <c r="I2071" s="32">
        <v>24</v>
      </c>
      <c r="J2071" s="37">
        <v>50</v>
      </c>
      <c r="K2071" s="36">
        <v>87</v>
      </c>
      <c r="L2071" s="32">
        <v>41</v>
      </c>
      <c r="M2071" s="37">
        <v>51</v>
      </c>
      <c r="N2071" s="32"/>
      <c r="O2071" s="32"/>
      <c r="P2071" s="32"/>
      <c r="Q2071" s="32"/>
      <c r="R2071" s="38">
        <f>(E2071*E$2+F2071*F$2+G2071*G$2+H2071*H$2+I2071*I$2+K2071*K$2+J2071*J$2+L2071*L$2+M2071*M$2)</f>
        <v>0</v>
      </c>
    </row>
    <row r="2072" spans="1:18" ht="22.5" customHeight="1">
      <c r="A2072" s="34">
        <v>46017</v>
      </c>
      <c r="B2072" s="15" t="s">
        <v>2305</v>
      </c>
      <c r="C2072" s="15" t="s">
        <v>2306</v>
      </c>
      <c r="D2072" s="35">
        <v>13562</v>
      </c>
      <c r="E2072" s="36">
        <v>60</v>
      </c>
      <c r="F2072" s="32">
        <v>31</v>
      </c>
      <c r="G2072" s="32">
        <v>81</v>
      </c>
      <c r="H2072" s="32">
        <v>66</v>
      </c>
      <c r="I2072" s="32">
        <v>70</v>
      </c>
      <c r="J2072" s="37">
        <v>29</v>
      </c>
      <c r="K2072" s="36">
        <v>74</v>
      </c>
      <c r="L2072" s="32">
        <v>53</v>
      </c>
      <c r="M2072" s="37">
        <v>44</v>
      </c>
      <c r="N2072" s="32"/>
      <c r="O2072" s="32"/>
      <c r="P2072" s="32"/>
      <c r="Q2072" s="32"/>
      <c r="R2072" s="38">
        <f>(E2072*E$2+F2072*F$2+G2072*G$2+H2072*H$2+I2072*I$2+K2072*K$2+J2072*J$2+L2072*L$2+M2072*M$2)</f>
        <v>0</v>
      </c>
    </row>
    <row r="2073" spans="1:18" ht="22.5" customHeight="1">
      <c r="A2073" s="34">
        <v>46017</v>
      </c>
      <c r="B2073" s="15" t="s">
        <v>2307</v>
      </c>
      <c r="C2073" s="15" t="s">
        <v>2308</v>
      </c>
      <c r="D2073" s="35">
        <v>1496</v>
      </c>
      <c r="E2073" s="36">
        <v>55</v>
      </c>
      <c r="F2073" s="32">
        <v>63</v>
      </c>
      <c r="G2073" s="32">
        <v>35</v>
      </c>
      <c r="H2073" s="32">
        <v>98</v>
      </c>
      <c r="I2073" s="32">
        <v>46</v>
      </c>
      <c r="J2073" s="37">
        <v>60</v>
      </c>
      <c r="K2073" s="36">
        <v>94</v>
      </c>
      <c r="L2073" s="32">
        <v>45</v>
      </c>
      <c r="M2073" s="37">
        <v>53</v>
      </c>
      <c r="N2073" s="32"/>
      <c r="O2073" s="32"/>
      <c r="P2073" s="32"/>
      <c r="Q2073" s="32"/>
      <c r="R2073" s="38">
        <f>(E2073*E$2+F2073*F$2+G2073*G$2+H2073*H$2+I2073*I$2+K2073*K$2+J2073*J$2+L2073*L$2+M2073*M$2)</f>
        <v>0</v>
      </c>
    </row>
    <row r="2074" spans="1:18" ht="22.5" customHeight="1">
      <c r="A2074" s="34">
        <v>46017</v>
      </c>
      <c r="B2074" s="15" t="s">
        <v>2309</v>
      </c>
      <c r="C2074" s="15" t="s">
        <v>2310</v>
      </c>
      <c r="D2074" s="35">
        <v>472</v>
      </c>
      <c r="E2074" s="36">
        <v>56</v>
      </c>
      <c r="F2074" s="32">
        <v>87</v>
      </c>
      <c r="G2074" s="32">
        <v>49</v>
      </c>
      <c r="H2074" s="32">
        <v>25</v>
      </c>
      <c r="I2074" s="32">
        <v>11</v>
      </c>
      <c r="J2074" s="37"/>
      <c r="K2074" s="36">
        <v>29</v>
      </c>
      <c r="L2074" s="32">
        <v>41</v>
      </c>
      <c r="M2074" s="37">
        <v>66</v>
      </c>
      <c r="N2074" s="32"/>
      <c r="O2074" s="32"/>
      <c r="P2074" s="32"/>
      <c r="Q2074" s="32"/>
      <c r="R2074" s="38">
        <f>(E2074*E$2+F2074*F$2+G2074*G$2+H2074*H$2+I2074*I$2+K2074*K$2+J2074*J$2+L2074*L$2+M2074*M$2)</f>
        <v>0</v>
      </c>
    </row>
    <row r="2075" spans="1:18" ht="22.5" customHeight="1">
      <c r="A2075" s="34">
        <v>46017</v>
      </c>
      <c r="B2075" s="15" t="s">
        <v>2311</v>
      </c>
      <c r="C2075" s="15" t="s">
        <v>2312</v>
      </c>
      <c r="D2075" s="35">
        <v>4137</v>
      </c>
      <c r="E2075" s="36">
        <v>70</v>
      </c>
      <c r="F2075" s="32">
        <v>91</v>
      </c>
      <c r="G2075" s="32">
        <v>31</v>
      </c>
      <c r="H2075" s="32">
        <v>85</v>
      </c>
      <c r="I2075" s="32">
        <v>54</v>
      </c>
      <c r="J2075" s="37"/>
      <c r="K2075" s="36">
        <v>41</v>
      </c>
      <c r="L2075" s="32">
        <v>13</v>
      </c>
      <c r="M2075" s="37">
        <v>65</v>
      </c>
      <c r="N2075" s="32"/>
      <c r="O2075" s="32"/>
      <c r="P2075" s="32"/>
      <c r="Q2075" s="32"/>
      <c r="R2075" s="38">
        <f>(E2075*E$2+F2075*F$2+G2075*G$2+H2075*H$2+I2075*I$2+K2075*K$2+J2075*J$2+L2075*L$2+M2075*M$2)</f>
        <v>0</v>
      </c>
    </row>
    <row r="2076" spans="1:18" ht="22.5" customHeight="1">
      <c r="A2076" s="34">
        <v>46017</v>
      </c>
      <c r="B2076" s="15" t="s">
        <v>6133</v>
      </c>
      <c r="C2076" s="15" t="s">
        <v>6134</v>
      </c>
      <c r="D2076" s="35">
        <v>279</v>
      </c>
      <c r="E2076" s="36"/>
      <c r="F2076" s="32"/>
      <c r="G2076" s="32"/>
      <c r="H2076" s="32"/>
      <c r="I2076" s="32"/>
      <c r="J2076" s="37"/>
      <c r="K2076" s="36"/>
      <c r="L2076" s="32">
        <v>5</v>
      </c>
      <c r="M2076" s="37">
        <v>93</v>
      </c>
      <c r="N2076" s="32"/>
      <c r="O2076" s="32"/>
      <c r="P2076" s="32"/>
      <c r="Q2076" s="32"/>
      <c r="R2076" s="38">
        <f>(E2076*E$2+F2076*F$2+G2076*G$2+H2076*H$2+I2076*I$2+K2076*K$2+J2076*J$2+L2076*L$2+M2076*M$2)</f>
        <v>0</v>
      </c>
    </row>
    <row r="2077" spans="1:18" ht="22.5" customHeight="1">
      <c r="A2077" s="34">
        <v>46017</v>
      </c>
      <c r="B2077" s="15" t="s">
        <v>2313</v>
      </c>
      <c r="C2077" s="15" t="s">
        <v>2314</v>
      </c>
      <c r="D2077" s="35">
        <v>26517</v>
      </c>
      <c r="E2077" s="36">
        <v>26</v>
      </c>
      <c r="F2077" s="32">
        <v>18</v>
      </c>
      <c r="G2077" s="32">
        <v>38</v>
      </c>
      <c r="H2077" s="32">
        <v>77</v>
      </c>
      <c r="I2077" s="32">
        <v>19</v>
      </c>
      <c r="J2077" s="37">
        <v>20</v>
      </c>
      <c r="K2077" s="36">
        <v>79</v>
      </c>
      <c r="L2077" s="32">
        <v>33</v>
      </c>
      <c r="M2077" s="37">
        <v>70</v>
      </c>
      <c r="N2077" s="32"/>
      <c r="O2077" s="32"/>
      <c r="P2077" s="32"/>
      <c r="Q2077" s="32"/>
      <c r="R2077" s="38">
        <f>(E2077*E$2+F2077*F$2+G2077*G$2+H2077*H$2+I2077*I$2+K2077*K$2+J2077*J$2+L2077*L$2+M2077*M$2)</f>
        <v>0</v>
      </c>
    </row>
    <row r="2078" spans="1:18" ht="22.5" customHeight="1">
      <c r="A2078" s="34">
        <v>46017</v>
      </c>
      <c r="B2078" s="15" t="s">
        <v>6114</v>
      </c>
      <c r="C2078" s="15" t="s">
        <v>6115</v>
      </c>
      <c r="D2078" s="35">
        <v>527</v>
      </c>
      <c r="E2078" s="36">
        <v>11</v>
      </c>
      <c r="F2078" s="32">
        <v>47</v>
      </c>
      <c r="G2078" s="32">
        <v>30</v>
      </c>
      <c r="H2078" s="32">
        <v>27</v>
      </c>
      <c r="I2078" s="32">
        <v>7</v>
      </c>
      <c r="J2078" s="37"/>
      <c r="K2078" s="36">
        <v>3</v>
      </c>
      <c r="L2078" s="32">
        <v>68</v>
      </c>
      <c r="M2078" s="37">
        <v>36</v>
      </c>
      <c r="N2078" s="32"/>
      <c r="O2078" s="32"/>
      <c r="P2078" s="32"/>
      <c r="Q2078" s="32"/>
      <c r="R2078" s="38">
        <f>(E2078*E$2+F2078*F$2+G2078*G$2+H2078*H$2+I2078*I$2+K2078*K$2+J2078*J$2+L2078*L$2+M2078*M$2)</f>
        <v>0</v>
      </c>
    </row>
    <row r="2079" spans="1:18" ht="22.5" customHeight="1">
      <c r="A2079" s="34">
        <v>46017</v>
      </c>
      <c r="B2079" s="15" t="s">
        <v>2315</v>
      </c>
      <c r="C2079" s="15" t="s">
        <v>2316</v>
      </c>
      <c r="D2079" s="35">
        <v>4631</v>
      </c>
      <c r="E2079" s="36">
        <v>53</v>
      </c>
      <c r="F2079" s="32">
        <v>69</v>
      </c>
      <c r="G2079" s="32">
        <v>48</v>
      </c>
      <c r="H2079" s="32">
        <v>90</v>
      </c>
      <c r="I2079" s="32">
        <v>74</v>
      </c>
      <c r="J2079" s="37"/>
      <c r="K2079" s="36">
        <v>7</v>
      </c>
      <c r="L2079" s="32">
        <v>74</v>
      </c>
      <c r="M2079" s="37">
        <v>7</v>
      </c>
      <c r="N2079" s="32"/>
      <c r="O2079" s="32"/>
      <c r="P2079" s="32"/>
      <c r="Q2079" s="32"/>
      <c r="R2079" s="38">
        <f>(E2079*E$2+F2079*F$2+G2079*G$2+H2079*H$2+I2079*I$2+K2079*K$2+J2079*J$2+L2079*L$2+M2079*M$2)</f>
        <v>0</v>
      </c>
    </row>
    <row r="2080" spans="1:18" ht="22.5" customHeight="1">
      <c r="A2080" s="34">
        <v>46017</v>
      </c>
      <c r="B2080" s="15" t="s">
        <v>2317</v>
      </c>
      <c r="C2080" s="15" t="s">
        <v>2318</v>
      </c>
      <c r="D2080" s="35">
        <v>8292</v>
      </c>
      <c r="E2080" s="36">
        <v>58</v>
      </c>
      <c r="F2080" s="32">
        <v>61</v>
      </c>
      <c r="G2080" s="32">
        <v>51</v>
      </c>
      <c r="H2080" s="32">
        <v>95</v>
      </c>
      <c r="I2080" s="32">
        <v>86</v>
      </c>
      <c r="J2080" s="37">
        <v>66</v>
      </c>
      <c r="K2080" s="36">
        <v>78</v>
      </c>
      <c r="L2080" s="32">
        <v>62</v>
      </c>
      <c r="M2080" s="37">
        <v>41</v>
      </c>
      <c r="N2080" s="32"/>
      <c r="O2080" s="32"/>
      <c r="P2080" s="32"/>
      <c r="Q2080" s="32"/>
      <c r="R2080" s="38">
        <f>(E2080*E$2+F2080*F$2+G2080*G$2+H2080*H$2+I2080*I$2+K2080*K$2+J2080*J$2+L2080*L$2+M2080*M$2)</f>
        <v>0</v>
      </c>
    </row>
    <row r="2081" spans="1:18" ht="22.5" customHeight="1">
      <c r="A2081" s="34">
        <v>46017</v>
      </c>
      <c r="B2081" s="15" t="s">
        <v>2319</v>
      </c>
      <c r="C2081" s="15" t="s">
        <v>2320</v>
      </c>
      <c r="D2081" s="35">
        <v>310</v>
      </c>
      <c r="E2081" s="36"/>
      <c r="F2081" s="32">
        <v>48</v>
      </c>
      <c r="G2081" s="32"/>
      <c r="H2081" s="32">
        <v>4</v>
      </c>
      <c r="I2081" s="32"/>
      <c r="J2081" s="37"/>
      <c r="K2081" s="36">
        <v>36</v>
      </c>
      <c r="L2081" s="32">
        <v>68</v>
      </c>
      <c r="M2081" s="37">
        <v>51</v>
      </c>
      <c r="N2081" s="32"/>
      <c r="O2081" s="32"/>
      <c r="P2081" s="32"/>
      <c r="Q2081" s="32"/>
      <c r="R2081" s="38">
        <f>(E2081*E$2+F2081*F$2+G2081*G$2+H2081*H$2+I2081*I$2+K2081*K$2+J2081*J$2+L2081*L$2+M2081*M$2)</f>
        <v>0</v>
      </c>
    </row>
    <row r="2082" spans="1:18" ht="22.5" customHeight="1">
      <c r="A2082" s="34">
        <v>46017</v>
      </c>
      <c r="B2082" s="15" t="s">
        <v>5702</v>
      </c>
      <c r="C2082" s="15" t="s">
        <v>5701</v>
      </c>
      <c r="D2082" s="35">
        <v>168</v>
      </c>
      <c r="E2082" s="36">
        <v>18</v>
      </c>
      <c r="F2082" s="32">
        <v>58</v>
      </c>
      <c r="G2082" s="32">
        <v>7</v>
      </c>
      <c r="H2082" s="32">
        <v>57</v>
      </c>
      <c r="I2082" s="32">
        <v>93</v>
      </c>
      <c r="J2082" s="37"/>
      <c r="K2082" s="36">
        <v>9</v>
      </c>
      <c r="L2082" s="32">
        <v>63</v>
      </c>
      <c r="M2082" s="37">
        <v>11</v>
      </c>
      <c r="N2082" s="32"/>
      <c r="O2082" s="32"/>
      <c r="P2082" s="32"/>
      <c r="Q2082" s="32"/>
      <c r="R2082" s="38">
        <f>(E2082*E$2+F2082*F$2+G2082*G$2+H2082*H$2+I2082*I$2+K2082*K$2+J2082*J$2+L2082*L$2+M2082*M$2)</f>
        <v>0</v>
      </c>
    </row>
    <row r="2083" spans="1:18" ht="22.5" customHeight="1">
      <c r="A2083" s="34">
        <v>46017</v>
      </c>
      <c r="B2083" s="15" t="s">
        <v>2321</v>
      </c>
      <c r="C2083" s="15" t="s">
        <v>2322</v>
      </c>
      <c r="D2083" s="35">
        <v>2773</v>
      </c>
      <c r="E2083" s="36">
        <v>49</v>
      </c>
      <c r="F2083" s="32">
        <v>16</v>
      </c>
      <c r="G2083" s="32">
        <v>60</v>
      </c>
      <c r="H2083" s="32">
        <v>37</v>
      </c>
      <c r="I2083" s="32">
        <v>64</v>
      </c>
      <c r="J2083" s="37"/>
      <c r="K2083" s="36">
        <v>91</v>
      </c>
      <c r="L2083" s="32">
        <v>43</v>
      </c>
      <c r="M2083" s="37">
        <v>86</v>
      </c>
      <c r="N2083" s="32"/>
      <c r="O2083" s="32"/>
      <c r="P2083" s="32"/>
      <c r="Q2083" s="32"/>
      <c r="R2083" s="38">
        <f>(E2083*E$2+F2083*F$2+G2083*G$2+H2083*H$2+I2083*I$2+K2083*K$2+J2083*J$2+L2083*L$2+M2083*M$2)</f>
        <v>0</v>
      </c>
    </row>
    <row r="2084" spans="1:18" ht="22.5" customHeight="1">
      <c r="A2084" s="34">
        <v>46017</v>
      </c>
      <c r="B2084" s="15" t="s">
        <v>2323</v>
      </c>
      <c r="C2084" s="15" t="s">
        <v>2324</v>
      </c>
      <c r="D2084" s="35">
        <v>6527</v>
      </c>
      <c r="E2084" s="36">
        <v>84</v>
      </c>
      <c r="F2084" s="32">
        <v>62</v>
      </c>
      <c r="G2084" s="32">
        <v>75</v>
      </c>
      <c r="H2084" s="32">
        <v>84</v>
      </c>
      <c r="I2084" s="32">
        <v>26</v>
      </c>
      <c r="J2084" s="37">
        <v>63</v>
      </c>
      <c r="K2084" s="36">
        <v>75</v>
      </c>
      <c r="L2084" s="32">
        <v>83</v>
      </c>
      <c r="M2084" s="37">
        <v>26</v>
      </c>
      <c r="N2084" s="32"/>
      <c r="O2084" s="32"/>
      <c r="P2084" s="32"/>
      <c r="Q2084" s="32"/>
      <c r="R2084" s="38">
        <f>(E2084*E$2+F2084*F$2+G2084*G$2+H2084*H$2+I2084*I$2+K2084*K$2+J2084*J$2+L2084*L$2+M2084*M$2)</f>
        <v>0</v>
      </c>
    </row>
    <row r="2085" spans="1:18" ht="22.5" customHeight="1">
      <c r="A2085" s="34">
        <v>46017</v>
      </c>
      <c r="B2085" s="15" t="s">
        <v>7799</v>
      </c>
      <c r="C2085" s="15" t="s">
        <v>7800</v>
      </c>
      <c r="D2085" s="35">
        <v>132</v>
      </c>
      <c r="E2085" s="36"/>
      <c r="F2085" s="32">
        <v>44</v>
      </c>
      <c r="G2085" s="32"/>
      <c r="H2085" s="32">
        <v>29</v>
      </c>
      <c r="I2085" s="32"/>
      <c r="J2085" s="37"/>
      <c r="K2085" s="36">
        <v>14</v>
      </c>
      <c r="L2085" s="32">
        <v>47</v>
      </c>
      <c r="M2085" s="37">
        <v>39</v>
      </c>
      <c r="N2085" s="32"/>
      <c r="O2085" s="32"/>
      <c r="P2085" s="32"/>
      <c r="Q2085" s="32"/>
      <c r="R2085" s="38">
        <f>(E2085*E$2+F2085*F$2+G2085*G$2+H2085*H$2+I2085*I$2+K2085*K$2+J2085*J$2+L2085*L$2+M2085*M$2)</f>
        <v>0</v>
      </c>
    </row>
    <row r="2086" spans="1:18" ht="22.5" customHeight="1">
      <c r="A2086" s="34">
        <v>46017</v>
      </c>
      <c r="B2086" s="15" t="s">
        <v>2325</v>
      </c>
      <c r="C2086" s="15" t="s">
        <v>2326</v>
      </c>
      <c r="D2086" s="35">
        <v>996</v>
      </c>
      <c r="E2086" s="36">
        <v>3</v>
      </c>
      <c r="F2086" s="32">
        <v>3</v>
      </c>
      <c r="G2086" s="32">
        <v>31</v>
      </c>
      <c r="H2086" s="32">
        <v>24</v>
      </c>
      <c r="I2086" s="32">
        <v>5</v>
      </c>
      <c r="J2086" s="37"/>
      <c r="K2086" s="36">
        <v>23</v>
      </c>
      <c r="L2086" s="32">
        <v>43</v>
      </c>
      <c r="M2086" s="37">
        <v>51</v>
      </c>
      <c r="N2086" s="32"/>
      <c r="O2086" s="32"/>
      <c r="P2086" s="32"/>
      <c r="Q2086" s="32"/>
      <c r="R2086" s="38">
        <f>(E2086*E$2+F2086*F$2+G2086*G$2+H2086*H$2+I2086*I$2+K2086*K$2+J2086*J$2+L2086*L$2+M2086*M$2)</f>
        <v>0</v>
      </c>
    </row>
    <row r="2087" spans="1:18" ht="22.5" customHeight="1">
      <c r="A2087" s="34">
        <v>46017</v>
      </c>
      <c r="B2087" s="15" t="s">
        <v>7617</v>
      </c>
      <c r="C2087" s="15" t="s">
        <v>7554</v>
      </c>
      <c r="D2087" s="35">
        <v>2616</v>
      </c>
      <c r="E2087" s="36"/>
      <c r="F2087" s="32">
        <v>77</v>
      </c>
      <c r="G2087" s="32"/>
      <c r="H2087" s="32">
        <v>33</v>
      </c>
      <c r="I2087" s="32"/>
      <c r="J2087" s="37"/>
      <c r="K2087" s="36">
        <v>10</v>
      </c>
      <c r="L2087" s="32">
        <v>60</v>
      </c>
      <c r="M2087" s="37">
        <v>34</v>
      </c>
      <c r="N2087" s="32"/>
      <c r="O2087" s="32"/>
      <c r="P2087" s="32"/>
      <c r="Q2087" s="32"/>
      <c r="R2087" s="38">
        <f>(E2087*E$2+F2087*F$2+G2087*G$2+H2087*H$2+I2087*I$2+K2087*K$2+J2087*J$2+L2087*L$2+M2087*M$2)</f>
        <v>0</v>
      </c>
    </row>
    <row r="2088" spans="1:18" ht="22.5" customHeight="1">
      <c r="A2088" s="34">
        <v>46017</v>
      </c>
      <c r="B2088" s="15" t="s">
        <v>2327</v>
      </c>
      <c r="C2088" s="15" t="s">
        <v>2328</v>
      </c>
      <c r="D2088" s="35">
        <v>3854</v>
      </c>
      <c r="E2088" s="36">
        <v>59</v>
      </c>
      <c r="F2088" s="32">
        <v>79</v>
      </c>
      <c r="G2088" s="32">
        <v>52</v>
      </c>
      <c r="H2088" s="32">
        <v>59</v>
      </c>
      <c r="I2088" s="32">
        <v>77</v>
      </c>
      <c r="J2088" s="37"/>
      <c r="K2088" s="36">
        <v>62</v>
      </c>
      <c r="L2088" s="32">
        <v>63</v>
      </c>
      <c r="M2088" s="37">
        <v>60</v>
      </c>
      <c r="N2088" s="32"/>
      <c r="O2088" s="32"/>
      <c r="P2088" s="32"/>
      <c r="Q2088" s="32"/>
      <c r="R2088" s="38">
        <f>(E2088*E$2+F2088*F$2+G2088*G$2+H2088*H$2+I2088*I$2+K2088*K$2+J2088*J$2+L2088*L$2+M2088*M$2)</f>
        <v>0</v>
      </c>
    </row>
    <row r="2089" spans="1:18" ht="22.5" customHeight="1">
      <c r="A2089" s="34">
        <v>46017</v>
      </c>
      <c r="B2089" s="15" t="s">
        <v>6208</v>
      </c>
      <c r="C2089" s="15" t="s">
        <v>2329</v>
      </c>
      <c r="D2089" s="35">
        <v>21047</v>
      </c>
      <c r="E2089" s="36">
        <v>70</v>
      </c>
      <c r="F2089" s="32">
        <v>76</v>
      </c>
      <c r="G2089" s="32">
        <v>65</v>
      </c>
      <c r="H2089" s="32">
        <v>68</v>
      </c>
      <c r="I2089" s="32">
        <v>75</v>
      </c>
      <c r="J2089" s="37">
        <v>53</v>
      </c>
      <c r="K2089" s="36">
        <v>76</v>
      </c>
      <c r="L2089" s="32">
        <v>40</v>
      </c>
      <c r="M2089" s="37">
        <v>80</v>
      </c>
      <c r="N2089" s="32"/>
      <c r="O2089" s="32"/>
      <c r="P2089" s="32"/>
      <c r="Q2089" s="32"/>
      <c r="R2089" s="38">
        <f>(E2089*E$2+F2089*F$2+G2089*G$2+H2089*H$2+I2089*I$2+K2089*K$2+J2089*J$2+L2089*L$2+M2089*M$2)</f>
        <v>0</v>
      </c>
    </row>
    <row r="2090" spans="1:18" ht="22.5" customHeight="1">
      <c r="A2090" s="34">
        <v>46017</v>
      </c>
      <c r="B2090" s="15" t="s">
        <v>7363</v>
      </c>
      <c r="C2090" s="15" t="s">
        <v>7364</v>
      </c>
      <c r="D2090" s="35">
        <v>117</v>
      </c>
      <c r="E2090" s="36"/>
      <c r="F2090" s="32"/>
      <c r="G2090" s="32"/>
      <c r="H2090" s="32"/>
      <c r="I2090" s="32"/>
      <c r="J2090" s="37"/>
      <c r="K2090" s="36">
        <v>28</v>
      </c>
      <c r="L2090" s="32">
        <v>57</v>
      </c>
      <c r="M2090" s="37">
        <v>46</v>
      </c>
      <c r="N2090" s="32"/>
      <c r="O2090" s="32"/>
      <c r="P2090" s="32"/>
      <c r="Q2090" s="32"/>
      <c r="R2090" s="38">
        <f>(E2090*E$2+F2090*F$2+G2090*G$2+H2090*H$2+I2090*I$2+K2090*K$2+J2090*J$2+L2090*L$2+M2090*M$2)</f>
        <v>0</v>
      </c>
    </row>
    <row r="2091" spans="1:18" ht="22.5" customHeight="1">
      <c r="A2091" s="34">
        <v>46017</v>
      </c>
      <c r="B2091" s="15" t="s">
        <v>2330</v>
      </c>
      <c r="C2091" s="15" t="s">
        <v>2331</v>
      </c>
      <c r="D2091" s="35">
        <v>55511</v>
      </c>
      <c r="E2091" s="36">
        <v>52</v>
      </c>
      <c r="F2091" s="32">
        <v>48</v>
      </c>
      <c r="G2091" s="32">
        <v>52</v>
      </c>
      <c r="H2091" s="32">
        <v>91</v>
      </c>
      <c r="I2091" s="32">
        <v>35</v>
      </c>
      <c r="J2091" s="37">
        <v>44</v>
      </c>
      <c r="K2091" s="36">
        <v>76</v>
      </c>
      <c r="L2091" s="32">
        <v>16</v>
      </c>
      <c r="M2091" s="37">
        <v>84</v>
      </c>
      <c r="N2091" s="32"/>
      <c r="O2091" s="32"/>
      <c r="P2091" s="32"/>
      <c r="Q2091" s="32"/>
      <c r="R2091" s="38">
        <f>(E2091*E$2+F2091*F$2+G2091*G$2+H2091*H$2+I2091*I$2+K2091*K$2+J2091*J$2+L2091*L$2+M2091*M$2)</f>
        <v>0</v>
      </c>
    </row>
    <row r="2092" spans="1:18" ht="22.5" customHeight="1">
      <c r="A2092" s="34">
        <v>46017</v>
      </c>
      <c r="B2092" s="15" t="s">
        <v>2332</v>
      </c>
      <c r="C2092" s="15" t="s">
        <v>2333</v>
      </c>
      <c r="D2092" s="35">
        <v>17602</v>
      </c>
      <c r="E2092" s="36">
        <v>5</v>
      </c>
      <c r="F2092" s="32">
        <v>25</v>
      </c>
      <c r="G2092" s="32">
        <v>28</v>
      </c>
      <c r="H2092" s="32">
        <v>26</v>
      </c>
      <c r="I2092" s="32">
        <v>6</v>
      </c>
      <c r="J2092" s="37"/>
      <c r="K2092" s="36">
        <v>7</v>
      </c>
      <c r="L2092" s="32">
        <v>27</v>
      </c>
      <c r="M2092" s="37">
        <v>44</v>
      </c>
      <c r="N2092" s="32"/>
      <c r="O2092" s="32"/>
      <c r="P2092" s="32"/>
      <c r="Q2092" s="32"/>
      <c r="R2092" s="38">
        <f>(E2092*E$2+F2092*F$2+G2092*G$2+H2092*H$2+I2092*I$2+K2092*K$2+J2092*J$2+L2092*L$2+M2092*M$2)</f>
        <v>0</v>
      </c>
    </row>
    <row r="2093" spans="1:18" ht="22.5" customHeight="1">
      <c r="A2093" s="34">
        <v>46017</v>
      </c>
      <c r="B2093" s="15" t="s">
        <v>7890</v>
      </c>
      <c r="C2093" s="15" t="s">
        <v>7891</v>
      </c>
      <c r="D2093" s="35">
        <v>98</v>
      </c>
      <c r="E2093" s="36">
        <v>11</v>
      </c>
      <c r="F2093" s="32">
        <v>13</v>
      </c>
      <c r="G2093" s="32">
        <v>33</v>
      </c>
      <c r="H2093" s="32">
        <v>13</v>
      </c>
      <c r="I2093" s="32">
        <v>2</v>
      </c>
      <c r="J2093" s="37"/>
      <c r="K2093" s="36">
        <v>12</v>
      </c>
      <c r="L2093" s="32">
        <v>49</v>
      </c>
      <c r="M2093" s="37">
        <v>41</v>
      </c>
      <c r="N2093" s="32"/>
      <c r="O2093" s="32"/>
      <c r="P2093" s="32"/>
      <c r="Q2093" s="32"/>
      <c r="R2093" s="38">
        <f>(E2093*E$2+F2093*F$2+G2093*G$2+H2093*H$2+I2093*I$2+K2093*K$2+J2093*J$2+L2093*L$2+M2093*M$2)</f>
        <v>0</v>
      </c>
    </row>
    <row r="2094" spans="1:18" ht="22.5" customHeight="1">
      <c r="A2094" s="34">
        <v>46017</v>
      </c>
      <c r="B2094" s="15" t="s">
        <v>6546</v>
      </c>
      <c r="C2094" s="15" t="s">
        <v>6547</v>
      </c>
      <c r="D2094" s="35">
        <v>242</v>
      </c>
      <c r="E2094" s="36"/>
      <c r="F2094" s="32"/>
      <c r="G2094" s="32"/>
      <c r="H2094" s="32">
        <v>74</v>
      </c>
      <c r="I2094" s="32"/>
      <c r="J2094" s="37"/>
      <c r="K2094" s="36">
        <v>59</v>
      </c>
      <c r="L2094" s="32">
        <v>22</v>
      </c>
      <c r="M2094" s="37">
        <v>79</v>
      </c>
      <c r="N2094" s="32"/>
      <c r="O2094" s="32"/>
      <c r="P2094" s="32"/>
      <c r="Q2094" s="32"/>
      <c r="R2094" s="38">
        <f>(E2094*E$2+F2094*F$2+G2094*G$2+H2094*H$2+I2094*I$2+K2094*K$2+J2094*J$2+L2094*L$2+M2094*M$2)</f>
        <v>0</v>
      </c>
    </row>
    <row r="2095" spans="1:18" ht="22.5" customHeight="1">
      <c r="A2095" s="34">
        <v>46017</v>
      </c>
      <c r="B2095" s="15" t="s">
        <v>6235</v>
      </c>
      <c r="C2095" s="15" t="s">
        <v>6236</v>
      </c>
      <c r="D2095" s="35">
        <v>5203</v>
      </c>
      <c r="E2095" s="36">
        <v>62</v>
      </c>
      <c r="F2095" s="32">
        <v>72</v>
      </c>
      <c r="G2095" s="32">
        <v>45</v>
      </c>
      <c r="H2095" s="32">
        <v>52</v>
      </c>
      <c r="I2095" s="32">
        <v>18</v>
      </c>
      <c r="J2095" s="37"/>
      <c r="K2095" s="36">
        <v>26</v>
      </c>
      <c r="L2095" s="32">
        <v>92</v>
      </c>
      <c r="M2095" s="37">
        <v>25</v>
      </c>
      <c r="N2095" s="32"/>
      <c r="O2095" s="32"/>
      <c r="P2095" s="32"/>
      <c r="Q2095" s="32"/>
      <c r="R2095" s="38">
        <f>(E2095*E$2+F2095*F$2+G2095*G$2+H2095*H$2+I2095*I$2+K2095*K$2+J2095*J$2+L2095*L$2+M2095*M$2)</f>
        <v>0</v>
      </c>
    </row>
    <row r="2096" spans="1:18" ht="22.5" customHeight="1">
      <c r="A2096" s="34">
        <v>46017</v>
      </c>
      <c r="B2096" s="15" t="s">
        <v>2334</v>
      </c>
      <c r="C2096" s="15" t="s">
        <v>2335</v>
      </c>
      <c r="D2096" s="35">
        <v>17471</v>
      </c>
      <c r="E2096" s="36">
        <v>60</v>
      </c>
      <c r="F2096" s="32">
        <v>50</v>
      </c>
      <c r="G2096" s="32">
        <v>80</v>
      </c>
      <c r="H2096" s="32">
        <v>48</v>
      </c>
      <c r="I2096" s="32">
        <v>91</v>
      </c>
      <c r="J2096" s="37"/>
      <c r="K2096" s="36">
        <v>45</v>
      </c>
      <c r="L2096" s="32">
        <v>45</v>
      </c>
      <c r="M2096" s="37">
        <v>47</v>
      </c>
      <c r="N2096" s="32"/>
      <c r="O2096" s="32"/>
      <c r="P2096" s="32"/>
      <c r="Q2096" s="32"/>
      <c r="R2096" s="38">
        <f>(E2096*E$2+F2096*F$2+G2096*G$2+H2096*H$2+I2096*I$2+K2096*K$2+J2096*J$2+L2096*L$2+M2096*M$2)</f>
        <v>0</v>
      </c>
    </row>
    <row r="2097" spans="1:18" ht="22.5" customHeight="1">
      <c r="A2097" s="34">
        <v>46017</v>
      </c>
      <c r="B2097" s="15" t="s">
        <v>2336</v>
      </c>
      <c r="C2097" s="15" t="s">
        <v>2337</v>
      </c>
      <c r="D2097" s="35">
        <v>1522</v>
      </c>
      <c r="E2097" s="36"/>
      <c r="F2097" s="32">
        <v>12</v>
      </c>
      <c r="G2097" s="32"/>
      <c r="H2097" s="32">
        <v>42</v>
      </c>
      <c r="I2097" s="32"/>
      <c r="J2097" s="37"/>
      <c r="K2097" s="36"/>
      <c r="L2097" s="32">
        <v>39</v>
      </c>
      <c r="M2097" s="37">
        <v>65</v>
      </c>
      <c r="N2097" s="32"/>
      <c r="O2097" s="32"/>
      <c r="P2097" s="32"/>
      <c r="Q2097" s="32"/>
      <c r="R2097" s="38">
        <f>(E2097*E$2+F2097*F$2+G2097*G$2+H2097*H$2+I2097*I$2+K2097*K$2+J2097*J$2+L2097*L$2+M2097*M$2)</f>
        <v>0</v>
      </c>
    </row>
    <row r="2098" spans="1:18" ht="22.5" customHeight="1">
      <c r="A2098" s="34">
        <v>46017</v>
      </c>
      <c r="B2098" s="15" t="s">
        <v>2338</v>
      </c>
      <c r="C2098" s="15" t="s">
        <v>2339</v>
      </c>
      <c r="D2098" s="35">
        <v>198345</v>
      </c>
      <c r="E2098" s="36">
        <v>53</v>
      </c>
      <c r="F2098" s="32">
        <v>51</v>
      </c>
      <c r="G2098" s="32">
        <v>61</v>
      </c>
      <c r="H2098" s="32">
        <v>34</v>
      </c>
      <c r="I2098" s="32">
        <v>4</v>
      </c>
      <c r="J2098" s="37">
        <v>43</v>
      </c>
      <c r="K2098" s="36">
        <v>28</v>
      </c>
      <c r="L2098" s="32">
        <v>27</v>
      </c>
      <c r="M2098" s="37">
        <v>71</v>
      </c>
      <c r="N2098" s="32"/>
      <c r="O2098" s="32"/>
      <c r="P2098" s="32"/>
      <c r="Q2098" s="32"/>
      <c r="R2098" s="38">
        <f>(E2098*E$2+F2098*F$2+G2098*G$2+H2098*H$2+I2098*I$2+K2098*K$2+J2098*J$2+L2098*L$2+M2098*M$2)</f>
        <v>0</v>
      </c>
    </row>
    <row r="2099" spans="1:18" ht="22.5" customHeight="1">
      <c r="A2099" s="34">
        <v>46017</v>
      </c>
      <c r="B2099" s="15" t="s">
        <v>2340</v>
      </c>
      <c r="C2099" s="15" t="s">
        <v>2341</v>
      </c>
      <c r="D2099" s="35">
        <v>785</v>
      </c>
      <c r="E2099" s="36">
        <v>27</v>
      </c>
      <c r="F2099" s="32">
        <v>24</v>
      </c>
      <c r="G2099" s="32">
        <v>47</v>
      </c>
      <c r="H2099" s="32">
        <v>16</v>
      </c>
      <c r="I2099" s="32">
        <v>57</v>
      </c>
      <c r="J2099" s="37"/>
      <c r="K2099" s="36">
        <v>39</v>
      </c>
      <c r="L2099" s="32">
        <v>56</v>
      </c>
      <c r="M2099" s="37">
        <v>28</v>
      </c>
      <c r="N2099" s="32"/>
      <c r="O2099" s="32"/>
      <c r="P2099" s="32"/>
      <c r="Q2099" s="32"/>
      <c r="R2099" s="38">
        <f>(E2099*E$2+F2099*F$2+G2099*G$2+H2099*H$2+I2099*I$2+K2099*K$2+J2099*J$2+L2099*L$2+M2099*M$2)</f>
        <v>0</v>
      </c>
    </row>
    <row r="2100" spans="1:18" ht="22.5" customHeight="1">
      <c r="A2100" s="34">
        <v>46017</v>
      </c>
      <c r="B2100" s="15" t="s">
        <v>2342</v>
      </c>
      <c r="C2100" s="15" t="s">
        <v>2343</v>
      </c>
      <c r="D2100" s="35">
        <v>799</v>
      </c>
      <c r="E2100" s="36">
        <v>70</v>
      </c>
      <c r="F2100" s="32">
        <v>68</v>
      </c>
      <c r="G2100" s="32">
        <v>60</v>
      </c>
      <c r="H2100" s="32">
        <v>33</v>
      </c>
      <c r="I2100" s="32">
        <v>73</v>
      </c>
      <c r="J2100" s="37"/>
      <c r="K2100" s="36">
        <v>35</v>
      </c>
      <c r="L2100" s="32">
        <v>45</v>
      </c>
      <c r="M2100" s="37">
        <v>41</v>
      </c>
      <c r="N2100" s="32"/>
      <c r="O2100" s="32"/>
      <c r="P2100" s="32"/>
      <c r="Q2100" s="32"/>
      <c r="R2100" s="38">
        <f>(E2100*E$2+F2100*F$2+G2100*G$2+H2100*H$2+I2100*I$2+K2100*K$2+J2100*J$2+L2100*L$2+M2100*M$2)</f>
        <v>0</v>
      </c>
    </row>
    <row r="2101" spans="1:18" ht="22.5" customHeight="1">
      <c r="A2101" s="34">
        <v>46017</v>
      </c>
      <c r="B2101" s="15" t="s">
        <v>6427</v>
      </c>
      <c r="C2101" s="15" t="s">
        <v>6398</v>
      </c>
      <c r="D2101" s="35">
        <v>7914</v>
      </c>
      <c r="E2101" s="36">
        <v>26</v>
      </c>
      <c r="F2101" s="32"/>
      <c r="G2101" s="32">
        <v>44</v>
      </c>
      <c r="H2101" s="32"/>
      <c r="I2101" s="32">
        <v>40</v>
      </c>
      <c r="J2101" s="37"/>
      <c r="K2101" s="36">
        <v>25</v>
      </c>
      <c r="L2101" s="32">
        <v>26</v>
      </c>
      <c r="M2101" s="37">
        <v>68</v>
      </c>
      <c r="N2101" s="32"/>
      <c r="O2101" s="32"/>
      <c r="P2101" s="32"/>
      <c r="Q2101" s="32"/>
      <c r="R2101" s="38">
        <f>(E2101*E$2+F2101*F$2+G2101*G$2+H2101*H$2+I2101*I$2+K2101*K$2+J2101*J$2+L2101*L$2+M2101*M$2)</f>
        <v>0</v>
      </c>
    </row>
    <row r="2102" spans="1:18" ht="22.5" customHeight="1">
      <c r="A2102" s="34">
        <v>46017</v>
      </c>
      <c r="B2102" s="15" t="s">
        <v>6976</v>
      </c>
      <c r="C2102" s="15" t="s">
        <v>6181</v>
      </c>
      <c r="D2102" s="35">
        <v>2697</v>
      </c>
      <c r="E2102" s="36">
        <v>43</v>
      </c>
      <c r="F2102" s="32">
        <v>25</v>
      </c>
      <c r="G2102" s="32">
        <v>34</v>
      </c>
      <c r="H2102" s="32">
        <v>51</v>
      </c>
      <c r="I2102" s="32">
        <v>63</v>
      </c>
      <c r="J2102" s="37"/>
      <c r="K2102" s="36">
        <v>15</v>
      </c>
      <c r="L2102" s="32">
        <v>23</v>
      </c>
      <c r="M2102" s="37">
        <v>61</v>
      </c>
      <c r="N2102" s="32"/>
      <c r="O2102" s="32"/>
      <c r="P2102" s="32"/>
      <c r="Q2102" s="32"/>
      <c r="R2102" s="38">
        <f>(E2102*E$2+F2102*F$2+G2102*G$2+H2102*H$2+I2102*I$2+K2102*K$2+J2102*J$2+L2102*L$2+M2102*M$2)</f>
        <v>0</v>
      </c>
    </row>
    <row r="2103" spans="1:18" ht="22.5" customHeight="1">
      <c r="A2103" s="34">
        <v>46017</v>
      </c>
      <c r="B2103" s="15" t="s">
        <v>2344</v>
      </c>
      <c r="C2103" s="15" t="s">
        <v>2345</v>
      </c>
      <c r="D2103" s="35">
        <v>27705</v>
      </c>
      <c r="E2103" s="36">
        <v>37</v>
      </c>
      <c r="F2103" s="32">
        <v>24</v>
      </c>
      <c r="G2103" s="32">
        <v>44</v>
      </c>
      <c r="H2103" s="32">
        <v>18</v>
      </c>
      <c r="I2103" s="32">
        <v>58</v>
      </c>
      <c r="J2103" s="37"/>
      <c r="K2103" s="36">
        <v>10</v>
      </c>
      <c r="L2103" s="32">
        <v>99</v>
      </c>
      <c r="M2103" s="37">
        <v>4</v>
      </c>
      <c r="N2103" s="32"/>
      <c r="O2103" s="32"/>
      <c r="P2103" s="32"/>
      <c r="Q2103" s="32"/>
      <c r="R2103" s="38">
        <f>(E2103*E$2+F2103*F$2+G2103*G$2+H2103*H$2+I2103*I$2+K2103*K$2+J2103*J$2+L2103*L$2+M2103*M$2)</f>
        <v>0</v>
      </c>
    </row>
    <row r="2104" spans="1:18" ht="22.5" customHeight="1">
      <c r="A2104" s="34">
        <v>46017</v>
      </c>
      <c r="B2104" s="15" t="s">
        <v>2346</v>
      </c>
      <c r="C2104" s="15" t="s">
        <v>2347</v>
      </c>
      <c r="D2104" s="35">
        <v>3433</v>
      </c>
      <c r="E2104" s="36">
        <v>78</v>
      </c>
      <c r="F2104" s="32">
        <v>55</v>
      </c>
      <c r="G2104" s="32">
        <v>88</v>
      </c>
      <c r="H2104" s="32">
        <v>81</v>
      </c>
      <c r="I2104" s="32">
        <v>60</v>
      </c>
      <c r="J2104" s="37"/>
      <c r="K2104" s="36">
        <v>74</v>
      </c>
      <c r="L2104" s="32">
        <v>45</v>
      </c>
      <c r="M2104" s="37">
        <v>57</v>
      </c>
      <c r="N2104" s="32"/>
      <c r="O2104" s="32"/>
      <c r="P2104" s="32"/>
      <c r="Q2104" s="32"/>
      <c r="R2104" s="38">
        <f>(E2104*E$2+F2104*F$2+G2104*G$2+H2104*H$2+I2104*I$2+K2104*K$2+J2104*J$2+L2104*L$2+M2104*M$2)</f>
        <v>0</v>
      </c>
    </row>
    <row r="2105" spans="1:18" ht="22.5" customHeight="1">
      <c r="A2105" s="34">
        <v>46017</v>
      </c>
      <c r="B2105" s="15" t="s">
        <v>2348</v>
      </c>
      <c r="C2105" s="15" t="s">
        <v>2349</v>
      </c>
      <c r="D2105" s="35">
        <v>1499</v>
      </c>
      <c r="E2105" s="36">
        <v>78</v>
      </c>
      <c r="F2105" s="32">
        <v>95</v>
      </c>
      <c r="G2105" s="32">
        <v>56</v>
      </c>
      <c r="H2105" s="32">
        <v>70</v>
      </c>
      <c r="I2105" s="32">
        <v>49</v>
      </c>
      <c r="J2105" s="37">
        <v>87</v>
      </c>
      <c r="K2105" s="36">
        <v>39</v>
      </c>
      <c r="L2105" s="32">
        <v>42</v>
      </c>
      <c r="M2105" s="37">
        <v>58</v>
      </c>
      <c r="N2105" s="32"/>
      <c r="O2105" s="32"/>
      <c r="P2105" s="32">
        <v>1</v>
      </c>
      <c r="Q2105" s="32"/>
      <c r="R2105" s="38">
        <f>(E2105*E$2+F2105*F$2+G2105*G$2+H2105*H$2+I2105*I$2+K2105*K$2+J2105*J$2+L2105*L$2+M2105*M$2)</f>
        <v>0</v>
      </c>
    </row>
    <row r="2106" spans="1:18" ht="22.5" customHeight="1">
      <c r="A2106" s="34">
        <v>46017</v>
      </c>
      <c r="B2106" s="15" t="s">
        <v>2350</v>
      </c>
      <c r="C2106" s="15" t="s">
        <v>2351</v>
      </c>
      <c r="D2106" s="35">
        <v>7835</v>
      </c>
      <c r="E2106" s="36">
        <v>23</v>
      </c>
      <c r="F2106" s="32">
        <v>4</v>
      </c>
      <c r="G2106" s="32">
        <v>26</v>
      </c>
      <c r="H2106" s="32">
        <v>87</v>
      </c>
      <c r="I2106" s="32">
        <v>13</v>
      </c>
      <c r="J2106" s="37"/>
      <c r="K2106" s="36">
        <v>74</v>
      </c>
      <c r="L2106" s="32">
        <v>44</v>
      </c>
      <c r="M2106" s="37">
        <v>79</v>
      </c>
      <c r="N2106" s="32"/>
      <c r="O2106" s="32"/>
      <c r="P2106" s="32"/>
      <c r="Q2106" s="32"/>
      <c r="R2106" s="38">
        <f>(E2106*E$2+F2106*F$2+G2106*G$2+H2106*H$2+I2106*I$2+K2106*K$2+J2106*J$2+L2106*L$2+M2106*M$2)</f>
        <v>0</v>
      </c>
    </row>
    <row r="2107" spans="1:18" ht="22.5" customHeight="1">
      <c r="A2107" s="34">
        <v>46017</v>
      </c>
      <c r="B2107" s="15" t="s">
        <v>7801</v>
      </c>
      <c r="C2107" s="15" t="s">
        <v>7802</v>
      </c>
      <c r="D2107" s="35">
        <v>155</v>
      </c>
      <c r="E2107" s="36"/>
      <c r="F2107" s="32"/>
      <c r="G2107" s="32"/>
      <c r="H2107" s="32"/>
      <c r="I2107" s="32"/>
      <c r="J2107" s="37"/>
      <c r="K2107" s="36"/>
      <c r="L2107" s="32">
        <v>48</v>
      </c>
      <c r="M2107" s="37">
        <v>49</v>
      </c>
      <c r="N2107" s="32"/>
      <c r="O2107" s="32"/>
      <c r="P2107" s="32"/>
      <c r="Q2107" s="32"/>
      <c r="R2107" s="38">
        <f>(E2107*E$2+F2107*F$2+G2107*G$2+H2107*H$2+I2107*I$2+K2107*K$2+J2107*J$2+L2107*L$2+M2107*M$2)</f>
        <v>0</v>
      </c>
    </row>
    <row r="2108" spans="1:18" ht="22.5" customHeight="1">
      <c r="A2108" s="34">
        <v>46017</v>
      </c>
      <c r="B2108" s="15" t="s">
        <v>2352</v>
      </c>
      <c r="C2108" s="15" t="s">
        <v>2353</v>
      </c>
      <c r="D2108" s="35">
        <v>965492</v>
      </c>
      <c r="E2108" s="36">
        <v>55</v>
      </c>
      <c r="F2108" s="32">
        <v>19</v>
      </c>
      <c r="G2108" s="32">
        <v>63</v>
      </c>
      <c r="H2108" s="32">
        <v>65</v>
      </c>
      <c r="I2108" s="32">
        <v>94</v>
      </c>
      <c r="J2108" s="37"/>
      <c r="K2108" s="36">
        <v>86</v>
      </c>
      <c r="L2108" s="32">
        <v>44</v>
      </c>
      <c r="M2108" s="37">
        <v>68</v>
      </c>
      <c r="N2108" s="32"/>
      <c r="O2108" s="32"/>
      <c r="P2108" s="32"/>
      <c r="Q2108" s="32"/>
      <c r="R2108" s="38">
        <f>(E2108*E$2+F2108*F$2+G2108*G$2+H2108*H$2+I2108*I$2+K2108*K$2+J2108*J$2+L2108*L$2+M2108*M$2)</f>
        <v>0</v>
      </c>
    </row>
    <row r="2109" spans="1:18" ht="22.5" customHeight="1">
      <c r="A2109" s="34">
        <v>46017</v>
      </c>
      <c r="B2109" s="15" t="s">
        <v>7952</v>
      </c>
      <c r="C2109" s="15" t="s">
        <v>5771</v>
      </c>
      <c r="D2109" s="35">
        <v>7724</v>
      </c>
      <c r="E2109" s="36"/>
      <c r="F2109" s="32">
        <v>86</v>
      </c>
      <c r="G2109" s="32"/>
      <c r="H2109" s="32">
        <v>22</v>
      </c>
      <c r="I2109" s="32"/>
      <c r="J2109" s="37"/>
      <c r="K2109" s="36">
        <v>64</v>
      </c>
      <c r="L2109" s="32">
        <v>53</v>
      </c>
      <c r="M2109" s="37">
        <v>52</v>
      </c>
      <c r="N2109" s="32"/>
      <c r="O2109" s="32"/>
      <c r="P2109" s="32"/>
      <c r="Q2109" s="32"/>
      <c r="R2109" s="38">
        <f>(E2109*E$2+F2109*F$2+G2109*G$2+H2109*H$2+I2109*I$2+K2109*K$2+J2109*J$2+L2109*L$2+M2109*M$2)</f>
        <v>0</v>
      </c>
    </row>
    <row r="2110" spans="1:18" ht="22.5" customHeight="1">
      <c r="A2110" s="34">
        <v>46017</v>
      </c>
      <c r="B2110" s="15" t="s">
        <v>2354</v>
      </c>
      <c r="C2110" s="15" t="s">
        <v>2355</v>
      </c>
      <c r="D2110" s="35">
        <v>1900</v>
      </c>
      <c r="E2110" s="36">
        <v>92</v>
      </c>
      <c r="F2110" s="32">
        <v>87</v>
      </c>
      <c r="G2110" s="32">
        <v>81</v>
      </c>
      <c r="H2110" s="32">
        <v>70</v>
      </c>
      <c r="I2110" s="32">
        <v>79</v>
      </c>
      <c r="J2110" s="37"/>
      <c r="K2110" s="36">
        <v>60</v>
      </c>
      <c r="L2110" s="32">
        <v>32</v>
      </c>
      <c r="M2110" s="37">
        <v>66</v>
      </c>
      <c r="N2110" s="32"/>
      <c r="O2110" s="32"/>
      <c r="P2110" s="32"/>
      <c r="Q2110" s="32"/>
      <c r="R2110" s="38">
        <f>(E2110*E$2+F2110*F$2+G2110*G$2+H2110*H$2+I2110*I$2+K2110*K$2+J2110*J$2+L2110*L$2+M2110*M$2)</f>
        <v>0</v>
      </c>
    </row>
    <row r="2111" spans="1:18" ht="22.5" customHeight="1">
      <c r="A2111" s="34">
        <v>46017</v>
      </c>
      <c r="B2111" s="15" t="s">
        <v>5034</v>
      </c>
      <c r="C2111" s="15" t="s">
        <v>5033</v>
      </c>
      <c r="D2111" s="35">
        <v>921</v>
      </c>
      <c r="E2111" s="36">
        <v>54</v>
      </c>
      <c r="F2111" s="32">
        <v>28</v>
      </c>
      <c r="G2111" s="32">
        <v>69</v>
      </c>
      <c r="H2111" s="32">
        <v>77</v>
      </c>
      <c r="I2111" s="32">
        <v>65</v>
      </c>
      <c r="J2111" s="37"/>
      <c r="K2111" s="36">
        <v>13</v>
      </c>
      <c r="L2111" s="32">
        <v>72</v>
      </c>
      <c r="M2111" s="37">
        <v>16</v>
      </c>
      <c r="N2111" s="32"/>
      <c r="O2111" s="32"/>
      <c r="P2111" s="32"/>
      <c r="Q2111" s="32"/>
      <c r="R2111" s="38">
        <f>(E2111*E$2+F2111*F$2+G2111*G$2+H2111*H$2+I2111*I$2+K2111*K$2+J2111*J$2+L2111*L$2+M2111*M$2)</f>
        <v>0</v>
      </c>
    </row>
    <row r="2112" spans="1:18" ht="22.5" customHeight="1">
      <c r="A2112" s="34">
        <v>46017</v>
      </c>
      <c r="B2112" s="15" t="s">
        <v>2356</v>
      </c>
      <c r="C2112" s="15" t="s">
        <v>2357</v>
      </c>
      <c r="D2112" s="35">
        <v>5581</v>
      </c>
      <c r="E2112" s="36">
        <v>36</v>
      </c>
      <c r="F2112" s="32">
        <v>34</v>
      </c>
      <c r="G2112" s="32">
        <v>35</v>
      </c>
      <c r="H2112" s="32">
        <v>46</v>
      </c>
      <c r="I2112" s="32">
        <v>84</v>
      </c>
      <c r="J2112" s="37"/>
      <c r="K2112" s="36">
        <v>30</v>
      </c>
      <c r="L2112" s="32">
        <v>92</v>
      </c>
      <c r="M2112" s="37">
        <v>23</v>
      </c>
      <c r="N2112" s="32"/>
      <c r="O2112" s="32"/>
      <c r="P2112" s="32"/>
      <c r="Q2112" s="32"/>
      <c r="R2112" s="38">
        <f>(E2112*E$2+F2112*F$2+G2112*G$2+H2112*H$2+I2112*I$2+K2112*K$2+J2112*J$2+L2112*L$2+M2112*M$2)</f>
        <v>0</v>
      </c>
    </row>
    <row r="2113" spans="1:18" ht="22.5" customHeight="1">
      <c r="A2113" s="34">
        <v>46017</v>
      </c>
      <c r="B2113" s="15" t="s">
        <v>2358</v>
      </c>
      <c r="C2113" s="15" t="s">
        <v>2359</v>
      </c>
      <c r="D2113" s="35">
        <v>232</v>
      </c>
      <c r="E2113" s="36">
        <v>17</v>
      </c>
      <c r="F2113" s="32">
        <v>6</v>
      </c>
      <c r="G2113" s="32">
        <v>25</v>
      </c>
      <c r="H2113" s="32">
        <v>14</v>
      </c>
      <c r="I2113" s="32">
        <v>8</v>
      </c>
      <c r="J2113" s="37"/>
      <c r="K2113" s="36">
        <v>55</v>
      </c>
      <c r="L2113" s="32">
        <v>51</v>
      </c>
      <c r="M2113" s="37">
        <v>57</v>
      </c>
      <c r="N2113" s="32"/>
      <c r="O2113" s="32"/>
      <c r="P2113" s="32"/>
      <c r="Q2113" s="32"/>
      <c r="R2113" s="38">
        <f>(E2113*E$2+F2113*F$2+G2113*G$2+H2113*H$2+I2113*I$2+K2113*K$2+J2113*J$2+L2113*L$2+M2113*M$2)</f>
        <v>0</v>
      </c>
    </row>
    <row r="2114" spans="1:18" ht="22.5" customHeight="1">
      <c r="A2114" s="34">
        <v>46017</v>
      </c>
      <c r="B2114" s="15" t="s">
        <v>8036</v>
      </c>
      <c r="C2114" s="15" t="s">
        <v>8037</v>
      </c>
      <c r="D2114" s="35">
        <v>1702</v>
      </c>
      <c r="E2114" s="36"/>
      <c r="F2114" s="32"/>
      <c r="G2114" s="32"/>
      <c r="H2114" s="32"/>
      <c r="I2114" s="32"/>
      <c r="J2114" s="37"/>
      <c r="K2114" s="36">
        <v>4</v>
      </c>
      <c r="L2114" s="32">
        <v>49</v>
      </c>
      <c r="M2114" s="37">
        <v>46</v>
      </c>
      <c r="N2114" s="32"/>
      <c r="O2114" s="32"/>
      <c r="P2114" s="32"/>
      <c r="Q2114" s="32"/>
      <c r="R2114" s="38">
        <f>(E2114*E$2+F2114*F$2+G2114*G$2+H2114*H$2+I2114*I$2+K2114*K$2+J2114*J$2+L2114*L$2+M2114*M$2)</f>
        <v>0</v>
      </c>
    </row>
    <row r="2115" spans="1:18" ht="22.5" customHeight="1">
      <c r="A2115" s="34">
        <v>46017</v>
      </c>
      <c r="B2115" s="15" t="s">
        <v>2360</v>
      </c>
      <c r="C2115" s="15" t="s">
        <v>2361</v>
      </c>
      <c r="D2115" s="35">
        <v>111096</v>
      </c>
      <c r="E2115" s="36">
        <v>79</v>
      </c>
      <c r="F2115" s="32">
        <v>90</v>
      </c>
      <c r="G2115" s="32">
        <v>44</v>
      </c>
      <c r="H2115" s="32">
        <v>99</v>
      </c>
      <c r="I2115" s="32">
        <v>89</v>
      </c>
      <c r="J2115" s="37">
        <v>85</v>
      </c>
      <c r="K2115" s="36">
        <v>90</v>
      </c>
      <c r="L2115" s="32">
        <v>3</v>
      </c>
      <c r="M2115" s="37">
        <v>94</v>
      </c>
      <c r="N2115" s="32"/>
      <c r="O2115" s="32"/>
      <c r="P2115" s="32"/>
      <c r="Q2115" s="32"/>
      <c r="R2115" s="38">
        <f>(E2115*E$2+F2115*F$2+G2115*G$2+H2115*H$2+I2115*I$2+K2115*K$2+J2115*J$2+L2115*L$2+M2115*M$2)</f>
        <v>0</v>
      </c>
    </row>
    <row r="2116" spans="1:18" ht="22.5" customHeight="1">
      <c r="A2116" s="34">
        <v>46017</v>
      </c>
      <c r="B2116" s="15" t="s">
        <v>2362</v>
      </c>
      <c r="C2116" s="15" t="s">
        <v>2363</v>
      </c>
      <c r="D2116" s="35">
        <v>8687</v>
      </c>
      <c r="E2116" s="36">
        <v>37</v>
      </c>
      <c r="F2116" s="32">
        <v>49</v>
      </c>
      <c r="G2116" s="32">
        <v>42</v>
      </c>
      <c r="H2116" s="32">
        <v>46</v>
      </c>
      <c r="I2116" s="32">
        <v>11</v>
      </c>
      <c r="J2116" s="37">
        <v>58</v>
      </c>
      <c r="K2116" s="36">
        <v>39</v>
      </c>
      <c r="L2116" s="32">
        <v>81</v>
      </c>
      <c r="M2116" s="37">
        <v>38</v>
      </c>
      <c r="N2116" s="32"/>
      <c r="O2116" s="32"/>
      <c r="P2116" s="32"/>
      <c r="Q2116" s="32"/>
      <c r="R2116" s="38">
        <f>(E2116*E$2+F2116*F$2+G2116*G$2+H2116*H$2+I2116*I$2+K2116*K$2+J2116*J$2+L2116*L$2+M2116*M$2)</f>
        <v>0</v>
      </c>
    </row>
    <row r="2117" spans="1:18" ht="22.5" customHeight="1">
      <c r="A2117" s="34">
        <v>46017</v>
      </c>
      <c r="B2117" s="15" t="s">
        <v>2364</v>
      </c>
      <c r="C2117" s="15" t="s">
        <v>2365</v>
      </c>
      <c r="D2117" s="35">
        <v>371</v>
      </c>
      <c r="E2117" s="36"/>
      <c r="F2117" s="32">
        <v>20</v>
      </c>
      <c r="G2117" s="32"/>
      <c r="H2117" s="32">
        <v>26</v>
      </c>
      <c r="I2117" s="32"/>
      <c r="J2117" s="37"/>
      <c r="K2117" s="36">
        <v>98</v>
      </c>
      <c r="L2117" s="32">
        <v>24</v>
      </c>
      <c r="M2117" s="37">
        <v>77</v>
      </c>
      <c r="N2117" s="32"/>
      <c r="O2117" s="32"/>
      <c r="P2117" s="32"/>
      <c r="Q2117" s="32"/>
      <c r="R2117" s="38">
        <f>(E2117*E$2+F2117*F$2+G2117*G$2+H2117*H$2+I2117*I$2+K2117*K$2+J2117*J$2+L2117*L$2+M2117*M$2)</f>
        <v>0</v>
      </c>
    </row>
    <row r="2118" spans="1:18" ht="22.5" customHeight="1">
      <c r="A2118" s="34">
        <v>46017</v>
      </c>
      <c r="B2118" s="15" t="s">
        <v>2366</v>
      </c>
      <c r="C2118" s="15" t="s">
        <v>2367</v>
      </c>
      <c r="D2118" s="35">
        <v>40746</v>
      </c>
      <c r="E2118" s="36">
        <v>63</v>
      </c>
      <c r="F2118" s="32">
        <v>64</v>
      </c>
      <c r="G2118" s="32">
        <v>39</v>
      </c>
      <c r="H2118" s="32">
        <v>84</v>
      </c>
      <c r="I2118" s="32">
        <v>63</v>
      </c>
      <c r="J2118" s="37">
        <v>67</v>
      </c>
      <c r="K2118" s="36">
        <v>56</v>
      </c>
      <c r="L2118" s="32">
        <v>40</v>
      </c>
      <c r="M2118" s="37">
        <v>67</v>
      </c>
      <c r="N2118" s="32"/>
      <c r="O2118" s="32"/>
      <c r="P2118" s="32"/>
      <c r="Q2118" s="32"/>
      <c r="R2118" s="38">
        <f>(E2118*E$2+F2118*F$2+G2118*G$2+H2118*H$2+I2118*I$2+K2118*K$2+J2118*J$2+L2118*L$2+M2118*M$2)</f>
        <v>0</v>
      </c>
    </row>
    <row r="2119" spans="1:18" ht="22.5" customHeight="1">
      <c r="A2119" s="34">
        <v>46017</v>
      </c>
      <c r="B2119" s="15" t="s">
        <v>5912</v>
      </c>
      <c r="C2119" s="15" t="s">
        <v>5911</v>
      </c>
      <c r="D2119" s="35">
        <v>312</v>
      </c>
      <c r="E2119" s="36">
        <v>49</v>
      </c>
      <c r="F2119" s="32">
        <v>10</v>
      </c>
      <c r="G2119" s="32">
        <v>72</v>
      </c>
      <c r="H2119" s="32">
        <v>56</v>
      </c>
      <c r="I2119" s="32">
        <v>73</v>
      </c>
      <c r="J2119" s="37"/>
      <c r="K2119" s="36">
        <v>91</v>
      </c>
      <c r="L2119" s="32">
        <v>55</v>
      </c>
      <c r="M2119" s="37">
        <v>64</v>
      </c>
      <c r="N2119" s="32"/>
      <c r="O2119" s="32"/>
      <c r="P2119" s="32"/>
      <c r="Q2119" s="32"/>
      <c r="R2119" s="38">
        <f>(E2119*E$2+F2119*F$2+G2119*G$2+H2119*H$2+I2119*I$2+K2119*K$2+J2119*J$2+L2119*L$2+M2119*M$2)</f>
        <v>0</v>
      </c>
    </row>
    <row r="2120" spans="1:18" ht="22.5" customHeight="1">
      <c r="A2120" s="34">
        <v>46017</v>
      </c>
      <c r="B2120" s="15" t="s">
        <v>2368</v>
      </c>
      <c r="C2120" s="15" t="s">
        <v>2369</v>
      </c>
      <c r="D2120" s="35">
        <v>1260</v>
      </c>
      <c r="E2120" s="36">
        <v>52</v>
      </c>
      <c r="F2120" s="32">
        <v>39</v>
      </c>
      <c r="G2120" s="32">
        <v>75</v>
      </c>
      <c r="H2120" s="32">
        <v>51</v>
      </c>
      <c r="I2120" s="32">
        <v>9</v>
      </c>
      <c r="J2120" s="37">
        <v>19</v>
      </c>
      <c r="K2120" s="36">
        <v>17</v>
      </c>
      <c r="L2120" s="32">
        <v>48</v>
      </c>
      <c r="M2120" s="37">
        <v>59</v>
      </c>
      <c r="N2120" s="32"/>
      <c r="O2120" s="32"/>
      <c r="P2120" s="32"/>
      <c r="Q2120" s="32"/>
      <c r="R2120" s="38">
        <f>(E2120*E$2+F2120*F$2+G2120*G$2+H2120*H$2+I2120*I$2+K2120*K$2+J2120*J$2+L2120*L$2+M2120*M$2)</f>
        <v>0</v>
      </c>
    </row>
    <row r="2121" spans="1:18" ht="22.5" customHeight="1">
      <c r="A2121" s="34">
        <v>46017</v>
      </c>
      <c r="B2121" s="15" t="s">
        <v>6771</v>
      </c>
      <c r="C2121" s="15" t="s">
        <v>6772</v>
      </c>
      <c r="D2121" s="35">
        <v>142</v>
      </c>
      <c r="E2121" s="36">
        <v>36</v>
      </c>
      <c r="F2121" s="32">
        <v>19</v>
      </c>
      <c r="G2121" s="32">
        <v>59</v>
      </c>
      <c r="H2121" s="32">
        <v>46</v>
      </c>
      <c r="I2121" s="32">
        <v>48</v>
      </c>
      <c r="J2121" s="37"/>
      <c r="K2121" s="36">
        <v>40</v>
      </c>
      <c r="L2121" s="32">
        <v>27</v>
      </c>
      <c r="M2121" s="37">
        <v>50</v>
      </c>
      <c r="N2121" s="32"/>
      <c r="O2121" s="32"/>
      <c r="P2121" s="32"/>
      <c r="Q2121" s="32"/>
      <c r="R2121" s="38">
        <f>(E2121*E$2+F2121*F$2+G2121*G$2+H2121*H$2+I2121*I$2+K2121*K$2+J2121*J$2+L2121*L$2+M2121*M$2)</f>
        <v>0</v>
      </c>
    </row>
    <row r="2122" spans="1:18" ht="22.5" customHeight="1">
      <c r="A2122" s="34">
        <v>46017</v>
      </c>
      <c r="B2122" s="15" t="s">
        <v>5036</v>
      </c>
      <c r="C2122" s="15" t="s">
        <v>5035</v>
      </c>
      <c r="D2122" s="35">
        <v>16770</v>
      </c>
      <c r="E2122" s="36">
        <v>47</v>
      </c>
      <c r="F2122" s="32"/>
      <c r="G2122" s="32">
        <v>53</v>
      </c>
      <c r="H2122" s="32"/>
      <c r="I2122" s="32">
        <v>44</v>
      </c>
      <c r="J2122" s="37">
        <v>50</v>
      </c>
      <c r="K2122" s="36">
        <v>43</v>
      </c>
      <c r="L2122" s="32">
        <v>10</v>
      </c>
      <c r="M2122" s="37">
        <v>95</v>
      </c>
      <c r="N2122" s="32"/>
      <c r="O2122" s="32"/>
      <c r="P2122" s="32"/>
      <c r="Q2122" s="32"/>
      <c r="R2122" s="38">
        <f>(E2122*E$2+F2122*F$2+G2122*G$2+H2122*H$2+I2122*I$2+K2122*K$2+J2122*J$2+L2122*L$2+M2122*M$2)</f>
        <v>0</v>
      </c>
    </row>
    <row r="2123" spans="1:18" ht="22.5" customHeight="1">
      <c r="A2123" s="34">
        <v>46017</v>
      </c>
      <c r="B2123" s="15" t="s">
        <v>2370</v>
      </c>
      <c r="C2123" s="15" t="s">
        <v>2371</v>
      </c>
      <c r="D2123" s="35">
        <v>4423</v>
      </c>
      <c r="E2123" s="36">
        <v>59</v>
      </c>
      <c r="F2123" s="32">
        <v>72</v>
      </c>
      <c r="G2123" s="32">
        <v>57</v>
      </c>
      <c r="H2123" s="32">
        <v>73</v>
      </c>
      <c r="I2123" s="32">
        <v>75</v>
      </c>
      <c r="J2123" s="37"/>
      <c r="K2123" s="36">
        <v>12</v>
      </c>
      <c r="L2123" s="32">
        <v>14</v>
      </c>
      <c r="M2123" s="37">
        <v>84</v>
      </c>
      <c r="N2123" s="32"/>
      <c r="O2123" s="32"/>
      <c r="P2123" s="32"/>
      <c r="Q2123" s="32"/>
      <c r="R2123" s="38">
        <f>(E2123*E$2+F2123*F$2+G2123*G$2+H2123*H$2+I2123*I$2+K2123*K$2+J2123*J$2+L2123*L$2+M2123*M$2)</f>
        <v>0</v>
      </c>
    </row>
    <row r="2124" spans="1:18" ht="22.5" customHeight="1">
      <c r="A2124" s="34">
        <v>46017</v>
      </c>
      <c r="B2124" s="15" t="s">
        <v>6182</v>
      </c>
      <c r="C2124" s="15" t="s">
        <v>6183</v>
      </c>
      <c r="D2124" s="35">
        <v>6468</v>
      </c>
      <c r="E2124" s="36">
        <v>55</v>
      </c>
      <c r="F2124" s="32">
        <v>53</v>
      </c>
      <c r="G2124" s="32">
        <v>62</v>
      </c>
      <c r="H2124" s="32">
        <v>48</v>
      </c>
      <c r="I2124" s="32">
        <v>54</v>
      </c>
      <c r="J2124" s="37"/>
      <c r="K2124" s="36">
        <v>41</v>
      </c>
      <c r="L2124" s="32">
        <v>86</v>
      </c>
      <c r="M2124" s="37">
        <v>32</v>
      </c>
      <c r="N2124" s="32"/>
      <c r="O2124" s="32"/>
      <c r="P2124" s="32"/>
      <c r="Q2124" s="32"/>
      <c r="R2124" s="38">
        <f>(E2124*E$2+F2124*F$2+G2124*G$2+H2124*H$2+I2124*I$2+K2124*K$2+J2124*J$2+L2124*L$2+M2124*M$2)</f>
        <v>0</v>
      </c>
    </row>
    <row r="2125" spans="1:18" ht="22.5" customHeight="1">
      <c r="A2125" s="34">
        <v>46017</v>
      </c>
      <c r="B2125" s="15" t="s">
        <v>2372</v>
      </c>
      <c r="C2125" s="15" t="s">
        <v>2373</v>
      </c>
      <c r="D2125" s="35">
        <v>1610</v>
      </c>
      <c r="E2125" s="36">
        <v>51</v>
      </c>
      <c r="F2125" s="32">
        <v>4</v>
      </c>
      <c r="G2125" s="32">
        <v>50</v>
      </c>
      <c r="H2125" s="32">
        <v>92</v>
      </c>
      <c r="I2125" s="32">
        <v>21</v>
      </c>
      <c r="J2125" s="37"/>
      <c r="K2125" s="36">
        <v>14</v>
      </c>
      <c r="L2125" s="32">
        <v>68</v>
      </c>
      <c r="M2125" s="37">
        <v>47</v>
      </c>
      <c r="N2125" s="32"/>
      <c r="O2125" s="32"/>
      <c r="P2125" s="32"/>
      <c r="Q2125" s="32"/>
      <c r="R2125" s="38">
        <f>(E2125*E$2+F2125*F$2+G2125*G$2+H2125*H$2+I2125*I$2+K2125*K$2+J2125*J$2+L2125*L$2+M2125*M$2)</f>
        <v>0</v>
      </c>
    </row>
    <row r="2126" spans="1:18" ht="22.5" customHeight="1">
      <c r="A2126" s="34">
        <v>46017</v>
      </c>
      <c r="B2126" s="222" t="s">
        <v>2374</v>
      </c>
      <c r="C2126" s="222" t="s">
        <v>2375</v>
      </c>
      <c r="D2126" s="223">
        <v>325</v>
      </c>
      <c r="E2126" s="36">
        <v>67</v>
      </c>
      <c r="F2126" s="224">
        <v>89</v>
      </c>
      <c r="G2126" s="224">
        <v>63</v>
      </c>
      <c r="H2126" s="224">
        <v>61</v>
      </c>
      <c r="I2126" s="224">
        <v>93</v>
      </c>
      <c r="J2126" s="37"/>
      <c r="K2126" s="36">
        <v>36</v>
      </c>
      <c r="L2126" s="224">
        <v>53</v>
      </c>
      <c r="M2126" s="37">
        <v>44</v>
      </c>
      <c r="N2126" s="224"/>
      <c r="O2126" s="224"/>
      <c r="P2126" s="224"/>
      <c r="Q2126" s="224">
        <v>1</v>
      </c>
      <c r="R2126" s="38">
        <f>(E2126*E$2+F2126*F$2+G2126*G$2+H2126*H$2+I2126*I$2+K2126*K$2+J2126*J$2+L2126*L$2+M2126*M$2)</f>
        <v>0</v>
      </c>
    </row>
    <row r="2127" spans="1:18" ht="22.5" customHeight="1">
      <c r="A2127" s="34">
        <v>46017</v>
      </c>
      <c r="B2127" s="15" t="s">
        <v>7123</v>
      </c>
      <c r="C2127" s="15" t="s">
        <v>7124</v>
      </c>
      <c r="D2127" s="35">
        <v>201</v>
      </c>
      <c r="E2127" s="36"/>
      <c r="F2127" s="32">
        <v>6</v>
      </c>
      <c r="G2127" s="32"/>
      <c r="H2127" s="32">
        <v>15</v>
      </c>
      <c r="I2127" s="32"/>
      <c r="J2127" s="37"/>
      <c r="K2127" s="36">
        <v>11</v>
      </c>
      <c r="L2127" s="32">
        <v>61</v>
      </c>
      <c r="M2127" s="37">
        <v>45</v>
      </c>
      <c r="N2127" s="32"/>
      <c r="O2127" s="32"/>
      <c r="P2127" s="32"/>
      <c r="Q2127" s="32"/>
      <c r="R2127" s="38">
        <f>(E2127*E$2+F2127*F$2+G2127*G$2+H2127*H$2+I2127*I$2+K2127*K$2+J2127*J$2+L2127*L$2+M2127*M$2)</f>
        <v>0</v>
      </c>
    </row>
    <row r="2128" spans="1:18" ht="22.5" customHeight="1">
      <c r="A2128" s="34">
        <v>46017</v>
      </c>
      <c r="B2128" s="15" t="s">
        <v>2376</v>
      </c>
      <c r="C2128" s="15" t="s">
        <v>2377</v>
      </c>
      <c r="D2128" s="35">
        <v>15458</v>
      </c>
      <c r="E2128" s="36">
        <v>70</v>
      </c>
      <c r="F2128" s="32">
        <v>65</v>
      </c>
      <c r="G2128" s="32">
        <v>66</v>
      </c>
      <c r="H2128" s="32">
        <v>75</v>
      </c>
      <c r="I2128" s="32">
        <v>51</v>
      </c>
      <c r="J2128" s="37"/>
      <c r="K2128" s="36">
        <v>70</v>
      </c>
      <c r="L2128" s="32">
        <v>46</v>
      </c>
      <c r="M2128" s="37">
        <v>41</v>
      </c>
      <c r="N2128" s="32"/>
      <c r="O2128" s="32"/>
      <c r="P2128" s="32"/>
      <c r="Q2128" s="32"/>
      <c r="R2128" s="38">
        <f>(E2128*E$2+F2128*F$2+G2128*G$2+H2128*H$2+I2128*I$2+K2128*K$2+J2128*J$2+L2128*L$2+M2128*M$2)</f>
        <v>0</v>
      </c>
    </row>
    <row r="2129" spans="1:18" ht="22.5" customHeight="1">
      <c r="A2129" s="34">
        <v>46017</v>
      </c>
      <c r="B2129" s="15" t="s">
        <v>6950</v>
      </c>
      <c r="C2129" s="15" t="s">
        <v>6951</v>
      </c>
      <c r="D2129" s="35">
        <v>236</v>
      </c>
      <c r="E2129" s="36"/>
      <c r="F2129" s="32"/>
      <c r="G2129" s="32"/>
      <c r="H2129" s="32"/>
      <c r="I2129" s="32"/>
      <c r="J2129" s="37"/>
      <c r="K2129" s="36"/>
      <c r="L2129" s="32">
        <v>41</v>
      </c>
      <c r="M2129" s="37">
        <v>59</v>
      </c>
      <c r="N2129" s="32"/>
      <c r="O2129" s="32"/>
      <c r="P2129" s="32"/>
      <c r="Q2129" s="32"/>
      <c r="R2129" s="38">
        <f>(E2129*E$2+F2129*F$2+G2129*G$2+H2129*H$2+I2129*I$2+K2129*K$2+J2129*J$2+L2129*L$2+M2129*M$2)</f>
        <v>0</v>
      </c>
    </row>
    <row r="2130" spans="1:18" ht="22.5" customHeight="1">
      <c r="A2130" s="34">
        <v>46017</v>
      </c>
      <c r="B2130" s="15" t="s">
        <v>2378</v>
      </c>
      <c r="C2130" s="15" t="s">
        <v>2379</v>
      </c>
      <c r="D2130" s="35">
        <v>1542</v>
      </c>
      <c r="E2130" s="36">
        <v>48</v>
      </c>
      <c r="F2130" s="32">
        <v>92</v>
      </c>
      <c r="G2130" s="32">
        <v>49</v>
      </c>
      <c r="H2130" s="32">
        <v>15</v>
      </c>
      <c r="I2130" s="32">
        <v>35</v>
      </c>
      <c r="J2130" s="37"/>
      <c r="K2130" s="36">
        <v>95</v>
      </c>
      <c r="L2130" s="32">
        <v>68</v>
      </c>
      <c r="M2130" s="37">
        <v>38</v>
      </c>
      <c r="N2130" s="32"/>
      <c r="O2130" s="32"/>
      <c r="P2130" s="32"/>
      <c r="Q2130" s="32"/>
      <c r="R2130" s="38">
        <f>(E2130*E$2+F2130*F$2+G2130*G$2+H2130*H$2+I2130*I$2+K2130*K$2+J2130*J$2+L2130*L$2+M2130*M$2)</f>
        <v>0</v>
      </c>
    </row>
    <row r="2131" spans="1:18" ht="22.5" customHeight="1">
      <c r="A2131" s="34">
        <v>46017</v>
      </c>
      <c r="B2131" s="15" t="s">
        <v>2380</v>
      </c>
      <c r="C2131" s="15" t="s">
        <v>2381</v>
      </c>
      <c r="D2131" s="35">
        <v>4708</v>
      </c>
      <c r="E2131" s="36">
        <v>45</v>
      </c>
      <c r="F2131" s="32">
        <v>18</v>
      </c>
      <c r="G2131" s="32">
        <v>68</v>
      </c>
      <c r="H2131" s="32">
        <v>41</v>
      </c>
      <c r="I2131" s="32">
        <v>42</v>
      </c>
      <c r="J2131" s="37"/>
      <c r="K2131" s="36">
        <v>66</v>
      </c>
      <c r="L2131" s="32">
        <v>30</v>
      </c>
      <c r="M2131" s="37">
        <v>55</v>
      </c>
      <c r="N2131" s="32"/>
      <c r="O2131" s="32"/>
      <c r="P2131" s="32"/>
      <c r="Q2131" s="32"/>
      <c r="R2131" s="38">
        <f>(E2131*E$2+F2131*F$2+G2131*G$2+H2131*H$2+I2131*I$2+K2131*K$2+J2131*J$2+L2131*L$2+M2131*M$2)</f>
        <v>0</v>
      </c>
    </row>
    <row r="2132" spans="1:18" ht="22.5" customHeight="1">
      <c r="A2132" s="34">
        <v>46017</v>
      </c>
      <c r="B2132" s="15" t="s">
        <v>2382</v>
      </c>
      <c r="C2132" s="15" t="s">
        <v>2383</v>
      </c>
      <c r="D2132" s="35">
        <v>223</v>
      </c>
      <c r="E2132" s="36">
        <v>21</v>
      </c>
      <c r="F2132" s="32">
        <v>25</v>
      </c>
      <c r="G2132" s="32">
        <v>39</v>
      </c>
      <c r="H2132" s="32">
        <v>20</v>
      </c>
      <c r="I2132" s="32">
        <v>23</v>
      </c>
      <c r="J2132" s="37"/>
      <c r="K2132" s="36">
        <v>7</v>
      </c>
      <c r="L2132" s="32">
        <v>43</v>
      </c>
      <c r="M2132" s="37">
        <v>36</v>
      </c>
      <c r="N2132" s="32"/>
      <c r="O2132" s="32"/>
      <c r="P2132" s="32"/>
      <c r="Q2132" s="32"/>
      <c r="R2132" s="38">
        <f>(E2132*E$2+F2132*F$2+G2132*G$2+H2132*H$2+I2132*I$2+K2132*K$2+J2132*J$2+L2132*L$2+M2132*M$2)</f>
        <v>0</v>
      </c>
    </row>
    <row r="2133" spans="1:18" ht="22.5" customHeight="1">
      <c r="A2133" s="34">
        <v>46017</v>
      </c>
      <c r="B2133" s="15" t="s">
        <v>2384</v>
      </c>
      <c r="C2133" s="15" t="s">
        <v>2385</v>
      </c>
      <c r="D2133" s="35">
        <v>137146</v>
      </c>
      <c r="E2133" s="36">
        <v>59</v>
      </c>
      <c r="F2133" s="32">
        <v>60</v>
      </c>
      <c r="G2133" s="32">
        <v>65</v>
      </c>
      <c r="H2133" s="32">
        <v>70</v>
      </c>
      <c r="I2133" s="32">
        <v>34</v>
      </c>
      <c r="J2133" s="37">
        <v>47</v>
      </c>
      <c r="K2133" s="36">
        <v>57</v>
      </c>
      <c r="L2133" s="32">
        <v>40</v>
      </c>
      <c r="M2133" s="37">
        <v>75</v>
      </c>
      <c r="N2133" s="32"/>
      <c r="O2133" s="32"/>
      <c r="P2133" s="32"/>
      <c r="Q2133" s="32"/>
      <c r="R2133" s="38">
        <f>(E2133*E$2+F2133*F$2+G2133*G$2+H2133*H$2+I2133*I$2+K2133*K$2+J2133*J$2+L2133*L$2+M2133*M$2)</f>
        <v>0</v>
      </c>
    </row>
    <row r="2134" spans="1:18" ht="22.5" customHeight="1">
      <c r="A2134" s="34">
        <v>46017</v>
      </c>
      <c r="B2134" s="15" t="s">
        <v>6468</v>
      </c>
      <c r="C2134" s="15" t="s">
        <v>6469</v>
      </c>
      <c r="D2134" s="35">
        <v>243</v>
      </c>
      <c r="E2134" s="36"/>
      <c r="F2134" s="32"/>
      <c r="G2134" s="32"/>
      <c r="H2134" s="32"/>
      <c r="I2134" s="32"/>
      <c r="J2134" s="37"/>
      <c r="K2134" s="36"/>
      <c r="L2134" s="32">
        <v>11</v>
      </c>
      <c r="M2134" s="37">
        <v>83</v>
      </c>
      <c r="N2134" s="32"/>
      <c r="O2134" s="32"/>
      <c r="P2134" s="32"/>
      <c r="Q2134" s="32"/>
      <c r="R2134" s="38">
        <f>(E2134*E$2+F2134*F$2+G2134*G$2+H2134*H$2+I2134*I$2+K2134*K$2+J2134*J$2+L2134*L$2+M2134*M$2)</f>
        <v>0</v>
      </c>
    </row>
    <row r="2135" spans="1:18" ht="22.5" customHeight="1">
      <c r="A2135" s="34">
        <v>46017</v>
      </c>
      <c r="B2135" s="15" t="s">
        <v>6668</v>
      </c>
      <c r="C2135" s="15" t="s">
        <v>6669</v>
      </c>
      <c r="D2135" s="35">
        <v>241</v>
      </c>
      <c r="E2135" s="36"/>
      <c r="F2135" s="32"/>
      <c r="G2135" s="32"/>
      <c r="H2135" s="32"/>
      <c r="I2135" s="32"/>
      <c r="J2135" s="37"/>
      <c r="K2135" s="36"/>
      <c r="L2135" s="32">
        <v>19</v>
      </c>
      <c r="M2135" s="37">
        <v>80</v>
      </c>
      <c r="N2135" s="32"/>
      <c r="O2135" s="32"/>
      <c r="P2135" s="32"/>
      <c r="Q2135" s="32"/>
      <c r="R2135" s="38">
        <f>(E2135*E$2+F2135*F$2+G2135*G$2+H2135*H$2+I2135*I$2+K2135*K$2+J2135*J$2+L2135*L$2+M2135*M$2)</f>
        <v>0</v>
      </c>
    </row>
    <row r="2136" spans="1:18" ht="22.5" customHeight="1">
      <c r="A2136" s="34">
        <v>46017</v>
      </c>
      <c r="B2136" s="15" t="s">
        <v>2386</v>
      </c>
      <c r="C2136" s="15" t="s">
        <v>2387</v>
      </c>
      <c r="D2136" s="35">
        <v>1043</v>
      </c>
      <c r="E2136" s="36">
        <v>58</v>
      </c>
      <c r="F2136" s="32">
        <v>57</v>
      </c>
      <c r="G2136" s="32">
        <v>31</v>
      </c>
      <c r="H2136" s="32">
        <v>74</v>
      </c>
      <c r="I2136" s="32">
        <v>10</v>
      </c>
      <c r="J2136" s="37">
        <v>51</v>
      </c>
      <c r="K2136" s="36">
        <v>36</v>
      </c>
      <c r="L2136" s="32">
        <v>28</v>
      </c>
      <c r="M2136" s="37">
        <v>58</v>
      </c>
      <c r="N2136" s="32"/>
      <c r="O2136" s="32"/>
      <c r="P2136" s="32"/>
      <c r="Q2136" s="32"/>
      <c r="R2136" s="38">
        <f>(E2136*E$2+F2136*F$2+G2136*G$2+H2136*H$2+I2136*I$2+K2136*K$2+J2136*J$2+L2136*L$2+M2136*M$2)</f>
        <v>0</v>
      </c>
    </row>
    <row r="2137" spans="1:18" ht="22.5" customHeight="1">
      <c r="A2137" s="34">
        <v>46017</v>
      </c>
      <c r="B2137" s="15" t="s">
        <v>2388</v>
      </c>
      <c r="C2137" s="15" t="s">
        <v>2389</v>
      </c>
      <c r="D2137" s="35">
        <v>4072</v>
      </c>
      <c r="E2137" s="36"/>
      <c r="F2137" s="32">
        <v>51</v>
      </c>
      <c r="G2137" s="32"/>
      <c r="H2137" s="32">
        <v>43</v>
      </c>
      <c r="I2137" s="32"/>
      <c r="J2137" s="37"/>
      <c r="K2137" s="36">
        <v>33</v>
      </c>
      <c r="L2137" s="32">
        <v>30</v>
      </c>
      <c r="M2137" s="37">
        <v>41</v>
      </c>
      <c r="N2137" s="32"/>
      <c r="O2137" s="32"/>
      <c r="P2137" s="32"/>
      <c r="Q2137" s="32"/>
      <c r="R2137" s="38">
        <f>(E2137*E$2+F2137*F$2+G2137*G$2+H2137*H$2+I2137*I$2+K2137*K$2+J2137*J$2+L2137*L$2+M2137*M$2)</f>
        <v>0</v>
      </c>
    </row>
    <row r="2138" spans="1:18" ht="22.5" customHeight="1">
      <c r="A2138" s="34">
        <v>46017</v>
      </c>
      <c r="B2138" s="15" t="s">
        <v>5038</v>
      </c>
      <c r="C2138" s="15" t="s">
        <v>5037</v>
      </c>
      <c r="D2138" s="35">
        <v>29786</v>
      </c>
      <c r="E2138" s="36">
        <v>44</v>
      </c>
      <c r="F2138" s="32"/>
      <c r="G2138" s="32">
        <v>42</v>
      </c>
      <c r="H2138" s="32">
        <v>25</v>
      </c>
      <c r="I2138" s="32">
        <v>27</v>
      </c>
      <c r="J2138" s="37"/>
      <c r="K2138" s="36">
        <v>45</v>
      </c>
      <c r="L2138" s="32">
        <v>66</v>
      </c>
      <c r="M2138" s="37">
        <v>34</v>
      </c>
      <c r="N2138" s="32"/>
      <c r="O2138" s="32"/>
      <c r="P2138" s="32"/>
      <c r="Q2138" s="32"/>
      <c r="R2138" s="38">
        <f>(E2138*E$2+F2138*F$2+G2138*G$2+H2138*H$2+I2138*I$2+K2138*K$2+J2138*J$2+L2138*L$2+M2138*M$2)</f>
        <v>0</v>
      </c>
    </row>
    <row r="2139" spans="1:18" ht="22.5" customHeight="1">
      <c r="A2139" s="34">
        <v>46017</v>
      </c>
      <c r="B2139" s="15" t="s">
        <v>7059</v>
      </c>
      <c r="C2139" s="15" t="s">
        <v>7060</v>
      </c>
      <c r="D2139" s="35">
        <v>480</v>
      </c>
      <c r="E2139" s="36">
        <v>42</v>
      </c>
      <c r="F2139" s="32">
        <v>65</v>
      </c>
      <c r="G2139" s="32">
        <v>24</v>
      </c>
      <c r="H2139" s="32">
        <v>25</v>
      </c>
      <c r="I2139" s="32">
        <v>24</v>
      </c>
      <c r="J2139" s="37"/>
      <c r="K2139" s="36">
        <v>26</v>
      </c>
      <c r="L2139" s="32">
        <v>68</v>
      </c>
      <c r="M2139" s="37">
        <v>26</v>
      </c>
      <c r="N2139" s="32"/>
      <c r="O2139" s="32"/>
      <c r="P2139" s="32"/>
      <c r="Q2139" s="32"/>
      <c r="R2139" s="38">
        <f>(E2139*E$2+F2139*F$2+G2139*G$2+H2139*H$2+I2139*I$2+K2139*K$2+J2139*J$2+L2139*L$2+M2139*M$2)</f>
        <v>0</v>
      </c>
    </row>
    <row r="2140" spans="1:18" ht="22.5" customHeight="1">
      <c r="A2140" s="34">
        <v>46017</v>
      </c>
      <c r="B2140" s="15" t="s">
        <v>2390</v>
      </c>
      <c r="C2140" s="15" t="s">
        <v>2391</v>
      </c>
      <c r="D2140" s="35">
        <v>5778</v>
      </c>
      <c r="E2140" s="36">
        <v>19</v>
      </c>
      <c r="F2140" s="32">
        <v>9</v>
      </c>
      <c r="G2140" s="32">
        <v>59</v>
      </c>
      <c r="H2140" s="32">
        <v>21</v>
      </c>
      <c r="I2140" s="32">
        <v>30</v>
      </c>
      <c r="J2140" s="37">
        <v>10</v>
      </c>
      <c r="K2140" s="36">
        <v>48</v>
      </c>
      <c r="L2140" s="32">
        <v>42</v>
      </c>
      <c r="M2140" s="37">
        <v>49</v>
      </c>
      <c r="N2140" s="32"/>
      <c r="O2140" s="32"/>
      <c r="P2140" s="32"/>
      <c r="Q2140" s="32"/>
      <c r="R2140" s="38">
        <f>(E2140*E$2+F2140*F$2+G2140*G$2+H2140*H$2+I2140*I$2+K2140*K$2+J2140*J$2+L2140*L$2+M2140*M$2)</f>
        <v>0</v>
      </c>
    </row>
    <row r="2141" spans="1:18" ht="22.5" customHeight="1">
      <c r="A2141" s="34">
        <v>46017</v>
      </c>
      <c r="B2141" s="15" t="s">
        <v>2392</v>
      </c>
      <c r="C2141" s="15" t="s">
        <v>2393</v>
      </c>
      <c r="D2141" s="35">
        <v>2993</v>
      </c>
      <c r="E2141" s="36">
        <v>40</v>
      </c>
      <c r="F2141" s="32">
        <v>32</v>
      </c>
      <c r="G2141" s="32">
        <v>16</v>
      </c>
      <c r="H2141" s="32">
        <v>52</v>
      </c>
      <c r="I2141" s="32">
        <v>27</v>
      </c>
      <c r="J2141" s="37"/>
      <c r="K2141" s="36">
        <v>57</v>
      </c>
      <c r="L2141" s="32">
        <v>81</v>
      </c>
      <c r="M2141" s="37">
        <v>42</v>
      </c>
      <c r="N2141" s="32"/>
      <c r="O2141" s="32"/>
      <c r="P2141" s="32"/>
      <c r="Q2141" s="32"/>
      <c r="R2141" s="38">
        <f>(E2141*E$2+F2141*F$2+G2141*G$2+H2141*H$2+I2141*I$2+K2141*K$2+J2141*J$2+L2141*L$2+M2141*M$2)</f>
        <v>0</v>
      </c>
    </row>
    <row r="2142" spans="1:18" ht="22.5" customHeight="1">
      <c r="A2142" s="34">
        <v>46017</v>
      </c>
      <c r="B2142" s="15" t="s">
        <v>2394</v>
      </c>
      <c r="C2142" s="15" t="s">
        <v>2395</v>
      </c>
      <c r="D2142" s="35">
        <v>954</v>
      </c>
      <c r="E2142" s="36"/>
      <c r="F2142" s="32">
        <v>88</v>
      </c>
      <c r="G2142" s="32"/>
      <c r="H2142" s="32">
        <v>75</v>
      </c>
      <c r="I2142" s="32"/>
      <c r="J2142" s="37"/>
      <c r="K2142" s="36">
        <v>38</v>
      </c>
      <c r="L2142" s="32">
        <v>64</v>
      </c>
      <c r="M2142" s="37">
        <v>51</v>
      </c>
      <c r="N2142" s="32"/>
      <c r="O2142" s="32"/>
      <c r="P2142" s="32"/>
      <c r="Q2142" s="32"/>
      <c r="R2142" s="38">
        <f>(E2142*E$2+F2142*F$2+G2142*G$2+H2142*H$2+I2142*I$2+K2142*K$2+J2142*J$2+L2142*L$2+M2142*M$2)</f>
        <v>0</v>
      </c>
    </row>
    <row r="2143" spans="1:18" ht="22.5" customHeight="1">
      <c r="A2143" s="34">
        <v>46017</v>
      </c>
      <c r="B2143" s="15" t="s">
        <v>2396</v>
      </c>
      <c r="C2143" s="15" t="s">
        <v>2397</v>
      </c>
      <c r="D2143" s="35">
        <v>223661</v>
      </c>
      <c r="E2143" s="36">
        <v>82</v>
      </c>
      <c r="F2143" s="32">
        <v>74</v>
      </c>
      <c r="G2143" s="32">
        <v>83</v>
      </c>
      <c r="H2143" s="32">
        <v>74</v>
      </c>
      <c r="I2143" s="32">
        <v>73</v>
      </c>
      <c r="J2143" s="37"/>
      <c r="K2143" s="36">
        <v>69</v>
      </c>
      <c r="L2143" s="32">
        <v>93</v>
      </c>
      <c r="M2143" s="37">
        <v>8</v>
      </c>
      <c r="N2143" s="32"/>
      <c r="O2143" s="32"/>
      <c r="P2143" s="32"/>
      <c r="Q2143" s="32"/>
      <c r="R2143" s="38">
        <f>(E2143*E$2+F2143*F$2+G2143*G$2+H2143*H$2+I2143*I$2+K2143*K$2+J2143*J$2+L2143*L$2+M2143*M$2)</f>
        <v>0</v>
      </c>
    </row>
    <row r="2144" spans="1:18" ht="22.5" customHeight="1">
      <c r="A2144" s="34">
        <v>46017</v>
      </c>
      <c r="B2144" s="15" t="s">
        <v>5040</v>
      </c>
      <c r="C2144" s="15" t="s">
        <v>5039</v>
      </c>
      <c r="D2144" s="35">
        <v>336</v>
      </c>
      <c r="E2144" s="36">
        <v>19</v>
      </c>
      <c r="F2144" s="32"/>
      <c r="G2144" s="32">
        <v>19</v>
      </c>
      <c r="H2144" s="32">
        <v>17</v>
      </c>
      <c r="I2144" s="32">
        <v>8</v>
      </c>
      <c r="J2144" s="37"/>
      <c r="K2144" s="36">
        <v>24</v>
      </c>
      <c r="L2144" s="32">
        <v>42</v>
      </c>
      <c r="M2144" s="37">
        <v>28</v>
      </c>
      <c r="N2144" s="32"/>
      <c r="O2144" s="32"/>
      <c r="P2144" s="32"/>
      <c r="Q2144" s="32"/>
      <c r="R2144" s="38">
        <f>(E2144*E$2+F2144*F$2+G2144*G$2+H2144*H$2+I2144*I$2+K2144*K$2+J2144*J$2+L2144*L$2+M2144*M$2)</f>
        <v>0</v>
      </c>
    </row>
    <row r="2145" spans="1:18" ht="22.5" customHeight="1">
      <c r="A2145" s="34">
        <v>46017</v>
      </c>
      <c r="B2145" s="15" t="s">
        <v>2398</v>
      </c>
      <c r="C2145" s="15" t="s">
        <v>2399</v>
      </c>
      <c r="D2145" s="35">
        <v>2903</v>
      </c>
      <c r="E2145" s="36">
        <v>48</v>
      </c>
      <c r="F2145" s="32">
        <v>1</v>
      </c>
      <c r="G2145" s="32">
        <v>67</v>
      </c>
      <c r="H2145" s="32">
        <v>77</v>
      </c>
      <c r="I2145" s="32">
        <v>17</v>
      </c>
      <c r="J2145" s="37"/>
      <c r="K2145" s="36">
        <v>16</v>
      </c>
      <c r="L2145" s="32">
        <v>35</v>
      </c>
      <c r="M2145" s="37">
        <v>67</v>
      </c>
      <c r="N2145" s="32"/>
      <c r="O2145" s="32"/>
      <c r="P2145" s="32"/>
      <c r="Q2145" s="32"/>
      <c r="R2145" s="38">
        <f>(E2145*E$2+F2145*F$2+G2145*G$2+H2145*H$2+I2145*I$2+K2145*K$2+J2145*J$2+L2145*L$2+M2145*M$2)</f>
        <v>0</v>
      </c>
    </row>
    <row r="2146" spans="1:18" ht="22.5" customHeight="1">
      <c r="A2146" s="34">
        <v>46017</v>
      </c>
      <c r="B2146" s="15" t="s">
        <v>2400</v>
      </c>
      <c r="C2146" s="15" t="s">
        <v>2401</v>
      </c>
      <c r="D2146" s="35">
        <v>366</v>
      </c>
      <c r="E2146" s="36"/>
      <c r="F2146" s="32"/>
      <c r="G2146" s="32"/>
      <c r="H2146" s="32">
        <v>5</v>
      </c>
      <c r="I2146" s="32"/>
      <c r="J2146" s="37"/>
      <c r="K2146" s="36">
        <v>49</v>
      </c>
      <c r="L2146" s="32">
        <v>11</v>
      </c>
      <c r="M2146" s="37">
        <v>74</v>
      </c>
      <c r="N2146" s="32"/>
      <c r="O2146" s="32"/>
      <c r="P2146" s="32"/>
      <c r="Q2146" s="32"/>
      <c r="R2146" s="38">
        <f>(E2146*E$2+F2146*F$2+G2146*G$2+H2146*H$2+I2146*I$2+K2146*K$2+J2146*J$2+L2146*L$2+M2146*M$2)</f>
        <v>0</v>
      </c>
    </row>
    <row r="2147" spans="1:18" ht="22.5" customHeight="1">
      <c r="A2147" s="34">
        <v>46017</v>
      </c>
      <c r="B2147" s="15" t="s">
        <v>2402</v>
      </c>
      <c r="C2147" s="15" t="s">
        <v>2403</v>
      </c>
      <c r="D2147" s="35">
        <v>10420</v>
      </c>
      <c r="E2147" s="36">
        <v>43</v>
      </c>
      <c r="F2147" s="32">
        <v>27</v>
      </c>
      <c r="G2147" s="32">
        <v>41</v>
      </c>
      <c r="H2147" s="32">
        <v>49</v>
      </c>
      <c r="I2147" s="32">
        <v>69</v>
      </c>
      <c r="J2147" s="37"/>
      <c r="K2147" s="36">
        <v>29</v>
      </c>
      <c r="L2147" s="32">
        <v>98</v>
      </c>
      <c r="M2147" s="37">
        <v>7</v>
      </c>
      <c r="N2147" s="32"/>
      <c r="O2147" s="32"/>
      <c r="P2147" s="32"/>
      <c r="Q2147" s="32"/>
      <c r="R2147" s="38">
        <f>(E2147*E$2+F2147*F$2+G2147*G$2+H2147*H$2+I2147*I$2+K2147*K$2+J2147*J$2+L2147*L$2+M2147*M$2)</f>
        <v>0</v>
      </c>
    </row>
    <row r="2148" spans="1:18" ht="22.5" customHeight="1">
      <c r="A2148" s="34">
        <v>46017</v>
      </c>
      <c r="B2148" s="15" t="s">
        <v>5755</v>
      </c>
      <c r="C2148" s="15" t="s">
        <v>5754</v>
      </c>
      <c r="D2148" s="35">
        <v>1661</v>
      </c>
      <c r="E2148" s="36">
        <v>80</v>
      </c>
      <c r="F2148" s="32">
        <v>79</v>
      </c>
      <c r="G2148" s="32">
        <v>53</v>
      </c>
      <c r="H2148" s="32">
        <v>83</v>
      </c>
      <c r="I2148" s="32">
        <v>38</v>
      </c>
      <c r="J2148" s="37"/>
      <c r="K2148" s="36">
        <v>28</v>
      </c>
      <c r="L2148" s="32">
        <v>63</v>
      </c>
      <c r="M2148" s="37">
        <v>22</v>
      </c>
      <c r="N2148" s="32"/>
      <c r="O2148" s="32"/>
      <c r="P2148" s="32"/>
      <c r="Q2148" s="32"/>
      <c r="R2148" s="38">
        <f>(E2148*E$2+F2148*F$2+G2148*G$2+H2148*H$2+I2148*I$2+K2148*K$2+J2148*J$2+L2148*L$2+M2148*M$2)</f>
        <v>0</v>
      </c>
    </row>
    <row r="2149" spans="1:18" ht="22.5" customHeight="1">
      <c r="A2149" s="34">
        <v>46017</v>
      </c>
      <c r="B2149" s="15" t="s">
        <v>2404</v>
      </c>
      <c r="C2149" s="15" t="s">
        <v>2405</v>
      </c>
      <c r="D2149" s="35">
        <v>5015</v>
      </c>
      <c r="E2149" s="36">
        <v>46</v>
      </c>
      <c r="F2149" s="32">
        <v>60</v>
      </c>
      <c r="G2149" s="32">
        <v>42</v>
      </c>
      <c r="H2149" s="32">
        <v>45</v>
      </c>
      <c r="I2149" s="32">
        <v>22</v>
      </c>
      <c r="J2149" s="37">
        <v>47</v>
      </c>
      <c r="K2149" s="36">
        <v>65</v>
      </c>
      <c r="L2149" s="32">
        <v>39</v>
      </c>
      <c r="M2149" s="37">
        <v>72</v>
      </c>
      <c r="N2149" s="32"/>
      <c r="O2149" s="32"/>
      <c r="P2149" s="32"/>
      <c r="Q2149" s="32"/>
      <c r="R2149" s="38">
        <f>(E2149*E$2+F2149*F$2+G2149*G$2+H2149*H$2+I2149*I$2+K2149*K$2+J2149*J$2+L2149*L$2+M2149*M$2)</f>
        <v>0</v>
      </c>
    </row>
    <row r="2150" spans="1:18" ht="22.5" customHeight="1">
      <c r="A2150" s="34">
        <v>46017</v>
      </c>
      <c r="B2150" s="15" t="s">
        <v>6758</v>
      </c>
      <c r="C2150" s="15" t="s">
        <v>6759</v>
      </c>
      <c r="D2150" s="35">
        <v>445</v>
      </c>
      <c r="E2150" s="36"/>
      <c r="F2150" s="32"/>
      <c r="G2150" s="32"/>
      <c r="H2150" s="32">
        <v>7</v>
      </c>
      <c r="I2150" s="32"/>
      <c r="J2150" s="37"/>
      <c r="K2150" s="36">
        <v>16</v>
      </c>
      <c r="L2150" s="32">
        <v>96</v>
      </c>
      <c r="M2150" s="37">
        <v>8</v>
      </c>
      <c r="N2150" s="32"/>
      <c r="O2150" s="32"/>
      <c r="P2150" s="32"/>
      <c r="Q2150" s="32"/>
      <c r="R2150" s="38">
        <f>(E2150*E$2+F2150*F$2+G2150*G$2+H2150*H$2+I2150*I$2+K2150*K$2+J2150*J$2+L2150*L$2+M2150*M$2)</f>
        <v>0</v>
      </c>
    </row>
    <row r="2151" spans="1:18" ht="22.5" customHeight="1">
      <c r="A2151" s="34">
        <v>46017</v>
      </c>
      <c r="B2151" s="15" t="s">
        <v>5042</v>
      </c>
      <c r="C2151" s="15" t="s">
        <v>5041</v>
      </c>
      <c r="D2151" s="35">
        <v>1626</v>
      </c>
      <c r="E2151" s="36">
        <v>64</v>
      </c>
      <c r="F2151" s="32"/>
      <c r="G2151" s="32">
        <v>67</v>
      </c>
      <c r="H2151" s="32"/>
      <c r="I2151" s="32">
        <v>41</v>
      </c>
      <c r="J2151" s="37">
        <v>37</v>
      </c>
      <c r="K2151" s="36">
        <v>21</v>
      </c>
      <c r="L2151" s="32">
        <v>12</v>
      </c>
      <c r="M2151" s="37">
        <v>89</v>
      </c>
      <c r="N2151" s="32"/>
      <c r="O2151" s="32"/>
      <c r="P2151" s="32"/>
      <c r="Q2151" s="32"/>
      <c r="R2151" s="38">
        <f>(E2151*E$2+F2151*F$2+G2151*G$2+H2151*H$2+I2151*I$2+K2151*K$2+J2151*J$2+L2151*L$2+M2151*M$2)</f>
        <v>0</v>
      </c>
    </row>
    <row r="2152" spans="1:18" ht="22.5" customHeight="1">
      <c r="A2152" s="34">
        <v>46017</v>
      </c>
      <c r="B2152" s="15" t="s">
        <v>2406</v>
      </c>
      <c r="C2152" s="15" t="s">
        <v>2407</v>
      </c>
      <c r="D2152" s="35">
        <v>5900</v>
      </c>
      <c r="E2152" s="36">
        <v>65</v>
      </c>
      <c r="F2152" s="32">
        <v>49</v>
      </c>
      <c r="G2152" s="32">
        <v>75</v>
      </c>
      <c r="H2152" s="32">
        <v>55</v>
      </c>
      <c r="I2152" s="32">
        <v>79</v>
      </c>
      <c r="J2152" s="37"/>
      <c r="K2152" s="36">
        <v>95</v>
      </c>
      <c r="L2152" s="32">
        <v>43</v>
      </c>
      <c r="M2152" s="37">
        <v>65</v>
      </c>
      <c r="N2152" s="32"/>
      <c r="O2152" s="32"/>
      <c r="P2152" s="32"/>
      <c r="Q2152" s="32"/>
      <c r="R2152" s="38">
        <f>(E2152*E$2+F2152*F$2+G2152*G$2+H2152*H$2+I2152*I$2+K2152*K$2+J2152*J$2+L2152*L$2+M2152*M$2)</f>
        <v>0</v>
      </c>
    </row>
    <row r="2153" spans="1:18" ht="22.5" customHeight="1">
      <c r="A2153" s="34">
        <v>46017</v>
      </c>
      <c r="B2153" s="15" t="s">
        <v>6399</v>
      </c>
      <c r="C2153" s="15" t="s">
        <v>6400</v>
      </c>
      <c r="D2153" s="35">
        <v>16414</v>
      </c>
      <c r="E2153" s="36">
        <v>41</v>
      </c>
      <c r="F2153" s="32">
        <v>54</v>
      </c>
      <c r="G2153" s="32">
        <v>65</v>
      </c>
      <c r="H2153" s="32">
        <v>37</v>
      </c>
      <c r="I2153" s="32">
        <v>49</v>
      </c>
      <c r="J2153" s="37"/>
      <c r="K2153" s="36">
        <v>96</v>
      </c>
      <c r="L2153" s="32">
        <v>8</v>
      </c>
      <c r="M2153" s="37">
        <v>62</v>
      </c>
      <c r="N2153" s="32"/>
      <c r="O2153" s="32"/>
      <c r="P2153" s="32"/>
      <c r="Q2153" s="32"/>
      <c r="R2153" s="38">
        <f>(E2153*E$2+F2153*F$2+G2153*G$2+H2153*H$2+I2153*I$2+K2153*K$2+J2153*J$2+L2153*L$2+M2153*M$2)</f>
        <v>0</v>
      </c>
    </row>
    <row r="2154" spans="1:18" ht="22.5" customHeight="1">
      <c r="A2154" s="34">
        <v>46017</v>
      </c>
      <c r="B2154" s="15" t="s">
        <v>7298</v>
      </c>
      <c r="C2154" s="15" t="s">
        <v>7299</v>
      </c>
      <c r="D2154" s="35">
        <v>228</v>
      </c>
      <c r="E2154" s="36">
        <v>36</v>
      </c>
      <c r="F2154" s="32">
        <v>44</v>
      </c>
      <c r="G2154" s="32">
        <v>27</v>
      </c>
      <c r="H2154" s="32">
        <v>26</v>
      </c>
      <c r="I2154" s="32">
        <v>11</v>
      </c>
      <c r="J2154" s="37"/>
      <c r="K2154" s="36">
        <v>25</v>
      </c>
      <c r="L2154" s="32">
        <v>43</v>
      </c>
      <c r="M2154" s="37">
        <v>30</v>
      </c>
      <c r="N2154" s="32"/>
      <c r="O2154" s="32"/>
      <c r="P2154" s="32"/>
      <c r="Q2154" s="32"/>
      <c r="R2154" s="38">
        <f>(E2154*E$2+F2154*F$2+G2154*G$2+H2154*H$2+I2154*I$2+K2154*K$2+J2154*J$2+L2154*L$2+M2154*M$2)</f>
        <v>0</v>
      </c>
    </row>
    <row r="2155" spans="1:18" ht="22.5" customHeight="1">
      <c r="A2155" s="34">
        <v>46017</v>
      </c>
      <c r="B2155" s="15" t="s">
        <v>5948</v>
      </c>
      <c r="C2155" s="15" t="s">
        <v>5947</v>
      </c>
      <c r="D2155" s="35">
        <v>2296</v>
      </c>
      <c r="E2155" s="36">
        <v>38</v>
      </c>
      <c r="F2155" s="32"/>
      <c r="G2155" s="32">
        <v>32</v>
      </c>
      <c r="H2155" s="32">
        <v>66</v>
      </c>
      <c r="I2155" s="32">
        <v>10</v>
      </c>
      <c r="J2155" s="37"/>
      <c r="K2155" s="36">
        <v>46</v>
      </c>
      <c r="L2155" s="32">
        <v>65</v>
      </c>
      <c r="M2155" s="37">
        <v>56</v>
      </c>
      <c r="N2155" s="32"/>
      <c r="O2155" s="32"/>
      <c r="P2155" s="32"/>
      <c r="Q2155" s="32"/>
      <c r="R2155" s="38">
        <f>(E2155*E$2+F2155*F$2+G2155*G$2+H2155*H$2+I2155*I$2+K2155*K$2+J2155*J$2+L2155*L$2+M2155*M$2)</f>
        <v>0</v>
      </c>
    </row>
    <row r="2156" spans="1:18" ht="22.5" customHeight="1">
      <c r="A2156" s="34">
        <v>46017</v>
      </c>
      <c r="B2156" s="15" t="s">
        <v>6681</v>
      </c>
      <c r="C2156" s="15" t="s">
        <v>6682</v>
      </c>
      <c r="D2156" s="35">
        <v>1241</v>
      </c>
      <c r="E2156" s="36">
        <v>40</v>
      </c>
      <c r="F2156" s="32">
        <v>10</v>
      </c>
      <c r="G2156" s="32">
        <v>34</v>
      </c>
      <c r="H2156" s="32">
        <v>70</v>
      </c>
      <c r="I2156" s="32">
        <v>67</v>
      </c>
      <c r="J2156" s="37">
        <v>12</v>
      </c>
      <c r="K2156" s="36">
        <v>43</v>
      </c>
      <c r="L2156" s="32">
        <v>43</v>
      </c>
      <c r="M2156" s="37">
        <v>44</v>
      </c>
      <c r="N2156" s="32"/>
      <c r="O2156" s="32"/>
      <c r="P2156" s="32"/>
      <c r="Q2156" s="32"/>
      <c r="R2156" s="38">
        <f>(E2156*E$2+F2156*F$2+G2156*G$2+H2156*H$2+I2156*I$2+K2156*K$2+J2156*J$2+L2156*L$2+M2156*M$2)</f>
        <v>0</v>
      </c>
    </row>
    <row r="2157" spans="1:18" ht="22.5" customHeight="1">
      <c r="A2157" s="34">
        <v>46017</v>
      </c>
      <c r="B2157" s="15" t="s">
        <v>7156</v>
      </c>
      <c r="C2157" s="15" t="s">
        <v>7157</v>
      </c>
      <c r="D2157" s="35">
        <v>155</v>
      </c>
      <c r="E2157" s="36"/>
      <c r="F2157" s="32"/>
      <c r="G2157" s="32"/>
      <c r="H2157" s="32">
        <v>2</v>
      </c>
      <c r="I2157" s="32"/>
      <c r="J2157" s="37"/>
      <c r="K2157" s="36">
        <v>14</v>
      </c>
      <c r="L2157" s="32">
        <v>38</v>
      </c>
      <c r="M2157" s="37">
        <v>40</v>
      </c>
      <c r="N2157" s="32"/>
      <c r="O2157" s="32"/>
      <c r="P2157" s="32"/>
      <c r="Q2157" s="32"/>
      <c r="R2157" s="38">
        <f>(E2157*E$2+F2157*F$2+G2157*G$2+H2157*H$2+I2157*I$2+K2157*K$2+J2157*J$2+L2157*L$2+M2157*M$2)</f>
        <v>0</v>
      </c>
    </row>
    <row r="2158" spans="1:18" ht="22.5" customHeight="1">
      <c r="A2158" s="34">
        <v>46017</v>
      </c>
      <c r="B2158" s="15" t="s">
        <v>2408</v>
      </c>
      <c r="C2158" s="15" t="s">
        <v>2409</v>
      </c>
      <c r="D2158" s="35">
        <v>24638</v>
      </c>
      <c r="E2158" s="36">
        <v>60</v>
      </c>
      <c r="F2158" s="32">
        <v>69</v>
      </c>
      <c r="G2158" s="32">
        <v>59</v>
      </c>
      <c r="H2158" s="32">
        <v>68</v>
      </c>
      <c r="I2158" s="32">
        <v>51</v>
      </c>
      <c r="J2158" s="37"/>
      <c r="K2158" s="36">
        <v>29</v>
      </c>
      <c r="L2158" s="32">
        <v>55</v>
      </c>
      <c r="M2158" s="37">
        <v>46</v>
      </c>
      <c r="N2158" s="32"/>
      <c r="O2158" s="32"/>
      <c r="P2158" s="32"/>
      <c r="Q2158" s="32"/>
      <c r="R2158" s="38">
        <f>(E2158*E$2+F2158*F$2+G2158*G$2+H2158*H$2+I2158*I$2+K2158*K$2+J2158*J$2+L2158*L$2+M2158*M$2)</f>
        <v>0</v>
      </c>
    </row>
    <row r="2159" spans="1:18" ht="22.5" customHeight="1">
      <c r="A2159" s="34">
        <v>46017</v>
      </c>
      <c r="B2159" s="15" t="s">
        <v>6417</v>
      </c>
      <c r="C2159" s="15" t="s">
        <v>6418</v>
      </c>
      <c r="D2159" s="35">
        <v>7887</v>
      </c>
      <c r="E2159" s="36">
        <v>39</v>
      </c>
      <c r="F2159" s="32">
        <v>96</v>
      </c>
      <c r="G2159" s="32">
        <v>40</v>
      </c>
      <c r="H2159" s="32">
        <v>37</v>
      </c>
      <c r="I2159" s="32">
        <v>66</v>
      </c>
      <c r="J2159" s="37"/>
      <c r="K2159" s="36"/>
      <c r="L2159" s="32">
        <v>74</v>
      </c>
      <c r="M2159" s="37">
        <v>19</v>
      </c>
      <c r="N2159" s="32"/>
      <c r="O2159" s="32"/>
      <c r="P2159" s="32"/>
      <c r="Q2159" s="32"/>
      <c r="R2159" s="38">
        <f>(E2159*E$2+F2159*F$2+G2159*G$2+H2159*H$2+I2159*I$2+K2159*K$2+J2159*J$2+L2159*L$2+M2159*M$2)</f>
        <v>0</v>
      </c>
    </row>
    <row r="2160" spans="1:18" ht="22.5" customHeight="1">
      <c r="A2160" s="34">
        <v>46017</v>
      </c>
      <c r="B2160" s="15" t="s">
        <v>6048</v>
      </c>
      <c r="C2160" s="15" t="s">
        <v>6049</v>
      </c>
      <c r="D2160" s="35">
        <v>1819</v>
      </c>
      <c r="E2160" s="36">
        <v>20</v>
      </c>
      <c r="F2160" s="32">
        <v>14</v>
      </c>
      <c r="G2160" s="32">
        <v>22</v>
      </c>
      <c r="H2160" s="32">
        <v>30</v>
      </c>
      <c r="I2160" s="32">
        <v>29</v>
      </c>
      <c r="J2160" s="37"/>
      <c r="K2160" s="36">
        <v>35</v>
      </c>
      <c r="L2160" s="32">
        <v>96</v>
      </c>
      <c r="M2160" s="37">
        <v>5</v>
      </c>
      <c r="N2160" s="32"/>
      <c r="O2160" s="32"/>
      <c r="P2160" s="32"/>
      <c r="Q2160" s="32"/>
      <c r="R2160" s="38">
        <f>(E2160*E$2+F2160*F$2+G2160*G$2+H2160*H$2+I2160*I$2+K2160*K$2+J2160*J$2+L2160*L$2+M2160*M$2)</f>
        <v>0</v>
      </c>
    </row>
    <row r="2161" spans="1:18" ht="22.5" customHeight="1">
      <c r="A2161" s="34">
        <v>46017</v>
      </c>
      <c r="B2161" s="15" t="s">
        <v>2410</v>
      </c>
      <c r="C2161" s="15" t="s">
        <v>2411</v>
      </c>
      <c r="D2161" s="35">
        <v>21348</v>
      </c>
      <c r="E2161" s="36">
        <v>63</v>
      </c>
      <c r="F2161" s="32">
        <v>59</v>
      </c>
      <c r="G2161" s="32">
        <v>44</v>
      </c>
      <c r="H2161" s="32">
        <v>54</v>
      </c>
      <c r="I2161" s="32">
        <v>64</v>
      </c>
      <c r="J2161" s="37">
        <v>42</v>
      </c>
      <c r="K2161" s="36">
        <v>55</v>
      </c>
      <c r="L2161" s="32">
        <v>46</v>
      </c>
      <c r="M2161" s="37">
        <v>45</v>
      </c>
      <c r="N2161" s="32"/>
      <c r="O2161" s="32"/>
      <c r="P2161" s="32"/>
      <c r="Q2161" s="32"/>
      <c r="R2161" s="38">
        <f>(E2161*E$2+F2161*F$2+G2161*G$2+H2161*H$2+I2161*I$2+K2161*K$2+J2161*J$2+L2161*L$2+M2161*M$2)</f>
        <v>0</v>
      </c>
    </row>
    <row r="2162" spans="1:18" ht="22.5" customHeight="1">
      <c r="A2162" s="34">
        <v>46017</v>
      </c>
      <c r="B2162" s="15" t="s">
        <v>6952</v>
      </c>
      <c r="C2162" s="15" t="s">
        <v>6953</v>
      </c>
      <c r="D2162" s="35">
        <v>1161</v>
      </c>
      <c r="E2162" s="36">
        <v>6</v>
      </c>
      <c r="F2162" s="32">
        <v>22</v>
      </c>
      <c r="G2162" s="32">
        <v>29</v>
      </c>
      <c r="H2162" s="32">
        <v>49</v>
      </c>
      <c r="I2162" s="32">
        <v>11</v>
      </c>
      <c r="J2162" s="37"/>
      <c r="K2162" s="36">
        <v>65</v>
      </c>
      <c r="L2162" s="32">
        <v>34</v>
      </c>
      <c r="M2162" s="37">
        <v>35</v>
      </c>
      <c r="N2162" s="32"/>
      <c r="O2162" s="32"/>
      <c r="P2162" s="32"/>
      <c r="Q2162" s="32"/>
      <c r="R2162" s="38">
        <f>(E2162*E$2+F2162*F$2+G2162*G$2+H2162*H$2+I2162*I$2+K2162*K$2+J2162*J$2+L2162*L$2+M2162*M$2)</f>
        <v>0</v>
      </c>
    </row>
    <row r="2163" spans="1:18" ht="22.5" customHeight="1">
      <c r="A2163" s="34">
        <v>46017</v>
      </c>
      <c r="B2163" s="15" t="s">
        <v>2412</v>
      </c>
      <c r="C2163" s="15" t="s">
        <v>2413</v>
      </c>
      <c r="D2163" s="35">
        <v>44760</v>
      </c>
      <c r="E2163" s="36">
        <v>73</v>
      </c>
      <c r="F2163" s="32">
        <v>91</v>
      </c>
      <c r="G2163" s="32">
        <v>44</v>
      </c>
      <c r="H2163" s="32">
        <v>85</v>
      </c>
      <c r="I2163" s="32">
        <v>95</v>
      </c>
      <c r="J2163" s="37">
        <v>86</v>
      </c>
      <c r="K2163" s="36">
        <v>96</v>
      </c>
      <c r="L2163" s="32">
        <v>47</v>
      </c>
      <c r="M2163" s="37">
        <v>51</v>
      </c>
      <c r="N2163" s="32"/>
      <c r="O2163" s="32"/>
      <c r="P2163" s="32"/>
      <c r="Q2163" s="32"/>
      <c r="R2163" s="38">
        <f>(E2163*E$2+F2163*F$2+G2163*G$2+H2163*H$2+I2163*I$2+K2163*K$2+J2163*J$2+L2163*L$2+M2163*M$2)</f>
        <v>0</v>
      </c>
    </row>
    <row r="2164" spans="1:18" ht="22.5" customHeight="1">
      <c r="A2164" s="34">
        <v>46017</v>
      </c>
      <c r="B2164" s="15" t="s">
        <v>2414</v>
      </c>
      <c r="C2164" s="15" t="s">
        <v>2415</v>
      </c>
      <c r="D2164" s="35">
        <v>936</v>
      </c>
      <c r="E2164" s="36"/>
      <c r="F2164" s="32">
        <v>14</v>
      </c>
      <c r="G2164" s="32"/>
      <c r="H2164" s="32">
        <v>8</v>
      </c>
      <c r="I2164" s="32"/>
      <c r="J2164" s="37"/>
      <c r="K2164" s="36">
        <v>22</v>
      </c>
      <c r="L2164" s="32">
        <v>98</v>
      </c>
      <c r="M2164" s="37">
        <v>20</v>
      </c>
      <c r="N2164" s="32"/>
      <c r="O2164" s="32"/>
      <c r="P2164" s="32"/>
      <c r="Q2164" s="32"/>
      <c r="R2164" s="38">
        <f>(E2164*E$2+F2164*F$2+G2164*G$2+H2164*H$2+I2164*I$2+K2164*K$2+J2164*J$2+L2164*L$2+M2164*M$2)</f>
        <v>0</v>
      </c>
    </row>
    <row r="2165" spans="1:18" ht="22.5" customHeight="1">
      <c r="A2165" s="34">
        <v>46017</v>
      </c>
      <c r="B2165" s="15" t="s">
        <v>2416</v>
      </c>
      <c r="C2165" s="15" t="s">
        <v>2417</v>
      </c>
      <c r="D2165" s="35">
        <v>5853</v>
      </c>
      <c r="E2165" s="36">
        <v>41</v>
      </c>
      <c r="F2165" s="32">
        <v>33</v>
      </c>
      <c r="G2165" s="32">
        <v>46</v>
      </c>
      <c r="H2165" s="32">
        <v>81</v>
      </c>
      <c r="I2165" s="32">
        <v>54</v>
      </c>
      <c r="J2165" s="37">
        <v>35</v>
      </c>
      <c r="K2165" s="36">
        <v>37</v>
      </c>
      <c r="L2165" s="32">
        <v>27</v>
      </c>
      <c r="M2165" s="37">
        <v>65</v>
      </c>
      <c r="N2165" s="32"/>
      <c r="O2165" s="32"/>
      <c r="P2165" s="32"/>
      <c r="Q2165" s="32"/>
      <c r="R2165" s="38">
        <f>(E2165*E$2+F2165*F$2+G2165*G$2+H2165*H$2+I2165*I$2+K2165*K$2+J2165*J$2+L2165*L$2+M2165*M$2)</f>
        <v>0</v>
      </c>
    </row>
    <row r="2166" spans="1:18" ht="22.5" customHeight="1">
      <c r="A2166" s="34">
        <v>46017</v>
      </c>
      <c r="B2166" s="15" t="s">
        <v>7415</v>
      </c>
      <c r="C2166" s="15" t="s">
        <v>7416</v>
      </c>
      <c r="D2166" s="35">
        <v>222</v>
      </c>
      <c r="E2166" s="36"/>
      <c r="F2166" s="32"/>
      <c r="G2166" s="32"/>
      <c r="H2166" s="32"/>
      <c r="I2166" s="32"/>
      <c r="J2166" s="37"/>
      <c r="K2166" s="36"/>
      <c r="L2166" s="32">
        <v>43</v>
      </c>
      <c r="M2166" s="37">
        <v>57</v>
      </c>
      <c r="N2166" s="32"/>
      <c r="O2166" s="32"/>
      <c r="P2166" s="32"/>
      <c r="Q2166" s="32"/>
      <c r="R2166" s="38">
        <f>(E2166*E$2+F2166*F$2+G2166*G$2+H2166*H$2+I2166*I$2+K2166*K$2+J2166*J$2+L2166*L$2+M2166*M$2)</f>
        <v>0</v>
      </c>
    </row>
    <row r="2167" spans="1:18" ht="22.5" customHeight="1">
      <c r="A2167" s="34">
        <v>46017</v>
      </c>
      <c r="B2167" s="15" t="s">
        <v>5784</v>
      </c>
      <c r="C2167" s="15" t="s">
        <v>5783</v>
      </c>
      <c r="D2167" s="35">
        <v>361</v>
      </c>
      <c r="E2167" s="36"/>
      <c r="F2167" s="32">
        <v>40</v>
      </c>
      <c r="G2167" s="32"/>
      <c r="H2167" s="32">
        <v>15</v>
      </c>
      <c r="I2167" s="32"/>
      <c r="J2167" s="37"/>
      <c r="K2167" s="36">
        <v>22</v>
      </c>
      <c r="L2167" s="32">
        <v>40</v>
      </c>
      <c r="M2167" s="37">
        <v>66</v>
      </c>
      <c r="N2167" s="32"/>
      <c r="O2167" s="32"/>
      <c r="P2167" s="32"/>
      <c r="Q2167" s="32"/>
      <c r="R2167" s="38">
        <f>(E2167*E$2+F2167*F$2+G2167*G$2+H2167*H$2+I2167*I$2+K2167*K$2+J2167*J$2+L2167*L$2+M2167*M$2)</f>
        <v>0</v>
      </c>
    </row>
    <row r="2168" spans="1:18" ht="22.5" customHeight="1">
      <c r="A2168" s="34">
        <v>46017</v>
      </c>
      <c r="B2168" s="15" t="s">
        <v>7332</v>
      </c>
      <c r="C2168" s="15" t="s">
        <v>7333</v>
      </c>
      <c r="D2168" s="35">
        <v>479</v>
      </c>
      <c r="E2168" s="36"/>
      <c r="F2168" s="32">
        <v>1</v>
      </c>
      <c r="G2168" s="32"/>
      <c r="H2168" s="32">
        <v>8</v>
      </c>
      <c r="I2168" s="32"/>
      <c r="J2168" s="37"/>
      <c r="K2168" s="36">
        <v>10</v>
      </c>
      <c r="L2168" s="32">
        <v>84</v>
      </c>
      <c r="M2168" s="37">
        <v>14</v>
      </c>
      <c r="N2168" s="32"/>
      <c r="O2168" s="32"/>
      <c r="P2168" s="32"/>
      <c r="Q2168" s="32"/>
      <c r="R2168" s="38">
        <f>(E2168*E$2+F2168*F$2+G2168*G$2+H2168*H$2+I2168*I$2+K2168*K$2+J2168*J$2+L2168*L$2+M2168*M$2)</f>
        <v>0</v>
      </c>
    </row>
    <row r="2169" spans="1:18" ht="22.5" customHeight="1">
      <c r="A2169" s="34">
        <v>46017</v>
      </c>
      <c r="B2169" s="15" t="s">
        <v>6507</v>
      </c>
      <c r="C2169" s="15" t="s">
        <v>6508</v>
      </c>
      <c r="D2169" s="35">
        <v>580</v>
      </c>
      <c r="E2169" s="36">
        <v>44</v>
      </c>
      <c r="F2169" s="32"/>
      <c r="G2169" s="32">
        <v>42</v>
      </c>
      <c r="H2169" s="32">
        <v>74</v>
      </c>
      <c r="I2169" s="32">
        <v>6</v>
      </c>
      <c r="J2169" s="37"/>
      <c r="K2169" s="36">
        <v>16</v>
      </c>
      <c r="L2169" s="32">
        <v>64</v>
      </c>
      <c r="M2169" s="37">
        <v>44</v>
      </c>
      <c r="N2169" s="32"/>
      <c r="O2169" s="32"/>
      <c r="P2169" s="32"/>
      <c r="Q2169" s="32"/>
      <c r="R2169" s="38">
        <f>(E2169*E$2+F2169*F$2+G2169*G$2+H2169*H$2+I2169*I$2+K2169*K$2+J2169*J$2+L2169*L$2+M2169*M$2)</f>
        <v>0</v>
      </c>
    </row>
    <row r="2170" spans="1:18" ht="22.5" customHeight="1">
      <c r="A2170" s="34">
        <v>46017</v>
      </c>
      <c r="B2170" s="15" t="s">
        <v>5949</v>
      </c>
      <c r="C2170" s="15" t="s">
        <v>5865</v>
      </c>
      <c r="D2170" s="35">
        <v>748</v>
      </c>
      <c r="E2170" s="36">
        <v>30</v>
      </c>
      <c r="F2170" s="32"/>
      <c r="G2170" s="32">
        <v>25</v>
      </c>
      <c r="H2170" s="32">
        <v>15</v>
      </c>
      <c r="I2170" s="32">
        <v>5</v>
      </c>
      <c r="J2170" s="37"/>
      <c r="K2170" s="36">
        <v>63</v>
      </c>
      <c r="L2170" s="32">
        <v>40</v>
      </c>
      <c r="M2170" s="37">
        <v>37</v>
      </c>
      <c r="N2170" s="32"/>
      <c r="O2170" s="32"/>
      <c r="P2170" s="32"/>
      <c r="Q2170" s="32"/>
      <c r="R2170" s="38">
        <f>(E2170*E$2+F2170*F$2+G2170*G$2+H2170*H$2+I2170*I$2+K2170*K$2+J2170*J$2+L2170*L$2+M2170*M$2)</f>
        <v>0</v>
      </c>
    </row>
    <row r="2171" spans="1:18" ht="22.5" customHeight="1">
      <c r="A2171" s="34">
        <v>46017</v>
      </c>
      <c r="B2171" s="15" t="s">
        <v>2418</v>
      </c>
      <c r="C2171" s="15" t="s">
        <v>2419</v>
      </c>
      <c r="D2171" s="35">
        <v>375</v>
      </c>
      <c r="E2171" s="36"/>
      <c r="F2171" s="32">
        <v>64</v>
      </c>
      <c r="G2171" s="32"/>
      <c r="H2171" s="32">
        <v>97</v>
      </c>
      <c r="I2171" s="32"/>
      <c r="J2171" s="37"/>
      <c r="K2171" s="36">
        <v>57</v>
      </c>
      <c r="L2171" s="32">
        <v>64</v>
      </c>
      <c r="M2171" s="37">
        <v>43</v>
      </c>
      <c r="N2171" s="32"/>
      <c r="O2171" s="32"/>
      <c r="P2171" s="32"/>
      <c r="Q2171" s="32"/>
      <c r="R2171" s="38">
        <f>(E2171*E$2+F2171*F$2+G2171*G$2+H2171*H$2+I2171*I$2+K2171*K$2+J2171*J$2+L2171*L$2+M2171*M$2)</f>
        <v>0</v>
      </c>
    </row>
    <row r="2172" spans="1:18" ht="22.5" customHeight="1">
      <c r="A2172" s="34">
        <v>46017</v>
      </c>
      <c r="B2172" s="15" t="s">
        <v>5044</v>
      </c>
      <c r="C2172" s="15" t="s">
        <v>5043</v>
      </c>
      <c r="D2172" s="35">
        <v>3002</v>
      </c>
      <c r="E2172" s="36">
        <v>41</v>
      </c>
      <c r="F2172" s="32"/>
      <c r="G2172" s="32">
        <v>49</v>
      </c>
      <c r="H2172" s="32"/>
      <c r="I2172" s="32">
        <v>22</v>
      </c>
      <c r="J2172" s="37">
        <v>40</v>
      </c>
      <c r="K2172" s="36">
        <v>65</v>
      </c>
      <c r="L2172" s="32">
        <v>32</v>
      </c>
      <c r="M2172" s="37">
        <v>72</v>
      </c>
      <c r="N2172" s="32"/>
      <c r="O2172" s="32"/>
      <c r="P2172" s="32"/>
      <c r="Q2172" s="32"/>
      <c r="R2172" s="38">
        <f>(E2172*E$2+F2172*F$2+G2172*G$2+H2172*H$2+I2172*I$2+K2172*K$2+J2172*J$2+L2172*L$2+M2172*M$2)</f>
        <v>0</v>
      </c>
    </row>
    <row r="2173" spans="1:18" ht="22.5" customHeight="1">
      <c r="A2173" s="34">
        <v>46017</v>
      </c>
      <c r="B2173" s="15" t="s">
        <v>2420</v>
      </c>
      <c r="C2173" s="15" t="s">
        <v>2421</v>
      </c>
      <c r="D2173" s="35">
        <v>612</v>
      </c>
      <c r="E2173" s="36">
        <v>26</v>
      </c>
      <c r="F2173" s="32">
        <v>18</v>
      </c>
      <c r="G2173" s="32">
        <v>41</v>
      </c>
      <c r="H2173" s="32">
        <v>13</v>
      </c>
      <c r="I2173" s="32">
        <v>47</v>
      </c>
      <c r="J2173" s="37"/>
      <c r="K2173" s="36">
        <v>14</v>
      </c>
      <c r="L2173" s="32">
        <v>53</v>
      </c>
      <c r="M2173" s="37">
        <v>26</v>
      </c>
      <c r="N2173" s="32"/>
      <c r="O2173" s="32"/>
      <c r="P2173" s="32"/>
      <c r="Q2173" s="32"/>
      <c r="R2173" s="38">
        <f>(E2173*E$2+F2173*F$2+G2173*G$2+H2173*H$2+I2173*I$2+K2173*K$2+J2173*J$2+L2173*L$2+M2173*M$2)</f>
        <v>0</v>
      </c>
    </row>
    <row r="2174" spans="1:18" ht="22.5" customHeight="1">
      <c r="A2174" s="34">
        <v>46017</v>
      </c>
      <c r="B2174" s="15" t="s">
        <v>2422</v>
      </c>
      <c r="C2174" s="15" t="s">
        <v>2423</v>
      </c>
      <c r="D2174" s="35">
        <v>13921</v>
      </c>
      <c r="E2174" s="36">
        <v>22</v>
      </c>
      <c r="F2174" s="32">
        <v>18</v>
      </c>
      <c r="G2174" s="32">
        <v>26</v>
      </c>
      <c r="H2174" s="32">
        <v>51</v>
      </c>
      <c r="I2174" s="32">
        <v>51</v>
      </c>
      <c r="J2174" s="37">
        <v>24</v>
      </c>
      <c r="K2174" s="36">
        <v>79</v>
      </c>
      <c r="L2174" s="32">
        <v>54</v>
      </c>
      <c r="M2174" s="37">
        <v>55</v>
      </c>
      <c r="N2174" s="32"/>
      <c r="O2174" s="32"/>
      <c r="P2174" s="32"/>
      <c r="Q2174" s="32"/>
      <c r="R2174" s="38">
        <f>(E2174*E$2+F2174*F$2+G2174*G$2+H2174*H$2+I2174*I$2+K2174*K$2+J2174*J$2+L2174*L$2+M2174*M$2)</f>
        <v>0</v>
      </c>
    </row>
    <row r="2175" spans="1:18" ht="22.5" customHeight="1">
      <c r="A2175" s="34">
        <v>46017</v>
      </c>
      <c r="B2175" s="15" t="s">
        <v>7095</v>
      </c>
      <c r="C2175" s="15" t="s">
        <v>7096</v>
      </c>
      <c r="D2175" s="35">
        <v>745</v>
      </c>
      <c r="E2175" s="36"/>
      <c r="F2175" s="32">
        <v>4</v>
      </c>
      <c r="G2175" s="32"/>
      <c r="H2175" s="32">
        <v>11</v>
      </c>
      <c r="I2175" s="32"/>
      <c r="J2175" s="37"/>
      <c r="K2175" s="36">
        <v>46</v>
      </c>
      <c r="L2175" s="32">
        <v>78</v>
      </c>
      <c r="M2175" s="37">
        <v>48</v>
      </c>
      <c r="N2175" s="32"/>
      <c r="O2175" s="32"/>
      <c r="P2175" s="32"/>
      <c r="Q2175" s="32"/>
      <c r="R2175" s="38">
        <f>(E2175*E$2+F2175*F$2+G2175*G$2+H2175*H$2+I2175*I$2+K2175*K$2+J2175*J$2+L2175*L$2+M2175*M$2)</f>
        <v>0</v>
      </c>
    </row>
    <row r="2176" spans="1:18" ht="22.5" customHeight="1">
      <c r="A2176" s="34">
        <v>46017</v>
      </c>
      <c r="B2176" s="15" t="s">
        <v>2424</v>
      </c>
      <c r="C2176" s="15" t="s">
        <v>2425</v>
      </c>
      <c r="D2176" s="35">
        <v>7855</v>
      </c>
      <c r="E2176" s="36">
        <v>62</v>
      </c>
      <c r="F2176" s="32">
        <v>19</v>
      </c>
      <c r="G2176" s="32">
        <v>71</v>
      </c>
      <c r="H2176" s="32">
        <v>72</v>
      </c>
      <c r="I2176" s="32">
        <v>57</v>
      </c>
      <c r="J2176" s="37"/>
      <c r="K2176" s="36">
        <v>42</v>
      </c>
      <c r="L2176" s="32">
        <v>88</v>
      </c>
      <c r="M2176" s="37">
        <v>29</v>
      </c>
      <c r="N2176" s="32"/>
      <c r="O2176" s="32"/>
      <c r="P2176" s="32"/>
      <c r="Q2176" s="32"/>
      <c r="R2176" s="38">
        <f>(E2176*E$2+F2176*F$2+G2176*G$2+H2176*H$2+I2176*I$2+K2176*K$2+J2176*J$2+L2176*L$2+M2176*M$2)</f>
        <v>0</v>
      </c>
    </row>
    <row r="2177" spans="1:18" ht="22.5" customHeight="1">
      <c r="A2177" s="34">
        <v>46017</v>
      </c>
      <c r="B2177" s="15" t="s">
        <v>2426</v>
      </c>
      <c r="C2177" s="15" t="s">
        <v>2427</v>
      </c>
      <c r="D2177" s="35">
        <v>77073</v>
      </c>
      <c r="E2177" s="36"/>
      <c r="F2177" s="32">
        <v>53</v>
      </c>
      <c r="G2177" s="32"/>
      <c r="H2177" s="32">
        <v>63</v>
      </c>
      <c r="I2177" s="32"/>
      <c r="J2177" s="37"/>
      <c r="K2177" s="36">
        <v>84</v>
      </c>
      <c r="L2177" s="32">
        <v>56</v>
      </c>
      <c r="M2177" s="37">
        <v>61</v>
      </c>
      <c r="N2177" s="32"/>
      <c r="O2177" s="32"/>
      <c r="P2177" s="32"/>
      <c r="Q2177" s="32"/>
      <c r="R2177" s="38">
        <f>(E2177*E$2+F2177*F$2+G2177*G$2+H2177*H$2+I2177*I$2+K2177*K$2+J2177*J$2+L2177*L$2+M2177*M$2)</f>
        <v>0</v>
      </c>
    </row>
    <row r="2178" spans="1:18" ht="22.5" customHeight="1">
      <c r="A2178" s="34">
        <v>46017</v>
      </c>
      <c r="B2178" s="15" t="s">
        <v>2428</v>
      </c>
      <c r="C2178" s="15" t="s">
        <v>2429</v>
      </c>
      <c r="D2178" s="35">
        <v>583</v>
      </c>
      <c r="E2178" s="36">
        <v>56</v>
      </c>
      <c r="F2178" s="32">
        <v>28</v>
      </c>
      <c r="G2178" s="32">
        <v>54</v>
      </c>
      <c r="H2178" s="32">
        <v>97</v>
      </c>
      <c r="I2178" s="32">
        <v>95</v>
      </c>
      <c r="J2178" s="37">
        <v>22</v>
      </c>
      <c r="K2178" s="36">
        <v>74</v>
      </c>
      <c r="L2178" s="32">
        <v>53</v>
      </c>
      <c r="M2178" s="37">
        <v>30</v>
      </c>
      <c r="N2178" s="32"/>
      <c r="O2178" s="32"/>
      <c r="P2178" s="32"/>
      <c r="Q2178" s="32"/>
      <c r="R2178" s="38">
        <f>(E2178*E$2+F2178*F$2+G2178*G$2+H2178*H$2+I2178*I$2+K2178*K$2+J2178*J$2+L2178*L$2+M2178*M$2)</f>
        <v>0</v>
      </c>
    </row>
    <row r="2179" spans="1:18" ht="22.5" customHeight="1">
      <c r="A2179" s="34">
        <v>46017</v>
      </c>
      <c r="B2179" s="15" t="s">
        <v>2430</v>
      </c>
      <c r="C2179" s="15" t="s">
        <v>2431</v>
      </c>
      <c r="D2179" s="35">
        <v>33858</v>
      </c>
      <c r="E2179" s="36">
        <v>56</v>
      </c>
      <c r="F2179" s="32">
        <v>79</v>
      </c>
      <c r="G2179" s="32">
        <v>56</v>
      </c>
      <c r="H2179" s="32">
        <v>60</v>
      </c>
      <c r="I2179" s="32">
        <v>73</v>
      </c>
      <c r="J2179" s="37"/>
      <c r="K2179" s="36">
        <v>72</v>
      </c>
      <c r="L2179" s="32">
        <v>54</v>
      </c>
      <c r="M2179" s="37">
        <v>50</v>
      </c>
      <c r="N2179" s="32"/>
      <c r="O2179" s="32"/>
      <c r="P2179" s="32"/>
      <c r="Q2179" s="32"/>
      <c r="R2179" s="38">
        <f>(E2179*E$2+F2179*F$2+G2179*G$2+H2179*H$2+I2179*I$2+K2179*K$2+J2179*J$2+L2179*L$2+M2179*M$2)</f>
        <v>0</v>
      </c>
    </row>
    <row r="2180" spans="1:18" ht="22.5" customHeight="1">
      <c r="A2180" s="34">
        <v>46017</v>
      </c>
      <c r="B2180" s="15" t="s">
        <v>2432</v>
      </c>
      <c r="C2180" s="15" t="s">
        <v>2433</v>
      </c>
      <c r="D2180" s="35">
        <v>1786</v>
      </c>
      <c r="E2180" s="36">
        <v>92</v>
      </c>
      <c r="F2180" s="32">
        <v>90</v>
      </c>
      <c r="G2180" s="32">
        <v>83</v>
      </c>
      <c r="H2180" s="32">
        <v>66</v>
      </c>
      <c r="I2180" s="32">
        <v>47</v>
      </c>
      <c r="J2180" s="37"/>
      <c r="K2180" s="36">
        <v>62</v>
      </c>
      <c r="L2180" s="32">
        <v>52</v>
      </c>
      <c r="M2180" s="37">
        <v>45</v>
      </c>
      <c r="N2180" s="32"/>
      <c r="O2180" s="32"/>
      <c r="P2180" s="32"/>
      <c r="Q2180" s="32"/>
      <c r="R2180" s="38">
        <f>(E2180*E$2+F2180*F$2+G2180*G$2+H2180*H$2+I2180*I$2+K2180*K$2+J2180*J$2+L2180*L$2+M2180*M$2)</f>
        <v>0</v>
      </c>
    </row>
    <row r="2181" spans="1:18" ht="22.5" customHeight="1">
      <c r="A2181" s="34">
        <v>46017</v>
      </c>
      <c r="B2181" s="15" t="s">
        <v>2434</v>
      </c>
      <c r="C2181" s="15" t="s">
        <v>2435</v>
      </c>
      <c r="D2181" s="35">
        <v>1557</v>
      </c>
      <c r="E2181" s="36">
        <v>60</v>
      </c>
      <c r="F2181" s="32">
        <v>78</v>
      </c>
      <c r="G2181" s="32">
        <v>57</v>
      </c>
      <c r="H2181" s="32">
        <v>65</v>
      </c>
      <c r="I2181" s="32">
        <v>78</v>
      </c>
      <c r="J2181" s="37">
        <v>69</v>
      </c>
      <c r="K2181" s="36">
        <v>41</v>
      </c>
      <c r="L2181" s="32">
        <v>47</v>
      </c>
      <c r="M2181" s="37">
        <v>65</v>
      </c>
      <c r="N2181" s="32"/>
      <c r="O2181" s="32"/>
      <c r="P2181" s="32"/>
      <c r="Q2181" s="32"/>
      <c r="R2181" s="38">
        <f>(E2181*E$2+F2181*F$2+G2181*G$2+H2181*H$2+I2181*I$2+K2181*K$2+J2181*J$2+L2181*L$2+M2181*M$2)</f>
        <v>0</v>
      </c>
    </row>
    <row r="2182" spans="1:18" ht="22.5" customHeight="1">
      <c r="A2182" s="34">
        <v>46017</v>
      </c>
      <c r="B2182" s="15" t="s">
        <v>5956</v>
      </c>
      <c r="C2182" s="15" t="s">
        <v>5725</v>
      </c>
      <c r="D2182" s="35">
        <v>372</v>
      </c>
      <c r="E2182" s="36"/>
      <c r="F2182" s="32">
        <v>2</v>
      </c>
      <c r="G2182" s="32"/>
      <c r="H2182" s="32">
        <v>2</v>
      </c>
      <c r="I2182" s="32"/>
      <c r="J2182" s="37"/>
      <c r="K2182" s="36">
        <v>39</v>
      </c>
      <c r="L2182" s="32">
        <v>93</v>
      </c>
      <c r="M2182" s="37">
        <v>24</v>
      </c>
      <c r="N2182" s="32"/>
      <c r="O2182" s="32"/>
      <c r="P2182" s="32"/>
      <c r="Q2182" s="32"/>
      <c r="R2182" s="38">
        <f>(E2182*E$2+F2182*F$2+G2182*G$2+H2182*H$2+I2182*I$2+K2182*K$2+J2182*J$2+L2182*L$2+M2182*M$2)</f>
        <v>0</v>
      </c>
    </row>
    <row r="2183" spans="1:18" ht="22.5" customHeight="1">
      <c r="A2183" s="34">
        <v>46017</v>
      </c>
      <c r="B2183" s="15" t="s">
        <v>6872</v>
      </c>
      <c r="C2183" s="15" t="s">
        <v>6847</v>
      </c>
      <c r="D2183" s="35">
        <v>211</v>
      </c>
      <c r="E2183" s="36"/>
      <c r="F2183" s="32">
        <v>4</v>
      </c>
      <c r="G2183" s="32"/>
      <c r="H2183" s="32">
        <v>6</v>
      </c>
      <c r="I2183" s="32"/>
      <c r="J2183" s="37"/>
      <c r="K2183" s="36">
        <v>18</v>
      </c>
      <c r="L2183" s="32">
        <v>34</v>
      </c>
      <c r="M2183" s="37">
        <v>92</v>
      </c>
      <c r="N2183" s="32"/>
      <c r="O2183" s="32"/>
      <c r="P2183" s="32"/>
      <c r="Q2183" s="32"/>
      <c r="R2183" s="38">
        <f>(E2183*E$2+F2183*F$2+G2183*G$2+H2183*H$2+I2183*I$2+K2183*K$2+J2183*J$2+L2183*L$2+M2183*M$2)</f>
        <v>0</v>
      </c>
    </row>
    <row r="2184" spans="1:18" ht="22.5" customHeight="1">
      <c r="A2184" s="34">
        <v>46017</v>
      </c>
      <c r="B2184" s="15" t="s">
        <v>2436</v>
      </c>
      <c r="C2184" s="15" t="s">
        <v>2437</v>
      </c>
      <c r="D2184" s="35">
        <v>5974</v>
      </c>
      <c r="E2184" s="36">
        <v>51</v>
      </c>
      <c r="F2184" s="32">
        <v>29</v>
      </c>
      <c r="G2184" s="32">
        <v>70</v>
      </c>
      <c r="H2184" s="32">
        <v>97</v>
      </c>
      <c r="I2184" s="32">
        <v>86</v>
      </c>
      <c r="J2184" s="37">
        <v>30</v>
      </c>
      <c r="K2184" s="36">
        <v>95</v>
      </c>
      <c r="L2184" s="32">
        <v>60</v>
      </c>
      <c r="M2184" s="37">
        <v>39</v>
      </c>
      <c r="N2184" s="32"/>
      <c r="O2184" s="32"/>
      <c r="P2184" s="32"/>
      <c r="Q2184" s="32"/>
      <c r="R2184" s="38">
        <f>(E2184*E$2+F2184*F$2+G2184*G$2+H2184*H$2+I2184*I$2+K2184*K$2+J2184*J$2+L2184*L$2+M2184*M$2)</f>
        <v>0</v>
      </c>
    </row>
    <row r="2185" spans="1:18" ht="22.5" customHeight="1">
      <c r="A2185" s="34">
        <v>46017</v>
      </c>
      <c r="B2185" s="15" t="s">
        <v>2438</v>
      </c>
      <c r="C2185" s="15" t="s">
        <v>2439</v>
      </c>
      <c r="D2185" s="35">
        <v>521640</v>
      </c>
      <c r="E2185" s="36">
        <v>87</v>
      </c>
      <c r="F2185" s="32"/>
      <c r="G2185" s="32">
        <v>100</v>
      </c>
      <c r="H2185" s="32">
        <v>66</v>
      </c>
      <c r="I2185" s="32">
        <v>79</v>
      </c>
      <c r="J2185" s="37"/>
      <c r="K2185" s="36">
        <v>85</v>
      </c>
      <c r="L2185" s="32">
        <v>46</v>
      </c>
      <c r="M2185" s="37">
        <v>67</v>
      </c>
      <c r="N2185" s="32"/>
      <c r="O2185" s="32"/>
      <c r="P2185" s="32"/>
      <c r="Q2185" s="32"/>
      <c r="R2185" s="38">
        <f>(E2185*E$2+F2185*F$2+G2185*G$2+H2185*H$2+I2185*I$2+K2185*K$2+J2185*J$2+L2185*L$2+M2185*M$2)</f>
        <v>0</v>
      </c>
    </row>
    <row r="2186" spans="1:18" ht="22.5" customHeight="1">
      <c r="A2186" s="34">
        <v>46017</v>
      </c>
      <c r="B2186" s="15" t="s">
        <v>5046</v>
      </c>
      <c r="C2186" s="15" t="s">
        <v>5045</v>
      </c>
      <c r="D2186" s="35">
        <v>16133</v>
      </c>
      <c r="E2186" s="36">
        <v>42</v>
      </c>
      <c r="F2186" s="32"/>
      <c r="G2186" s="32">
        <v>60</v>
      </c>
      <c r="H2186" s="32"/>
      <c r="I2186" s="32">
        <v>24</v>
      </c>
      <c r="J2186" s="37">
        <v>45</v>
      </c>
      <c r="K2186" s="36">
        <v>30</v>
      </c>
      <c r="L2186" s="32">
        <v>15</v>
      </c>
      <c r="M2186" s="37">
        <v>93</v>
      </c>
      <c r="N2186" s="32"/>
      <c r="O2186" s="32"/>
      <c r="P2186" s="32"/>
      <c r="Q2186" s="32"/>
      <c r="R2186" s="38">
        <f>(E2186*E$2+F2186*F$2+G2186*G$2+H2186*H$2+I2186*I$2+K2186*K$2+J2186*J$2+L2186*L$2+M2186*M$2)</f>
        <v>0</v>
      </c>
    </row>
    <row r="2187" spans="1:18" ht="22.5" customHeight="1">
      <c r="A2187" s="34">
        <v>46017</v>
      </c>
      <c r="B2187" s="15" t="s">
        <v>7555</v>
      </c>
      <c r="C2187" s="15" t="s">
        <v>7556</v>
      </c>
      <c r="D2187" s="35">
        <v>1525</v>
      </c>
      <c r="E2187" s="36"/>
      <c r="F2187" s="32"/>
      <c r="G2187" s="32"/>
      <c r="H2187" s="32">
        <v>41</v>
      </c>
      <c r="I2187" s="32"/>
      <c r="J2187" s="37"/>
      <c r="K2187" s="36">
        <v>51</v>
      </c>
      <c r="L2187" s="32">
        <v>47</v>
      </c>
      <c r="M2187" s="37">
        <v>59</v>
      </c>
      <c r="N2187" s="32"/>
      <c r="O2187" s="32"/>
      <c r="P2187" s="32"/>
      <c r="Q2187" s="32"/>
      <c r="R2187" s="38">
        <f>(E2187*E$2+F2187*F$2+G2187*G$2+H2187*H$2+I2187*I$2+K2187*K$2+J2187*J$2+L2187*L$2+M2187*M$2)</f>
        <v>0</v>
      </c>
    </row>
    <row r="2188" spans="1:18" ht="22.5" customHeight="1">
      <c r="A2188" s="34">
        <v>46017</v>
      </c>
      <c r="B2188" s="15" t="s">
        <v>5048</v>
      </c>
      <c r="C2188" s="15" t="s">
        <v>5047</v>
      </c>
      <c r="D2188" s="35">
        <v>4853</v>
      </c>
      <c r="E2188" s="36">
        <v>42</v>
      </c>
      <c r="F2188" s="32"/>
      <c r="G2188" s="32">
        <v>30</v>
      </c>
      <c r="H2188" s="32"/>
      <c r="I2188" s="32">
        <v>21</v>
      </c>
      <c r="J2188" s="37">
        <v>45</v>
      </c>
      <c r="K2188" s="36">
        <v>54</v>
      </c>
      <c r="L2188" s="32">
        <v>39</v>
      </c>
      <c r="M2188" s="37">
        <v>38</v>
      </c>
      <c r="N2188" s="32"/>
      <c r="O2188" s="32"/>
      <c r="P2188" s="32"/>
      <c r="Q2188" s="32"/>
      <c r="R2188" s="38">
        <f>(E2188*E$2+F2188*F$2+G2188*G$2+H2188*H$2+I2188*I$2+K2188*K$2+J2188*J$2+L2188*L$2+M2188*M$2)</f>
        <v>0</v>
      </c>
    </row>
    <row r="2189" spans="1:18" ht="22.5" customHeight="1">
      <c r="A2189" s="34">
        <v>46017</v>
      </c>
      <c r="B2189" s="15" t="s">
        <v>6376</v>
      </c>
      <c r="C2189" s="15" t="s">
        <v>6377</v>
      </c>
      <c r="D2189" s="35">
        <v>169</v>
      </c>
      <c r="E2189" s="36"/>
      <c r="F2189" s="32"/>
      <c r="G2189" s="32"/>
      <c r="H2189" s="32"/>
      <c r="I2189" s="32"/>
      <c r="J2189" s="37"/>
      <c r="K2189" s="36"/>
      <c r="L2189" s="32">
        <v>5</v>
      </c>
      <c r="M2189" s="37">
        <v>91</v>
      </c>
      <c r="N2189" s="32"/>
      <c r="O2189" s="32"/>
      <c r="P2189" s="32"/>
      <c r="Q2189" s="32"/>
      <c r="R2189" s="38">
        <f>(E2189*E$2+F2189*F$2+G2189*G$2+H2189*H$2+I2189*I$2+K2189*K$2+J2189*J$2+L2189*L$2+M2189*M$2)</f>
        <v>0</v>
      </c>
    </row>
    <row r="2190" spans="1:18" ht="22.5" customHeight="1">
      <c r="A2190" s="34">
        <v>46017</v>
      </c>
      <c r="B2190" s="15" t="s">
        <v>6642</v>
      </c>
      <c r="C2190" s="15" t="s">
        <v>6621</v>
      </c>
      <c r="D2190" s="35">
        <v>536</v>
      </c>
      <c r="E2190" s="36">
        <v>69</v>
      </c>
      <c r="F2190" s="32">
        <v>94</v>
      </c>
      <c r="G2190" s="32">
        <v>30</v>
      </c>
      <c r="H2190" s="32">
        <v>99</v>
      </c>
      <c r="I2190" s="32">
        <v>55</v>
      </c>
      <c r="J2190" s="37"/>
      <c r="K2190" s="36">
        <v>12</v>
      </c>
      <c r="L2190" s="32">
        <v>68</v>
      </c>
      <c r="M2190" s="37">
        <v>40</v>
      </c>
      <c r="N2190" s="32"/>
      <c r="O2190" s="32"/>
      <c r="P2190" s="32"/>
      <c r="Q2190" s="32"/>
      <c r="R2190" s="38">
        <f>(E2190*E$2+F2190*F$2+G2190*G$2+H2190*H$2+I2190*I$2+K2190*K$2+J2190*J$2+L2190*L$2+M2190*M$2)</f>
        <v>0</v>
      </c>
    </row>
    <row r="2191" spans="1:18" ht="22.5" customHeight="1">
      <c r="A2191" s="34">
        <v>46017</v>
      </c>
      <c r="B2191" s="15" t="s">
        <v>5050</v>
      </c>
      <c r="C2191" s="15" t="s">
        <v>5049</v>
      </c>
      <c r="D2191" s="35">
        <v>5444</v>
      </c>
      <c r="E2191" s="36">
        <v>52</v>
      </c>
      <c r="F2191" s="32"/>
      <c r="G2191" s="32">
        <v>58</v>
      </c>
      <c r="H2191" s="32">
        <v>74</v>
      </c>
      <c r="I2191" s="32">
        <v>35</v>
      </c>
      <c r="J2191" s="37">
        <v>58</v>
      </c>
      <c r="K2191" s="36">
        <v>64</v>
      </c>
      <c r="L2191" s="32">
        <v>41</v>
      </c>
      <c r="M2191" s="37">
        <v>54</v>
      </c>
      <c r="N2191" s="32"/>
      <c r="O2191" s="32"/>
      <c r="P2191" s="32"/>
      <c r="Q2191" s="32"/>
      <c r="R2191" s="38">
        <f>(E2191*E$2+F2191*F$2+G2191*G$2+H2191*H$2+I2191*I$2+K2191*K$2+J2191*J$2+L2191*L$2+M2191*M$2)</f>
        <v>0</v>
      </c>
    </row>
    <row r="2192" spans="1:18" ht="22.5" customHeight="1">
      <c r="A2192" s="34">
        <v>46017</v>
      </c>
      <c r="B2192" s="15" t="s">
        <v>5773</v>
      </c>
      <c r="C2192" s="15" t="s">
        <v>5772</v>
      </c>
      <c r="D2192" s="35">
        <v>552</v>
      </c>
      <c r="E2192" s="36">
        <v>69</v>
      </c>
      <c r="F2192" s="32">
        <v>95</v>
      </c>
      <c r="G2192" s="32">
        <v>57</v>
      </c>
      <c r="H2192" s="32">
        <v>22</v>
      </c>
      <c r="I2192" s="32">
        <v>65</v>
      </c>
      <c r="J2192" s="37"/>
      <c r="K2192" s="36">
        <v>27</v>
      </c>
      <c r="L2192" s="32">
        <v>61</v>
      </c>
      <c r="M2192" s="37">
        <v>47</v>
      </c>
      <c r="N2192" s="32"/>
      <c r="O2192" s="32"/>
      <c r="P2192" s="32"/>
      <c r="Q2192" s="32"/>
      <c r="R2192" s="38">
        <f>(E2192*E$2+F2192*F$2+G2192*G$2+H2192*H$2+I2192*I$2+K2192*K$2+J2192*J$2+L2192*L$2+M2192*M$2)</f>
        <v>0</v>
      </c>
    </row>
    <row r="2193" spans="1:18" ht="22.5" customHeight="1">
      <c r="A2193" s="34">
        <v>46017</v>
      </c>
      <c r="B2193" s="15" t="s">
        <v>7417</v>
      </c>
      <c r="C2193" s="15" t="s">
        <v>7418</v>
      </c>
      <c r="D2193" s="35">
        <v>170</v>
      </c>
      <c r="E2193" s="36"/>
      <c r="F2193" s="32">
        <v>78</v>
      </c>
      <c r="G2193" s="32"/>
      <c r="H2193" s="32">
        <v>12</v>
      </c>
      <c r="I2193" s="32"/>
      <c r="J2193" s="37"/>
      <c r="K2193" s="36">
        <v>93</v>
      </c>
      <c r="L2193" s="32">
        <v>30</v>
      </c>
      <c r="M2193" s="37">
        <v>69</v>
      </c>
      <c r="N2193" s="32"/>
      <c r="O2193" s="32"/>
      <c r="P2193" s="32"/>
      <c r="Q2193" s="32"/>
      <c r="R2193" s="38">
        <f>(E2193*E$2+F2193*F$2+G2193*G$2+H2193*H$2+I2193*I$2+K2193*K$2+J2193*J$2+L2193*L$2+M2193*M$2)</f>
        <v>0</v>
      </c>
    </row>
    <row r="2194" spans="1:18" ht="22.5" customHeight="1">
      <c r="A2194" s="34">
        <v>46017</v>
      </c>
      <c r="B2194" s="15" t="s">
        <v>2440</v>
      </c>
      <c r="C2194" s="15" t="s">
        <v>2441</v>
      </c>
      <c r="D2194" s="35">
        <v>1381</v>
      </c>
      <c r="E2194" s="36">
        <v>29</v>
      </c>
      <c r="F2194" s="32">
        <v>7</v>
      </c>
      <c r="G2194" s="32">
        <v>28</v>
      </c>
      <c r="H2194" s="32">
        <v>64</v>
      </c>
      <c r="I2194" s="32">
        <v>46</v>
      </c>
      <c r="J2194" s="37"/>
      <c r="K2194" s="36">
        <v>21</v>
      </c>
      <c r="L2194" s="32">
        <v>51</v>
      </c>
      <c r="M2194" s="37">
        <v>61</v>
      </c>
      <c r="N2194" s="32"/>
      <c r="O2194" s="32"/>
      <c r="P2194" s="32"/>
      <c r="Q2194" s="32"/>
      <c r="R2194" s="38">
        <f>(E2194*E$2+F2194*F$2+G2194*G$2+H2194*H$2+I2194*I$2+K2194*K$2+J2194*J$2+L2194*L$2+M2194*M$2)</f>
        <v>0</v>
      </c>
    </row>
    <row r="2195" spans="1:18" ht="22.5" customHeight="1">
      <c r="A2195" s="34">
        <v>46017</v>
      </c>
      <c r="B2195" s="15" t="s">
        <v>2442</v>
      </c>
      <c r="C2195" s="15" t="s">
        <v>2443</v>
      </c>
      <c r="D2195" s="35">
        <v>10626</v>
      </c>
      <c r="E2195" s="36">
        <v>98</v>
      </c>
      <c r="F2195" s="32">
        <v>97</v>
      </c>
      <c r="G2195" s="32">
        <v>100</v>
      </c>
      <c r="H2195" s="32">
        <v>61</v>
      </c>
      <c r="I2195" s="32">
        <v>77</v>
      </c>
      <c r="J2195" s="37"/>
      <c r="K2195" s="36">
        <v>69</v>
      </c>
      <c r="L2195" s="32">
        <v>65</v>
      </c>
      <c r="M2195" s="37">
        <v>45</v>
      </c>
      <c r="N2195" s="32">
        <v>1</v>
      </c>
      <c r="O2195" s="32"/>
      <c r="P2195" s="32"/>
      <c r="Q2195" s="32"/>
      <c r="R2195" s="38">
        <f>(E2195*E$2+F2195*F$2+G2195*G$2+H2195*H$2+I2195*I$2+K2195*K$2+J2195*J$2+L2195*L$2+M2195*M$2)</f>
        <v>0</v>
      </c>
    </row>
    <row r="2196" spans="1:18" ht="22.5" customHeight="1">
      <c r="A2196" s="34">
        <v>46017</v>
      </c>
      <c r="B2196" s="15" t="s">
        <v>2444</v>
      </c>
      <c r="C2196" s="15" t="s">
        <v>2445</v>
      </c>
      <c r="D2196" s="35">
        <v>2734</v>
      </c>
      <c r="E2196" s="36">
        <v>39</v>
      </c>
      <c r="F2196" s="32">
        <v>4</v>
      </c>
      <c r="G2196" s="32">
        <v>43</v>
      </c>
      <c r="H2196" s="32">
        <v>37</v>
      </c>
      <c r="I2196" s="32">
        <v>90</v>
      </c>
      <c r="J2196" s="37"/>
      <c r="K2196" s="36">
        <v>45</v>
      </c>
      <c r="L2196" s="32">
        <v>41</v>
      </c>
      <c r="M2196" s="37">
        <v>63</v>
      </c>
      <c r="N2196" s="32"/>
      <c r="O2196" s="32"/>
      <c r="P2196" s="32"/>
      <c r="Q2196" s="32"/>
      <c r="R2196" s="38">
        <f>(E2196*E$2+F2196*F$2+G2196*G$2+H2196*H$2+I2196*I$2+K2196*K$2+J2196*J$2+L2196*L$2+M2196*M$2)</f>
        <v>0</v>
      </c>
    </row>
    <row r="2197" spans="1:18" ht="22.5" customHeight="1">
      <c r="A2197" s="34">
        <v>46017</v>
      </c>
      <c r="B2197" s="15" t="s">
        <v>2446</v>
      </c>
      <c r="C2197" s="15" t="s">
        <v>2447</v>
      </c>
      <c r="D2197" s="35">
        <v>84686</v>
      </c>
      <c r="E2197" s="36">
        <v>79</v>
      </c>
      <c r="F2197" s="32">
        <v>96</v>
      </c>
      <c r="G2197" s="32">
        <v>63</v>
      </c>
      <c r="H2197" s="32">
        <v>54</v>
      </c>
      <c r="I2197" s="32">
        <v>27</v>
      </c>
      <c r="J2197" s="37"/>
      <c r="K2197" s="36">
        <v>59</v>
      </c>
      <c r="L2197" s="32">
        <v>41</v>
      </c>
      <c r="M2197" s="37">
        <v>50</v>
      </c>
      <c r="N2197" s="32"/>
      <c r="O2197" s="32"/>
      <c r="P2197" s="32"/>
      <c r="Q2197" s="32"/>
      <c r="R2197" s="38">
        <f>(E2197*E$2+F2197*F$2+G2197*G$2+H2197*H$2+I2197*I$2+K2197*K$2+J2197*J$2+L2197*L$2+M2197*M$2)</f>
        <v>0</v>
      </c>
    </row>
    <row r="2198" spans="1:18" ht="22.5" customHeight="1">
      <c r="A2198" s="34">
        <v>46017</v>
      </c>
      <c r="B2198" s="15" t="s">
        <v>6484</v>
      </c>
      <c r="C2198" s="15" t="s">
        <v>2448</v>
      </c>
      <c r="D2198" s="35">
        <v>3626</v>
      </c>
      <c r="E2198" s="36">
        <v>15</v>
      </c>
      <c r="F2198" s="32">
        <v>19</v>
      </c>
      <c r="G2198" s="32">
        <v>32</v>
      </c>
      <c r="H2198" s="32">
        <v>74</v>
      </c>
      <c r="I2198" s="32">
        <v>43</v>
      </c>
      <c r="J2198" s="37"/>
      <c r="K2198" s="36">
        <v>11</v>
      </c>
      <c r="L2198" s="32">
        <v>96</v>
      </c>
      <c r="M2198" s="37">
        <v>6</v>
      </c>
      <c r="N2198" s="32"/>
      <c r="O2198" s="32"/>
      <c r="P2198" s="32"/>
      <c r="Q2198" s="32"/>
      <c r="R2198" s="38">
        <f>(E2198*E$2+F2198*F$2+G2198*G$2+H2198*H$2+I2198*I$2+K2198*K$2+J2198*J$2+L2198*L$2+M2198*M$2)</f>
        <v>0</v>
      </c>
    </row>
    <row r="2199" spans="1:18" ht="22.5" customHeight="1">
      <c r="A2199" s="34">
        <v>46017</v>
      </c>
      <c r="B2199" s="15" t="s">
        <v>2449</v>
      </c>
      <c r="C2199" s="15" t="s">
        <v>2450</v>
      </c>
      <c r="D2199" s="35">
        <v>13446</v>
      </c>
      <c r="E2199" s="36">
        <v>80</v>
      </c>
      <c r="F2199" s="32">
        <v>92</v>
      </c>
      <c r="G2199" s="32">
        <v>70</v>
      </c>
      <c r="H2199" s="32">
        <v>75</v>
      </c>
      <c r="I2199" s="32">
        <v>37</v>
      </c>
      <c r="J2199" s="37">
        <v>81</v>
      </c>
      <c r="K2199" s="36">
        <v>66</v>
      </c>
      <c r="L2199" s="32">
        <v>42</v>
      </c>
      <c r="M2199" s="37">
        <v>61</v>
      </c>
      <c r="N2199" s="32"/>
      <c r="O2199" s="32"/>
      <c r="P2199" s="32"/>
      <c r="Q2199" s="32"/>
      <c r="R2199" s="38">
        <f>(E2199*E$2+F2199*F$2+G2199*G$2+H2199*H$2+I2199*I$2+K2199*K$2+J2199*J$2+L2199*L$2+M2199*M$2)</f>
        <v>0</v>
      </c>
    </row>
    <row r="2200" spans="1:18" ht="22.5" customHeight="1">
      <c r="A2200" s="34">
        <v>46017</v>
      </c>
      <c r="B2200" s="15" t="s">
        <v>2451</v>
      </c>
      <c r="C2200" s="15" t="s">
        <v>2452</v>
      </c>
      <c r="D2200" s="35">
        <v>7131</v>
      </c>
      <c r="E2200" s="36">
        <v>64</v>
      </c>
      <c r="F2200" s="32">
        <v>72</v>
      </c>
      <c r="G2200" s="32">
        <v>55</v>
      </c>
      <c r="H2200" s="32">
        <v>76</v>
      </c>
      <c r="I2200" s="32">
        <v>59</v>
      </c>
      <c r="J2200" s="37"/>
      <c r="K2200" s="36">
        <v>38</v>
      </c>
      <c r="L2200" s="32">
        <v>43</v>
      </c>
      <c r="M2200" s="37">
        <v>58</v>
      </c>
      <c r="N2200" s="32"/>
      <c r="O2200" s="32"/>
      <c r="P2200" s="32"/>
      <c r="Q2200" s="32"/>
      <c r="R2200" s="38">
        <f>(E2200*E$2+F2200*F$2+G2200*G$2+H2200*H$2+I2200*I$2+K2200*K$2+J2200*J$2+L2200*L$2+M2200*M$2)</f>
        <v>0</v>
      </c>
    </row>
    <row r="2201" spans="1:18" ht="22.5" customHeight="1">
      <c r="A2201" s="34">
        <v>46017</v>
      </c>
      <c r="B2201" s="15" t="s">
        <v>6848</v>
      </c>
      <c r="C2201" s="15" t="s">
        <v>6849</v>
      </c>
      <c r="D2201" s="35">
        <v>195</v>
      </c>
      <c r="E2201" s="36">
        <v>45</v>
      </c>
      <c r="F2201" s="32">
        <v>63</v>
      </c>
      <c r="G2201" s="32">
        <v>34</v>
      </c>
      <c r="H2201" s="32">
        <v>28</v>
      </c>
      <c r="I2201" s="32">
        <v>96</v>
      </c>
      <c r="J2201" s="37"/>
      <c r="K2201" s="36">
        <v>51</v>
      </c>
      <c r="L2201" s="32">
        <v>41</v>
      </c>
      <c r="M2201" s="37">
        <v>43</v>
      </c>
      <c r="N2201" s="32"/>
      <c r="O2201" s="32"/>
      <c r="P2201" s="32"/>
      <c r="Q2201" s="32"/>
      <c r="R2201" s="38">
        <f>(E2201*E$2+F2201*F$2+G2201*G$2+H2201*H$2+I2201*I$2+K2201*K$2+J2201*J$2+L2201*L$2+M2201*M$2)</f>
        <v>0</v>
      </c>
    </row>
    <row r="2202" spans="1:18" ht="22.5" customHeight="1">
      <c r="A2202" s="34">
        <v>46017</v>
      </c>
      <c r="B2202" s="15" t="s">
        <v>2453</v>
      </c>
      <c r="C2202" s="15" t="s">
        <v>2454</v>
      </c>
      <c r="D2202" s="35">
        <v>6297</v>
      </c>
      <c r="E2202" s="36">
        <v>69</v>
      </c>
      <c r="F2202" s="32">
        <v>77</v>
      </c>
      <c r="G2202" s="32">
        <v>45</v>
      </c>
      <c r="H2202" s="32">
        <v>75</v>
      </c>
      <c r="I2202" s="32">
        <v>59</v>
      </c>
      <c r="J2202" s="37"/>
      <c r="K2202" s="36">
        <v>87</v>
      </c>
      <c r="L2202" s="32">
        <v>33</v>
      </c>
      <c r="M2202" s="37">
        <v>55</v>
      </c>
      <c r="N2202" s="32"/>
      <c r="O2202" s="32"/>
      <c r="P2202" s="32"/>
      <c r="Q2202" s="32"/>
      <c r="R2202" s="38">
        <f>(E2202*E$2+F2202*F$2+G2202*G$2+H2202*H$2+I2202*I$2+K2202*K$2+J2202*J$2+L2202*L$2+M2202*M$2)</f>
        <v>0</v>
      </c>
    </row>
    <row r="2203" spans="1:18" ht="22.5" customHeight="1">
      <c r="A2203" s="34">
        <v>46017</v>
      </c>
      <c r="B2203" s="15" t="s">
        <v>2455</v>
      </c>
      <c r="C2203" s="15" t="s">
        <v>2456</v>
      </c>
      <c r="D2203" s="35">
        <v>680</v>
      </c>
      <c r="E2203" s="36">
        <v>73</v>
      </c>
      <c r="F2203" s="32">
        <v>95</v>
      </c>
      <c r="G2203" s="32">
        <v>52</v>
      </c>
      <c r="H2203" s="32">
        <v>52</v>
      </c>
      <c r="I2203" s="32">
        <v>93</v>
      </c>
      <c r="J2203" s="37">
        <v>69</v>
      </c>
      <c r="K2203" s="36">
        <v>64</v>
      </c>
      <c r="L2203" s="32">
        <v>91</v>
      </c>
      <c r="M2203" s="37">
        <v>28</v>
      </c>
      <c r="N2203" s="32"/>
      <c r="O2203" s="32"/>
      <c r="P2203" s="32"/>
      <c r="Q2203" s="32"/>
      <c r="R2203" s="38">
        <f>(E2203*E$2+F2203*F$2+G2203*G$2+H2203*H$2+I2203*I$2+K2203*K$2+J2203*J$2+L2203*L$2+M2203*M$2)</f>
        <v>0</v>
      </c>
    </row>
    <row r="2204" spans="1:18" ht="22.5" customHeight="1">
      <c r="A2204" s="34">
        <v>46017</v>
      </c>
      <c r="B2204" s="15" t="s">
        <v>2457</v>
      </c>
      <c r="C2204" s="15" t="s">
        <v>2458</v>
      </c>
      <c r="D2204" s="35">
        <v>827</v>
      </c>
      <c r="E2204" s="36">
        <v>5</v>
      </c>
      <c r="F2204" s="32">
        <v>7</v>
      </c>
      <c r="G2204" s="32">
        <v>28</v>
      </c>
      <c r="H2204" s="32">
        <v>35</v>
      </c>
      <c r="I2204" s="32">
        <v>41</v>
      </c>
      <c r="J2204" s="37">
        <v>10</v>
      </c>
      <c r="K2204" s="36">
        <v>27</v>
      </c>
      <c r="L2204" s="32">
        <v>39</v>
      </c>
      <c r="M2204" s="37">
        <v>50</v>
      </c>
      <c r="N2204" s="32"/>
      <c r="O2204" s="32"/>
      <c r="P2204" s="32"/>
      <c r="Q2204" s="32"/>
      <c r="R2204" s="38">
        <f>(E2204*E$2+F2204*F$2+G2204*G$2+H2204*H$2+I2204*I$2+K2204*K$2+J2204*J$2+L2204*L$2+M2204*M$2)</f>
        <v>0</v>
      </c>
    </row>
    <row r="2205" spans="1:18" ht="22.5" customHeight="1">
      <c r="A2205" s="34">
        <v>46017</v>
      </c>
      <c r="B2205" s="15" t="s">
        <v>2459</v>
      </c>
      <c r="C2205" s="15" t="s">
        <v>2460</v>
      </c>
      <c r="D2205" s="35">
        <v>3898</v>
      </c>
      <c r="E2205" s="36">
        <v>34</v>
      </c>
      <c r="F2205" s="32">
        <v>26</v>
      </c>
      <c r="G2205" s="32">
        <v>50</v>
      </c>
      <c r="H2205" s="32">
        <v>55</v>
      </c>
      <c r="I2205" s="32">
        <v>47</v>
      </c>
      <c r="J2205" s="37">
        <v>28</v>
      </c>
      <c r="K2205" s="36">
        <v>15</v>
      </c>
      <c r="L2205" s="32">
        <v>42</v>
      </c>
      <c r="M2205" s="37">
        <v>45</v>
      </c>
      <c r="N2205" s="32"/>
      <c r="O2205" s="32"/>
      <c r="P2205" s="32"/>
      <c r="Q2205" s="32"/>
      <c r="R2205" s="38">
        <f>(E2205*E$2+F2205*F$2+G2205*G$2+H2205*H$2+I2205*I$2+K2205*K$2+J2205*J$2+L2205*L$2+M2205*M$2)</f>
        <v>0</v>
      </c>
    </row>
    <row r="2206" spans="1:18" ht="22.5" customHeight="1">
      <c r="A2206" s="34">
        <v>46017</v>
      </c>
      <c r="B2206" s="15" t="s">
        <v>2461</v>
      </c>
      <c r="C2206" s="15" t="s">
        <v>2462</v>
      </c>
      <c r="D2206" s="35">
        <v>721</v>
      </c>
      <c r="E2206" s="36">
        <v>63</v>
      </c>
      <c r="F2206" s="32">
        <v>77</v>
      </c>
      <c r="G2206" s="32">
        <v>69</v>
      </c>
      <c r="H2206" s="32">
        <v>67</v>
      </c>
      <c r="I2206" s="32">
        <v>96</v>
      </c>
      <c r="J2206" s="37"/>
      <c r="K2206" s="36">
        <v>59</v>
      </c>
      <c r="L2206" s="32">
        <v>47</v>
      </c>
      <c r="M2206" s="37">
        <v>44</v>
      </c>
      <c r="N2206" s="32"/>
      <c r="O2206" s="32"/>
      <c r="P2206" s="32"/>
      <c r="Q2206" s="32">
        <v>1</v>
      </c>
      <c r="R2206" s="38">
        <f>(E2206*E$2+F2206*F$2+G2206*G$2+H2206*H$2+I2206*I$2+K2206*K$2+J2206*J$2+L2206*L$2+M2206*M$2)</f>
        <v>0</v>
      </c>
    </row>
    <row r="2207" spans="1:18" ht="22.5" customHeight="1">
      <c r="A2207" s="34">
        <v>46017</v>
      </c>
      <c r="B2207" s="15" t="s">
        <v>6800</v>
      </c>
      <c r="C2207" s="15" t="s">
        <v>6783</v>
      </c>
      <c r="D2207" s="35">
        <v>2025</v>
      </c>
      <c r="E2207" s="36">
        <v>28</v>
      </c>
      <c r="F2207" s="32"/>
      <c r="G2207" s="32">
        <v>29</v>
      </c>
      <c r="H2207" s="32">
        <v>30</v>
      </c>
      <c r="I2207" s="32">
        <v>9</v>
      </c>
      <c r="J2207" s="37"/>
      <c r="K2207" s="36">
        <v>54</v>
      </c>
      <c r="L2207" s="32">
        <v>59</v>
      </c>
      <c r="M2207" s="37">
        <v>59</v>
      </c>
      <c r="N2207" s="32"/>
      <c r="O2207" s="32"/>
      <c r="P2207" s="32"/>
      <c r="Q2207" s="32"/>
      <c r="R2207" s="38">
        <f>(E2207*E$2+F2207*F$2+G2207*G$2+H2207*H$2+I2207*I$2+K2207*K$2+J2207*J$2+L2207*L$2+M2207*M$2)</f>
        <v>0</v>
      </c>
    </row>
    <row r="2208" spans="1:18" ht="22.5" customHeight="1">
      <c r="A2208" s="34">
        <v>46017</v>
      </c>
      <c r="B2208" s="15" t="s">
        <v>6527</v>
      </c>
      <c r="C2208" s="15" t="s">
        <v>6528</v>
      </c>
      <c r="D2208" s="35">
        <v>307</v>
      </c>
      <c r="E2208" s="36"/>
      <c r="F2208" s="32"/>
      <c r="G2208" s="32"/>
      <c r="H2208" s="32"/>
      <c r="I2208" s="32"/>
      <c r="J2208" s="37"/>
      <c r="K2208" s="36"/>
      <c r="L2208" s="32">
        <v>14</v>
      </c>
      <c r="M2208" s="37">
        <v>82</v>
      </c>
      <c r="N2208" s="32"/>
      <c r="O2208" s="32"/>
      <c r="P2208" s="32"/>
      <c r="Q2208" s="32"/>
      <c r="R2208" s="38">
        <f>(E2208*E$2+F2208*F$2+G2208*G$2+H2208*H$2+I2208*I$2+K2208*K$2+J2208*J$2+L2208*L$2+M2208*M$2)</f>
        <v>0</v>
      </c>
    </row>
    <row r="2209" spans="1:18" ht="22.5" customHeight="1">
      <c r="A2209" s="34">
        <v>46017</v>
      </c>
      <c r="B2209" s="15" t="s">
        <v>5052</v>
      </c>
      <c r="C2209" s="15" t="s">
        <v>5051</v>
      </c>
      <c r="D2209" s="35">
        <v>1428</v>
      </c>
      <c r="E2209" s="36">
        <v>37</v>
      </c>
      <c r="F2209" s="32">
        <v>34</v>
      </c>
      <c r="G2209" s="32">
        <v>38</v>
      </c>
      <c r="H2209" s="32">
        <v>92</v>
      </c>
      <c r="I2209" s="32">
        <v>73</v>
      </c>
      <c r="J2209" s="37"/>
      <c r="K2209" s="36">
        <v>35</v>
      </c>
      <c r="L2209" s="32">
        <v>57</v>
      </c>
      <c r="M2209" s="37">
        <v>47</v>
      </c>
      <c r="N2209" s="32"/>
      <c r="O2209" s="32"/>
      <c r="P2209" s="32"/>
      <c r="Q2209" s="32"/>
      <c r="R2209" s="38">
        <f>(E2209*E$2+F2209*F$2+G2209*G$2+H2209*H$2+I2209*I$2+K2209*K$2+J2209*J$2+L2209*L$2+M2209*M$2)</f>
        <v>0</v>
      </c>
    </row>
    <row r="2210" spans="1:18" ht="22.5" customHeight="1">
      <c r="A2210" s="34">
        <v>46017</v>
      </c>
      <c r="B2210" s="15" t="s">
        <v>2463</v>
      </c>
      <c r="C2210" s="15" t="s">
        <v>2464</v>
      </c>
      <c r="D2210" s="35">
        <v>284</v>
      </c>
      <c r="E2210" s="36">
        <v>48</v>
      </c>
      <c r="F2210" s="32">
        <v>46</v>
      </c>
      <c r="G2210" s="32">
        <v>65</v>
      </c>
      <c r="H2210" s="32">
        <v>47</v>
      </c>
      <c r="I2210" s="32">
        <v>67</v>
      </c>
      <c r="J2210" s="37"/>
      <c r="K2210" s="36">
        <v>66</v>
      </c>
      <c r="L2210" s="32">
        <v>81</v>
      </c>
      <c r="M2210" s="37">
        <v>51</v>
      </c>
      <c r="N2210" s="32"/>
      <c r="O2210" s="32"/>
      <c r="P2210" s="32"/>
      <c r="Q2210" s="32"/>
      <c r="R2210" s="38">
        <f>(E2210*E$2+F2210*F$2+G2210*G$2+H2210*H$2+I2210*I$2+K2210*K$2+J2210*J$2+L2210*L$2+M2210*M$2)</f>
        <v>0</v>
      </c>
    </row>
    <row r="2211" spans="1:18" ht="22.5" customHeight="1">
      <c r="A2211" s="34">
        <v>46017</v>
      </c>
      <c r="B2211" s="15" t="s">
        <v>2465</v>
      </c>
      <c r="C2211" s="15" t="s">
        <v>2466</v>
      </c>
      <c r="D2211" s="35">
        <v>359</v>
      </c>
      <c r="E2211" s="36">
        <v>26</v>
      </c>
      <c r="F2211" s="32">
        <v>80</v>
      </c>
      <c r="G2211" s="32">
        <v>18</v>
      </c>
      <c r="H2211" s="32">
        <v>49</v>
      </c>
      <c r="I2211" s="32">
        <v>11</v>
      </c>
      <c r="J2211" s="37"/>
      <c r="K2211" s="36">
        <v>20</v>
      </c>
      <c r="L2211" s="32">
        <v>48</v>
      </c>
      <c r="M2211" s="37">
        <v>43</v>
      </c>
      <c r="N2211" s="32"/>
      <c r="O2211" s="32"/>
      <c r="P2211" s="32"/>
      <c r="Q2211" s="32"/>
      <c r="R2211" s="38">
        <f>(E2211*E$2+F2211*F$2+G2211*G$2+H2211*H$2+I2211*I$2+K2211*K$2+J2211*J$2+L2211*L$2+M2211*M$2)</f>
        <v>0</v>
      </c>
    </row>
    <row r="2212" spans="1:18" ht="22.5" customHeight="1">
      <c r="A2212" s="34">
        <v>46017</v>
      </c>
      <c r="B2212" s="15" t="s">
        <v>2467</v>
      </c>
      <c r="C2212" s="15" t="s">
        <v>2468</v>
      </c>
      <c r="D2212" s="35">
        <v>1547</v>
      </c>
      <c r="E2212" s="36">
        <v>28</v>
      </c>
      <c r="F2212" s="32">
        <v>16</v>
      </c>
      <c r="G2212" s="32">
        <v>42</v>
      </c>
      <c r="H2212" s="32">
        <v>40</v>
      </c>
      <c r="I2212" s="32">
        <v>25</v>
      </c>
      <c r="J2212" s="37">
        <v>15</v>
      </c>
      <c r="K2212" s="36">
        <v>22</v>
      </c>
      <c r="L2212" s="32">
        <v>63</v>
      </c>
      <c r="M2212" s="37">
        <v>53</v>
      </c>
      <c r="N2212" s="32"/>
      <c r="O2212" s="32"/>
      <c r="P2212" s="32"/>
      <c r="Q2212" s="32"/>
      <c r="R2212" s="38">
        <f>(E2212*E$2+F2212*F$2+G2212*G$2+H2212*H$2+I2212*I$2+K2212*K$2+J2212*J$2+L2212*L$2+M2212*M$2)</f>
        <v>0</v>
      </c>
    </row>
    <row r="2213" spans="1:18" ht="22.5" customHeight="1">
      <c r="A2213" s="34">
        <v>46017</v>
      </c>
      <c r="B2213" s="15" t="s">
        <v>2469</v>
      </c>
      <c r="C2213" s="15" t="s">
        <v>2470</v>
      </c>
      <c r="D2213" s="35">
        <v>8479</v>
      </c>
      <c r="E2213" s="36">
        <v>49</v>
      </c>
      <c r="F2213" s="32">
        <v>61</v>
      </c>
      <c r="G2213" s="32">
        <v>53</v>
      </c>
      <c r="H2213" s="32">
        <v>64</v>
      </c>
      <c r="I2213" s="32">
        <v>26</v>
      </c>
      <c r="J2213" s="37"/>
      <c r="K2213" s="36">
        <v>16</v>
      </c>
      <c r="L2213" s="32">
        <v>85</v>
      </c>
      <c r="M2213" s="37">
        <v>9</v>
      </c>
      <c r="N2213" s="32"/>
      <c r="O2213" s="32"/>
      <c r="P2213" s="32"/>
      <c r="Q2213" s="32"/>
      <c r="R2213" s="38">
        <f>(E2213*E$2+F2213*F$2+G2213*G$2+H2213*H$2+I2213*I$2+K2213*K$2+J2213*J$2+L2213*L$2+M2213*M$2)</f>
        <v>0</v>
      </c>
    </row>
    <row r="2214" spans="1:18" ht="22.5" customHeight="1">
      <c r="A2214" s="34">
        <v>46017</v>
      </c>
      <c r="B2214" s="15" t="s">
        <v>7419</v>
      </c>
      <c r="C2214" s="15" t="s">
        <v>7420</v>
      </c>
      <c r="D2214" s="35">
        <v>144</v>
      </c>
      <c r="E2214" s="36"/>
      <c r="F2214" s="32"/>
      <c r="G2214" s="32"/>
      <c r="H2214" s="32">
        <v>15</v>
      </c>
      <c r="I2214" s="32"/>
      <c r="J2214" s="37"/>
      <c r="K2214" s="36">
        <v>25</v>
      </c>
      <c r="L2214" s="32">
        <v>57</v>
      </c>
      <c r="M2214" s="37">
        <v>37</v>
      </c>
      <c r="N2214" s="32"/>
      <c r="O2214" s="32"/>
      <c r="P2214" s="32"/>
      <c r="Q2214" s="32"/>
      <c r="R2214" s="38">
        <f>(E2214*E$2+F2214*F$2+G2214*G$2+H2214*H$2+I2214*I$2+K2214*K$2+J2214*J$2+L2214*L$2+M2214*M$2)</f>
        <v>0</v>
      </c>
    </row>
    <row r="2215" spans="1:18" ht="22.5" customHeight="1">
      <c r="A2215" s="34">
        <v>46017</v>
      </c>
      <c r="B2215" s="15" t="s">
        <v>2471</v>
      </c>
      <c r="C2215" s="15" t="s">
        <v>2472</v>
      </c>
      <c r="D2215" s="35">
        <v>563</v>
      </c>
      <c r="E2215" s="36">
        <v>30</v>
      </c>
      <c r="F2215" s="32">
        <v>40</v>
      </c>
      <c r="G2215" s="32">
        <v>34</v>
      </c>
      <c r="H2215" s="32">
        <v>61</v>
      </c>
      <c r="I2215" s="32">
        <v>6</v>
      </c>
      <c r="J2215" s="37"/>
      <c r="K2215" s="36">
        <v>9</v>
      </c>
      <c r="L2215" s="32">
        <v>63</v>
      </c>
      <c r="M2215" s="37">
        <v>50</v>
      </c>
      <c r="N2215" s="32"/>
      <c r="O2215" s="32"/>
      <c r="P2215" s="32"/>
      <c r="Q2215" s="32"/>
      <c r="R2215" s="38">
        <f>(E2215*E$2+F2215*F$2+G2215*G$2+H2215*H$2+I2215*I$2+K2215*K$2+J2215*J$2+L2215*L$2+M2215*M$2)</f>
        <v>0</v>
      </c>
    </row>
    <row r="2216" spans="1:18" ht="22.5" customHeight="1">
      <c r="A2216" s="34">
        <v>46017</v>
      </c>
      <c r="B2216" s="15" t="s">
        <v>7666</v>
      </c>
      <c r="C2216" s="15" t="s">
        <v>7667</v>
      </c>
      <c r="D2216" s="35">
        <v>345</v>
      </c>
      <c r="E2216" s="36"/>
      <c r="F2216" s="32"/>
      <c r="G2216" s="32"/>
      <c r="H2216" s="32"/>
      <c r="I2216" s="32"/>
      <c r="J2216" s="37"/>
      <c r="K2216" s="36"/>
      <c r="L2216" s="32">
        <v>46</v>
      </c>
      <c r="M2216" s="37">
        <v>55</v>
      </c>
      <c r="N2216" s="32"/>
      <c r="O2216" s="32"/>
      <c r="P2216" s="32"/>
      <c r="Q2216" s="32"/>
      <c r="R2216" s="38">
        <f>(E2216*E$2+F2216*F$2+G2216*G$2+H2216*H$2+I2216*I$2+K2216*K$2+J2216*J$2+L2216*L$2+M2216*M$2)</f>
        <v>0</v>
      </c>
    </row>
    <row r="2217" spans="1:18" ht="22.5" customHeight="1">
      <c r="A2217" s="34">
        <v>46017</v>
      </c>
      <c r="B2217" s="15" t="s">
        <v>2473</v>
      </c>
      <c r="C2217" s="15" t="s">
        <v>2474</v>
      </c>
      <c r="D2217" s="35">
        <v>791</v>
      </c>
      <c r="E2217" s="36">
        <v>56</v>
      </c>
      <c r="F2217" s="32">
        <v>80</v>
      </c>
      <c r="G2217" s="32">
        <v>65</v>
      </c>
      <c r="H2217" s="32">
        <v>21</v>
      </c>
      <c r="I2217" s="32">
        <v>41</v>
      </c>
      <c r="J2217" s="37">
        <v>75</v>
      </c>
      <c r="K2217" s="36">
        <v>54</v>
      </c>
      <c r="L2217" s="32">
        <v>58</v>
      </c>
      <c r="M2217" s="37">
        <v>51</v>
      </c>
      <c r="N2217" s="32"/>
      <c r="O2217" s="32"/>
      <c r="P2217" s="32"/>
      <c r="Q2217" s="32"/>
      <c r="R2217" s="38">
        <f>(E2217*E$2+F2217*F$2+G2217*G$2+H2217*H$2+I2217*I$2+K2217*K$2+J2217*J$2+L2217*L$2+M2217*M$2)</f>
        <v>0</v>
      </c>
    </row>
    <row r="2218" spans="1:18" ht="22.5" customHeight="1">
      <c r="A2218" s="34">
        <v>46017</v>
      </c>
      <c r="B2218" s="15" t="s">
        <v>6548</v>
      </c>
      <c r="C2218" s="15" t="s">
        <v>6502</v>
      </c>
      <c r="D2218" s="35">
        <v>1387</v>
      </c>
      <c r="E2218" s="36">
        <v>13</v>
      </c>
      <c r="F2218" s="32"/>
      <c r="G2218" s="32">
        <v>28</v>
      </c>
      <c r="H2218" s="32">
        <v>24</v>
      </c>
      <c r="I2218" s="32">
        <v>15</v>
      </c>
      <c r="J2218" s="37"/>
      <c r="K2218" s="36">
        <v>41</v>
      </c>
      <c r="L2218" s="32">
        <v>36</v>
      </c>
      <c r="M2218" s="37">
        <v>55</v>
      </c>
      <c r="N2218" s="32"/>
      <c r="O2218" s="32"/>
      <c r="P2218" s="32"/>
      <c r="Q2218" s="32"/>
      <c r="R2218" s="38">
        <f>(E2218*E$2+F2218*F$2+G2218*G$2+H2218*H$2+I2218*I$2+K2218*K$2+J2218*J$2+L2218*L$2+M2218*M$2)</f>
        <v>0</v>
      </c>
    </row>
    <row r="2219" spans="1:18" ht="22.5" customHeight="1">
      <c r="A2219" s="34">
        <v>46017</v>
      </c>
      <c r="B2219" s="15" t="s">
        <v>5054</v>
      </c>
      <c r="C2219" s="15" t="s">
        <v>5053</v>
      </c>
      <c r="D2219" s="35">
        <v>5296</v>
      </c>
      <c r="E2219" s="36">
        <v>65</v>
      </c>
      <c r="F2219" s="32"/>
      <c r="G2219" s="32">
        <v>75</v>
      </c>
      <c r="H2219" s="32">
        <v>74</v>
      </c>
      <c r="I2219" s="32">
        <v>99</v>
      </c>
      <c r="J2219" s="37">
        <v>55</v>
      </c>
      <c r="K2219" s="36">
        <v>28</v>
      </c>
      <c r="L2219" s="32">
        <v>74</v>
      </c>
      <c r="M2219" s="37">
        <v>24</v>
      </c>
      <c r="N2219" s="32"/>
      <c r="O2219" s="32"/>
      <c r="P2219" s="32"/>
      <c r="Q2219" s="32"/>
      <c r="R2219" s="38">
        <f>(E2219*E$2+F2219*F$2+G2219*G$2+H2219*H$2+I2219*I$2+K2219*K$2+J2219*J$2+L2219*L$2+M2219*M$2)</f>
        <v>0</v>
      </c>
    </row>
    <row r="2220" spans="1:18" ht="22.5" customHeight="1">
      <c r="A2220" s="34">
        <v>46017</v>
      </c>
      <c r="B2220" s="15" t="s">
        <v>2475</v>
      </c>
      <c r="C2220" s="15" t="s">
        <v>2476</v>
      </c>
      <c r="D2220" s="35">
        <v>806</v>
      </c>
      <c r="E2220" s="36">
        <v>46</v>
      </c>
      <c r="F2220" s="32">
        <v>12</v>
      </c>
      <c r="G2220" s="32">
        <v>49</v>
      </c>
      <c r="H2220" s="32">
        <v>67</v>
      </c>
      <c r="I2220" s="32">
        <v>26</v>
      </c>
      <c r="J2220" s="37"/>
      <c r="K2220" s="36">
        <v>2</v>
      </c>
      <c r="L2220" s="32">
        <v>67</v>
      </c>
      <c r="M2220" s="37">
        <v>53</v>
      </c>
      <c r="N2220" s="32"/>
      <c r="O2220" s="32"/>
      <c r="P2220" s="32"/>
      <c r="Q2220" s="32"/>
      <c r="R2220" s="38">
        <f>(E2220*E$2+F2220*F$2+G2220*G$2+H2220*H$2+I2220*I$2+K2220*K$2+J2220*J$2+L2220*L$2+M2220*M$2)</f>
        <v>0</v>
      </c>
    </row>
    <row r="2221" spans="1:18" ht="22.5" customHeight="1">
      <c r="A2221" s="34">
        <v>46017</v>
      </c>
      <c r="B2221" s="15" t="s">
        <v>2477</v>
      </c>
      <c r="C2221" s="15" t="s">
        <v>2478</v>
      </c>
      <c r="D2221" s="35">
        <v>773</v>
      </c>
      <c r="E2221" s="36"/>
      <c r="F2221" s="32">
        <v>65</v>
      </c>
      <c r="G2221" s="32"/>
      <c r="H2221" s="32">
        <v>64</v>
      </c>
      <c r="I2221" s="32"/>
      <c r="J2221" s="37"/>
      <c r="K2221" s="36">
        <v>44</v>
      </c>
      <c r="L2221" s="32">
        <v>53</v>
      </c>
      <c r="M2221" s="37">
        <v>53</v>
      </c>
      <c r="N2221" s="32"/>
      <c r="O2221" s="32"/>
      <c r="P2221" s="32"/>
      <c r="Q2221" s="32"/>
      <c r="R2221" s="38">
        <f>(E2221*E$2+F2221*F$2+G2221*G$2+H2221*H$2+I2221*I$2+K2221*K$2+J2221*J$2+L2221*L$2+M2221*M$2)</f>
        <v>0</v>
      </c>
    </row>
    <row r="2222" spans="1:18" ht="22.5" customHeight="1">
      <c r="A2222" s="34">
        <v>46017</v>
      </c>
      <c r="B2222" s="15" t="s">
        <v>2479</v>
      </c>
      <c r="C2222" s="15" t="s">
        <v>2480</v>
      </c>
      <c r="D2222" s="35">
        <v>221252</v>
      </c>
      <c r="E2222" s="36">
        <v>89</v>
      </c>
      <c r="F2222" s="32">
        <v>82</v>
      </c>
      <c r="G2222" s="32">
        <v>80</v>
      </c>
      <c r="H2222" s="32">
        <v>82</v>
      </c>
      <c r="I2222" s="32">
        <v>62</v>
      </c>
      <c r="J2222" s="37">
        <v>81</v>
      </c>
      <c r="K2222" s="36">
        <v>98</v>
      </c>
      <c r="L2222" s="32">
        <v>11</v>
      </c>
      <c r="M2222" s="37">
        <v>93</v>
      </c>
      <c r="N2222" s="32"/>
      <c r="O2222" s="32">
        <v>1</v>
      </c>
      <c r="P2222" s="32"/>
      <c r="Q2222" s="32"/>
      <c r="R2222" s="38">
        <f>(E2222*E$2+F2222*F$2+G2222*G$2+H2222*H$2+I2222*I$2+K2222*K$2+J2222*J$2+L2222*L$2+M2222*M$2)</f>
        <v>0</v>
      </c>
    </row>
    <row r="2223" spans="1:18" ht="22.5" customHeight="1">
      <c r="A2223" s="34">
        <v>46017</v>
      </c>
      <c r="B2223" s="15" t="s">
        <v>2481</v>
      </c>
      <c r="C2223" s="15" t="s">
        <v>2482</v>
      </c>
      <c r="D2223" s="35">
        <v>317</v>
      </c>
      <c r="E2223" s="36">
        <v>61</v>
      </c>
      <c r="F2223" s="32">
        <v>59</v>
      </c>
      <c r="G2223" s="32">
        <v>65</v>
      </c>
      <c r="H2223" s="32">
        <v>50</v>
      </c>
      <c r="I2223" s="32">
        <v>40</v>
      </c>
      <c r="J2223" s="37"/>
      <c r="K2223" s="36">
        <v>23</v>
      </c>
      <c r="L2223" s="32">
        <v>56</v>
      </c>
      <c r="M2223" s="37">
        <v>53</v>
      </c>
      <c r="N2223" s="32"/>
      <c r="O2223" s="32"/>
      <c r="P2223" s="32"/>
      <c r="Q2223" s="32"/>
      <c r="R2223" s="38">
        <f>(E2223*E$2+F2223*F$2+G2223*G$2+H2223*H$2+I2223*I$2+K2223*K$2+J2223*J$2+L2223*L$2+M2223*M$2)</f>
        <v>0</v>
      </c>
    </row>
    <row r="2224" spans="1:18" ht="22.5" customHeight="1">
      <c r="A2224" s="34">
        <v>46017</v>
      </c>
      <c r="B2224" s="15" t="s">
        <v>7372</v>
      </c>
      <c r="C2224" s="15" t="s">
        <v>7504</v>
      </c>
      <c r="D2224" s="35">
        <v>180</v>
      </c>
      <c r="E2224" s="36"/>
      <c r="F2224" s="32"/>
      <c r="G2224" s="32"/>
      <c r="H2224" s="32"/>
      <c r="I2224" s="32"/>
      <c r="J2224" s="37"/>
      <c r="K2224" s="36"/>
      <c r="L2224" s="32">
        <v>42</v>
      </c>
      <c r="M2224" s="37">
        <v>55</v>
      </c>
      <c r="N2224" s="32"/>
      <c r="O2224" s="32"/>
      <c r="P2224" s="32"/>
      <c r="Q2224" s="32"/>
      <c r="R2224" s="38">
        <f>(E2224*E$2+F2224*F$2+G2224*G$2+H2224*H$2+I2224*I$2+K2224*K$2+J2224*J$2+L2224*L$2+M2224*M$2)</f>
        <v>0</v>
      </c>
    </row>
    <row r="2225" spans="1:18" ht="22.5" customHeight="1">
      <c r="A2225" s="34">
        <v>46017</v>
      </c>
      <c r="B2225" s="15" t="s">
        <v>7505</v>
      </c>
      <c r="C2225" s="15" t="s">
        <v>7506</v>
      </c>
      <c r="D2225" s="35">
        <v>3228</v>
      </c>
      <c r="E2225" s="36"/>
      <c r="F2225" s="32">
        <v>54</v>
      </c>
      <c r="G2225" s="32"/>
      <c r="H2225" s="32">
        <v>33</v>
      </c>
      <c r="I2225" s="32"/>
      <c r="J2225" s="37"/>
      <c r="K2225" s="36">
        <v>35</v>
      </c>
      <c r="L2225" s="32">
        <v>54</v>
      </c>
      <c r="M2225" s="37">
        <v>57</v>
      </c>
      <c r="N2225" s="32"/>
      <c r="O2225" s="32"/>
      <c r="P2225" s="32"/>
      <c r="Q2225" s="32"/>
      <c r="R2225" s="38">
        <f>(E2225*E$2+F2225*F$2+G2225*G$2+H2225*H$2+I2225*I$2+K2225*K$2+J2225*J$2+L2225*L$2+M2225*M$2)</f>
        <v>0</v>
      </c>
    </row>
    <row r="2226" spans="1:18" ht="22.5" customHeight="1">
      <c r="A2226" s="34">
        <v>46017</v>
      </c>
      <c r="B2226" s="15" t="s">
        <v>2483</v>
      </c>
      <c r="C2226" s="15" t="s">
        <v>2484</v>
      </c>
      <c r="D2226" s="35">
        <v>35096</v>
      </c>
      <c r="E2226" s="36">
        <v>56</v>
      </c>
      <c r="F2226" s="32">
        <v>77</v>
      </c>
      <c r="G2226" s="32">
        <v>30</v>
      </c>
      <c r="H2226" s="32">
        <v>33</v>
      </c>
      <c r="I2226" s="32">
        <v>63</v>
      </c>
      <c r="J2226" s="37">
        <v>74</v>
      </c>
      <c r="K2226" s="36">
        <v>94</v>
      </c>
      <c r="L2226" s="32">
        <v>86</v>
      </c>
      <c r="M2226" s="37">
        <v>9</v>
      </c>
      <c r="N2226" s="32"/>
      <c r="O2226" s="32"/>
      <c r="P2226" s="32"/>
      <c r="Q2226" s="32"/>
      <c r="R2226" s="38">
        <f>(E2226*E$2+F2226*F$2+G2226*G$2+H2226*H$2+I2226*I$2+K2226*K$2+J2226*J$2+L2226*L$2+M2226*M$2)</f>
        <v>0</v>
      </c>
    </row>
    <row r="2227" spans="1:18" ht="22.5" customHeight="1">
      <c r="A2227" s="34">
        <v>46017</v>
      </c>
      <c r="B2227" s="15" t="s">
        <v>2485</v>
      </c>
      <c r="C2227" s="15" t="s">
        <v>2486</v>
      </c>
      <c r="D2227" s="35">
        <v>102229</v>
      </c>
      <c r="E2227" s="36">
        <v>63</v>
      </c>
      <c r="F2227" s="32">
        <v>53</v>
      </c>
      <c r="G2227" s="32">
        <v>81</v>
      </c>
      <c r="H2227" s="32">
        <v>39</v>
      </c>
      <c r="I2227" s="32">
        <v>80</v>
      </c>
      <c r="J2227" s="37"/>
      <c r="K2227" s="36">
        <v>75</v>
      </c>
      <c r="L2227" s="32">
        <v>13</v>
      </c>
      <c r="M2227" s="37">
        <v>96</v>
      </c>
      <c r="N2227" s="32"/>
      <c r="O2227" s="32"/>
      <c r="P2227" s="32"/>
      <c r="Q2227" s="32"/>
      <c r="R2227" s="38">
        <f>(E2227*E$2+F2227*F$2+G2227*G$2+H2227*H$2+I2227*I$2+K2227*K$2+J2227*J$2+L2227*L$2+M2227*M$2)</f>
        <v>0</v>
      </c>
    </row>
    <row r="2228" spans="1:18" ht="22.5" customHeight="1">
      <c r="A2228" s="34">
        <v>46017</v>
      </c>
      <c r="B2228" s="15" t="s">
        <v>5056</v>
      </c>
      <c r="C2228" s="15" t="s">
        <v>5055</v>
      </c>
      <c r="D2228" s="35">
        <v>92775</v>
      </c>
      <c r="E2228" s="36">
        <v>89</v>
      </c>
      <c r="F2228" s="32"/>
      <c r="G2228" s="32">
        <v>92</v>
      </c>
      <c r="H2228" s="32">
        <v>90</v>
      </c>
      <c r="I2228" s="32">
        <v>94</v>
      </c>
      <c r="J2228" s="37"/>
      <c r="K2228" s="36">
        <v>89</v>
      </c>
      <c r="L2228" s="32">
        <v>39</v>
      </c>
      <c r="M2228" s="37">
        <v>56</v>
      </c>
      <c r="N2228" s="32"/>
      <c r="O2228" s="32"/>
      <c r="P2228" s="32"/>
      <c r="Q2228" s="32"/>
      <c r="R2228" s="38">
        <f>(E2228*E$2+F2228*F$2+G2228*G$2+H2228*H$2+I2228*I$2+K2228*K$2+J2228*J$2+L2228*L$2+M2228*M$2)</f>
        <v>0</v>
      </c>
    </row>
    <row r="2229" spans="1:18" ht="22.5" customHeight="1">
      <c r="A2229" s="34">
        <v>46017</v>
      </c>
      <c r="B2229" s="15" t="s">
        <v>7300</v>
      </c>
      <c r="C2229" s="15" t="s">
        <v>7301</v>
      </c>
      <c r="D2229" s="35">
        <v>132</v>
      </c>
      <c r="E2229" s="36">
        <v>38</v>
      </c>
      <c r="F2229" s="32">
        <v>53</v>
      </c>
      <c r="G2229" s="32">
        <v>43</v>
      </c>
      <c r="H2229" s="32">
        <v>27</v>
      </c>
      <c r="I2229" s="32">
        <v>17</v>
      </c>
      <c r="J2229" s="37"/>
      <c r="K2229" s="36">
        <v>32</v>
      </c>
      <c r="L2229" s="32">
        <v>31</v>
      </c>
      <c r="M2229" s="37">
        <v>53</v>
      </c>
      <c r="N2229" s="32"/>
      <c r="O2229" s="32"/>
      <c r="P2229" s="32"/>
      <c r="Q2229" s="32"/>
      <c r="R2229" s="38">
        <f>(E2229*E$2+F2229*F$2+G2229*G$2+H2229*H$2+I2229*I$2+K2229*K$2+J2229*J$2+L2229*L$2+M2229*M$2)</f>
        <v>0</v>
      </c>
    </row>
    <row r="2230" spans="1:18" ht="22.5" customHeight="1">
      <c r="A2230" s="34">
        <v>46017</v>
      </c>
      <c r="B2230" s="15" t="s">
        <v>2487</v>
      </c>
      <c r="C2230" s="15" t="s">
        <v>2488</v>
      </c>
      <c r="D2230" s="35">
        <v>1794</v>
      </c>
      <c r="E2230" s="36">
        <v>88</v>
      </c>
      <c r="F2230" s="32">
        <v>91</v>
      </c>
      <c r="G2230" s="32">
        <v>80</v>
      </c>
      <c r="H2230" s="32">
        <v>74</v>
      </c>
      <c r="I2230" s="32">
        <v>51</v>
      </c>
      <c r="J2230" s="37">
        <v>75</v>
      </c>
      <c r="K2230" s="36">
        <v>65</v>
      </c>
      <c r="L2230" s="32">
        <v>36</v>
      </c>
      <c r="M2230" s="37">
        <v>63</v>
      </c>
      <c r="N2230" s="32"/>
      <c r="O2230" s="32"/>
      <c r="P2230" s="32"/>
      <c r="Q2230" s="32"/>
      <c r="R2230" s="38">
        <f>(E2230*E$2+F2230*F$2+G2230*G$2+H2230*H$2+I2230*I$2+K2230*K$2+J2230*J$2+L2230*L$2+M2230*M$2)</f>
        <v>0</v>
      </c>
    </row>
    <row r="2231" spans="1:18" ht="22.5" customHeight="1">
      <c r="A2231" s="34">
        <v>46017</v>
      </c>
      <c r="B2231" s="15" t="s">
        <v>2489</v>
      </c>
      <c r="C2231" s="15" t="s">
        <v>2490</v>
      </c>
      <c r="D2231" s="35">
        <v>472</v>
      </c>
      <c r="E2231" s="36"/>
      <c r="F2231" s="32">
        <v>36</v>
      </c>
      <c r="G2231" s="32"/>
      <c r="H2231" s="32">
        <v>43</v>
      </c>
      <c r="I2231" s="32"/>
      <c r="J2231" s="37"/>
      <c r="K2231" s="36">
        <v>25</v>
      </c>
      <c r="L2231" s="32">
        <v>21</v>
      </c>
      <c r="M2231" s="37">
        <v>59</v>
      </c>
      <c r="N2231" s="32"/>
      <c r="O2231" s="32"/>
      <c r="P2231" s="32"/>
      <c r="Q2231" s="32"/>
      <c r="R2231" s="38">
        <f>(E2231*E$2+F2231*F$2+G2231*G$2+H2231*H$2+I2231*I$2+K2231*K$2+J2231*J$2+L2231*L$2+M2231*M$2)</f>
        <v>0</v>
      </c>
    </row>
    <row r="2232" spans="1:18" ht="22.5" customHeight="1">
      <c r="A2232" s="34">
        <v>46017</v>
      </c>
      <c r="B2232" s="15" t="s">
        <v>2491</v>
      </c>
      <c r="C2232" s="15" t="s">
        <v>2492</v>
      </c>
      <c r="D2232" s="35">
        <v>1883</v>
      </c>
      <c r="E2232" s="36">
        <v>59</v>
      </c>
      <c r="F2232" s="32">
        <v>68</v>
      </c>
      <c r="G2232" s="32">
        <v>66</v>
      </c>
      <c r="H2232" s="32">
        <v>28</v>
      </c>
      <c r="I2232" s="32">
        <v>31</v>
      </c>
      <c r="J2232" s="37"/>
      <c r="K2232" s="36">
        <v>56</v>
      </c>
      <c r="L2232" s="32">
        <v>58</v>
      </c>
      <c r="M2232" s="37">
        <v>68</v>
      </c>
      <c r="N2232" s="32"/>
      <c r="O2232" s="32"/>
      <c r="P2232" s="32"/>
      <c r="Q2232" s="32"/>
      <c r="R2232" s="38">
        <f>(E2232*E$2+F2232*F$2+G2232*G$2+H2232*H$2+I2232*I$2+K2232*K$2+J2232*J$2+L2232*L$2+M2232*M$2)</f>
        <v>0</v>
      </c>
    </row>
    <row r="2233" spans="1:18" ht="22.5" customHeight="1">
      <c r="A2233" s="34">
        <v>46017</v>
      </c>
      <c r="B2233" s="15" t="s">
        <v>2493</v>
      </c>
      <c r="C2233" s="15" t="s">
        <v>2494</v>
      </c>
      <c r="D2233" s="35">
        <v>5203</v>
      </c>
      <c r="E2233" s="36"/>
      <c r="F2233" s="32">
        <v>86</v>
      </c>
      <c r="G2233" s="32"/>
      <c r="H2233" s="32">
        <v>87</v>
      </c>
      <c r="I2233" s="32"/>
      <c r="J2233" s="37">
        <v>81</v>
      </c>
      <c r="K2233" s="36">
        <v>6</v>
      </c>
      <c r="L2233" s="32">
        <v>47</v>
      </c>
      <c r="M2233" s="37">
        <v>78</v>
      </c>
      <c r="N2233" s="32"/>
      <c r="O2233" s="32">
        <v>1</v>
      </c>
      <c r="P2233" s="32"/>
      <c r="Q2233" s="32"/>
      <c r="R2233" s="38">
        <f>(E2233*E$2+F2233*F$2+G2233*G$2+H2233*H$2+I2233*I$2+K2233*K$2+J2233*J$2+L2233*L$2+M2233*M$2)</f>
        <v>0</v>
      </c>
    </row>
    <row r="2234" spans="1:18" ht="22.5" customHeight="1">
      <c r="A2234" s="34">
        <v>46017</v>
      </c>
      <c r="B2234" s="15" t="s">
        <v>2495</v>
      </c>
      <c r="C2234" s="15" t="s">
        <v>2496</v>
      </c>
      <c r="D2234" s="35">
        <v>1878</v>
      </c>
      <c r="E2234" s="36">
        <v>69</v>
      </c>
      <c r="F2234" s="32">
        <v>64</v>
      </c>
      <c r="G2234" s="32">
        <v>73</v>
      </c>
      <c r="H2234" s="32">
        <v>72</v>
      </c>
      <c r="I2234" s="32">
        <v>55</v>
      </c>
      <c r="J2234" s="37"/>
      <c r="K2234" s="36">
        <v>56</v>
      </c>
      <c r="L2234" s="32">
        <v>38</v>
      </c>
      <c r="M2234" s="37">
        <v>61</v>
      </c>
      <c r="N2234" s="32"/>
      <c r="O2234" s="32"/>
      <c r="P2234" s="32"/>
      <c r="Q2234" s="32"/>
      <c r="R2234" s="38">
        <f>(E2234*E$2+F2234*F$2+G2234*G$2+H2234*H$2+I2234*I$2+K2234*K$2+J2234*J$2+L2234*L$2+M2234*M$2)</f>
        <v>0</v>
      </c>
    </row>
    <row r="2235" spans="1:18" ht="22.5" customHeight="1">
      <c r="A2235" s="34">
        <v>46017</v>
      </c>
      <c r="B2235" s="15" t="s">
        <v>2497</v>
      </c>
      <c r="C2235" s="15" t="s">
        <v>2498</v>
      </c>
      <c r="D2235" s="35">
        <v>35474</v>
      </c>
      <c r="E2235" s="36">
        <v>51</v>
      </c>
      <c r="F2235" s="32">
        <v>15</v>
      </c>
      <c r="G2235" s="32">
        <v>74</v>
      </c>
      <c r="H2235" s="32">
        <v>36</v>
      </c>
      <c r="I2235" s="32"/>
      <c r="J2235" s="37"/>
      <c r="K2235" s="36">
        <v>60</v>
      </c>
      <c r="L2235" s="32">
        <v>70</v>
      </c>
      <c r="M2235" s="37">
        <v>22</v>
      </c>
      <c r="N2235" s="32"/>
      <c r="O2235" s="32"/>
      <c r="P2235" s="32"/>
      <c r="Q2235" s="32"/>
      <c r="R2235" s="38">
        <f>(E2235*E$2+F2235*F$2+G2235*G$2+H2235*H$2+I2235*I$2+K2235*K$2+J2235*J$2+L2235*L$2+M2235*M$2)</f>
        <v>0</v>
      </c>
    </row>
    <row r="2236" spans="1:18" ht="22.5" customHeight="1">
      <c r="A2236" s="34">
        <v>46017</v>
      </c>
      <c r="B2236" s="15" t="s">
        <v>5058</v>
      </c>
      <c r="C2236" s="15" t="s">
        <v>5057</v>
      </c>
      <c r="D2236" s="35">
        <v>13601</v>
      </c>
      <c r="E2236" s="36">
        <v>63</v>
      </c>
      <c r="F2236" s="32">
        <v>74</v>
      </c>
      <c r="G2236" s="32">
        <v>34</v>
      </c>
      <c r="H2236" s="32">
        <v>71</v>
      </c>
      <c r="I2236" s="32">
        <v>31</v>
      </c>
      <c r="J2236" s="37"/>
      <c r="K2236" s="36">
        <v>52</v>
      </c>
      <c r="L2236" s="32">
        <v>56</v>
      </c>
      <c r="M2236" s="37">
        <v>60</v>
      </c>
      <c r="N2236" s="32"/>
      <c r="O2236" s="32"/>
      <c r="P2236" s="32"/>
      <c r="Q2236" s="32"/>
      <c r="R2236" s="38">
        <f>(E2236*E$2+F2236*F$2+G2236*G$2+H2236*H$2+I2236*I$2+K2236*K$2+J2236*J$2+L2236*L$2+M2236*M$2)</f>
        <v>0</v>
      </c>
    </row>
    <row r="2237" spans="1:18" ht="22.5" customHeight="1">
      <c r="A2237" s="34">
        <v>46017</v>
      </c>
      <c r="B2237" s="15" t="s">
        <v>8038</v>
      </c>
      <c r="C2237" s="15" t="s">
        <v>8039</v>
      </c>
      <c r="D2237" s="35">
        <v>35807</v>
      </c>
      <c r="E2237" s="36"/>
      <c r="F2237" s="32">
        <v>89</v>
      </c>
      <c r="G2237" s="32"/>
      <c r="H2237" s="32">
        <v>2</v>
      </c>
      <c r="I2237" s="32"/>
      <c r="J2237" s="37"/>
      <c r="K2237" s="36">
        <v>4</v>
      </c>
      <c r="L2237" s="32">
        <v>49</v>
      </c>
      <c r="M2237" s="37">
        <v>48</v>
      </c>
      <c r="N2237" s="32"/>
      <c r="O2237" s="32"/>
      <c r="P2237" s="32"/>
      <c r="Q2237" s="32"/>
      <c r="R2237" s="38">
        <f>(E2237*E$2+F2237*F$2+G2237*G$2+H2237*H$2+I2237*I$2+K2237*K$2+J2237*J$2+L2237*L$2+M2237*M$2)</f>
        <v>0</v>
      </c>
    </row>
    <row r="2238" spans="1:18" ht="22.5" customHeight="1">
      <c r="A2238" s="34">
        <v>46017</v>
      </c>
      <c r="B2238" s="15" t="s">
        <v>2499</v>
      </c>
      <c r="C2238" s="15" t="s">
        <v>2500</v>
      </c>
      <c r="D2238" s="35">
        <v>70505</v>
      </c>
      <c r="E2238" s="36">
        <v>32</v>
      </c>
      <c r="F2238" s="32">
        <v>7</v>
      </c>
      <c r="G2238" s="32">
        <v>57</v>
      </c>
      <c r="H2238" s="32">
        <v>32</v>
      </c>
      <c r="I2238" s="32">
        <v>75</v>
      </c>
      <c r="J2238" s="37">
        <v>19</v>
      </c>
      <c r="K2238" s="36">
        <v>81</v>
      </c>
      <c r="L2238" s="32">
        <v>2</v>
      </c>
      <c r="M2238" s="37">
        <v>89</v>
      </c>
      <c r="N2238" s="32"/>
      <c r="O2238" s="32"/>
      <c r="P2238" s="32"/>
      <c r="Q2238" s="32"/>
      <c r="R2238" s="38">
        <f>(E2238*E$2+F2238*F$2+G2238*G$2+H2238*H$2+I2238*I$2+K2238*K$2+J2238*J$2+L2238*L$2+M2238*M$2)</f>
        <v>0</v>
      </c>
    </row>
    <row r="2239" spans="1:18" ht="22.5" customHeight="1">
      <c r="A2239" s="34">
        <v>46017</v>
      </c>
      <c r="B2239" s="15" t="s">
        <v>2501</v>
      </c>
      <c r="C2239" s="15" t="s">
        <v>2502</v>
      </c>
      <c r="D2239" s="35">
        <v>123739</v>
      </c>
      <c r="E2239" s="36">
        <v>56</v>
      </c>
      <c r="F2239" s="32">
        <v>30</v>
      </c>
      <c r="G2239" s="32">
        <v>70</v>
      </c>
      <c r="H2239" s="32">
        <v>86</v>
      </c>
      <c r="I2239" s="32">
        <v>66</v>
      </c>
      <c r="J2239" s="37">
        <v>32</v>
      </c>
      <c r="K2239" s="36">
        <v>96</v>
      </c>
      <c r="L2239" s="32">
        <v>33</v>
      </c>
      <c r="M2239" s="37">
        <v>91</v>
      </c>
      <c r="N2239" s="32"/>
      <c r="O2239" s="32"/>
      <c r="P2239" s="32"/>
      <c r="Q2239" s="32"/>
      <c r="R2239" s="38">
        <f>(E2239*E$2+F2239*F$2+G2239*G$2+H2239*H$2+I2239*I$2+K2239*K$2+J2239*J$2+L2239*L$2+M2239*M$2)</f>
        <v>0</v>
      </c>
    </row>
    <row r="2240" spans="1:18" ht="22.5" customHeight="1">
      <c r="A2240" s="34">
        <v>46017</v>
      </c>
      <c r="B2240" s="15" t="s">
        <v>2503</v>
      </c>
      <c r="C2240" s="15" t="s">
        <v>2504</v>
      </c>
      <c r="D2240" s="35">
        <v>4022</v>
      </c>
      <c r="E2240" s="36">
        <v>34</v>
      </c>
      <c r="F2240" s="32"/>
      <c r="G2240" s="32">
        <v>30</v>
      </c>
      <c r="H2240" s="32">
        <v>30</v>
      </c>
      <c r="I2240" s="32">
        <v>51</v>
      </c>
      <c r="J2240" s="37">
        <v>41</v>
      </c>
      <c r="K2240" s="36">
        <v>26</v>
      </c>
      <c r="L2240" s="32">
        <v>30</v>
      </c>
      <c r="M2240" s="37">
        <v>71</v>
      </c>
      <c r="N2240" s="32"/>
      <c r="O2240" s="32"/>
      <c r="P2240" s="32"/>
      <c r="Q2240" s="32"/>
      <c r="R2240" s="38">
        <f>(E2240*E$2+F2240*F$2+G2240*G$2+H2240*H$2+I2240*I$2+K2240*K$2+J2240*J$2+L2240*L$2+M2240*M$2)</f>
        <v>0</v>
      </c>
    </row>
    <row r="2241" spans="1:18" ht="22.5" customHeight="1">
      <c r="A2241" s="34">
        <v>46017</v>
      </c>
      <c r="B2241" s="15" t="s">
        <v>6081</v>
      </c>
      <c r="C2241" s="15" t="s">
        <v>6082</v>
      </c>
      <c r="D2241" s="35">
        <v>151</v>
      </c>
      <c r="E2241" s="36">
        <v>42</v>
      </c>
      <c r="F2241" s="32"/>
      <c r="G2241" s="32">
        <v>50</v>
      </c>
      <c r="H2241" s="32"/>
      <c r="I2241" s="32">
        <v>37</v>
      </c>
      <c r="J2241" s="37"/>
      <c r="K2241" s="36">
        <v>42</v>
      </c>
      <c r="L2241" s="32">
        <v>24</v>
      </c>
      <c r="M2241" s="37">
        <v>80</v>
      </c>
      <c r="N2241" s="32"/>
      <c r="O2241" s="32"/>
      <c r="P2241" s="32"/>
      <c r="Q2241" s="32"/>
      <c r="R2241" s="38">
        <f>(E2241*E$2+F2241*F$2+G2241*G$2+H2241*H$2+I2241*I$2+K2241*K$2+J2241*J$2+L2241*L$2+M2241*M$2)</f>
        <v>0</v>
      </c>
    </row>
    <row r="2242" spans="1:18" ht="22.5" customHeight="1">
      <c r="A2242" s="34">
        <v>46017</v>
      </c>
      <c r="B2242" s="15" t="s">
        <v>5988</v>
      </c>
      <c r="C2242" s="15" t="s">
        <v>5989</v>
      </c>
      <c r="D2242" s="35">
        <v>240</v>
      </c>
      <c r="E2242" s="36">
        <v>2</v>
      </c>
      <c r="F2242" s="32">
        <v>23</v>
      </c>
      <c r="G2242" s="32">
        <v>30</v>
      </c>
      <c r="H2242" s="32">
        <v>2</v>
      </c>
      <c r="I2242" s="32">
        <v>34</v>
      </c>
      <c r="J2242" s="37"/>
      <c r="K2242" s="36">
        <v>28</v>
      </c>
      <c r="L2242" s="32">
        <v>64</v>
      </c>
      <c r="M2242" s="37">
        <v>57</v>
      </c>
      <c r="N2242" s="32"/>
      <c r="O2242" s="32"/>
      <c r="P2242" s="32"/>
      <c r="Q2242" s="32"/>
      <c r="R2242" s="38">
        <f>(E2242*E$2+F2242*F$2+G2242*G$2+H2242*H$2+I2242*I$2+K2242*K$2+J2242*J$2+L2242*L$2+M2242*M$2)</f>
        <v>0</v>
      </c>
    </row>
    <row r="2243" spans="1:18" ht="22.5" customHeight="1">
      <c r="A2243" s="34">
        <v>46017</v>
      </c>
      <c r="B2243" s="15" t="s">
        <v>2505</v>
      </c>
      <c r="C2243" s="15" t="s">
        <v>2506</v>
      </c>
      <c r="D2243" s="35">
        <v>1021</v>
      </c>
      <c r="E2243" s="36">
        <v>81</v>
      </c>
      <c r="F2243" s="32">
        <v>91</v>
      </c>
      <c r="G2243" s="32">
        <v>67</v>
      </c>
      <c r="H2243" s="32">
        <v>98</v>
      </c>
      <c r="I2243" s="32">
        <v>86</v>
      </c>
      <c r="J2243" s="37"/>
      <c r="K2243" s="36">
        <v>93</v>
      </c>
      <c r="L2243" s="32">
        <v>40</v>
      </c>
      <c r="M2243" s="37">
        <v>54</v>
      </c>
      <c r="N2243" s="32"/>
      <c r="O2243" s="32">
        <v>1</v>
      </c>
      <c r="P2243" s="32"/>
      <c r="Q2243" s="32"/>
      <c r="R2243" s="38">
        <f>(E2243*E$2+F2243*F$2+G2243*G$2+H2243*H$2+I2243*I$2+K2243*K$2+J2243*J$2+L2243*L$2+M2243*M$2)</f>
        <v>0</v>
      </c>
    </row>
    <row r="2244" spans="1:18" ht="22.5" customHeight="1">
      <c r="A2244" s="34">
        <v>46017</v>
      </c>
      <c r="B2244" s="15" t="s">
        <v>7334</v>
      </c>
      <c r="C2244" s="15" t="s">
        <v>7335</v>
      </c>
      <c r="D2244" s="35">
        <v>168</v>
      </c>
      <c r="E2244" s="36"/>
      <c r="F2244" s="32"/>
      <c r="G2244" s="32"/>
      <c r="H2244" s="32">
        <v>4</v>
      </c>
      <c r="I2244" s="32"/>
      <c r="J2244" s="37"/>
      <c r="K2244" s="36">
        <v>65</v>
      </c>
      <c r="L2244" s="32">
        <v>54</v>
      </c>
      <c r="M2244" s="37">
        <v>39</v>
      </c>
      <c r="N2244" s="32"/>
      <c r="O2244" s="32"/>
      <c r="P2244" s="32"/>
      <c r="Q2244" s="32"/>
      <c r="R2244" s="38">
        <f>(E2244*E$2+F2244*F$2+G2244*G$2+H2244*H$2+I2244*I$2+K2244*K$2+J2244*J$2+L2244*L$2+M2244*M$2)</f>
        <v>0</v>
      </c>
    </row>
    <row r="2245" spans="1:18" ht="22.5" customHeight="1">
      <c r="A2245" s="34">
        <v>46017</v>
      </c>
      <c r="B2245" s="15" t="s">
        <v>2507</v>
      </c>
      <c r="C2245" s="15" t="s">
        <v>2508</v>
      </c>
      <c r="D2245" s="35">
        <v>388</v>
      </c>
      <c r="E2245" s="36">
        <v>35</v>
      </c>
      <c r="F2245" s="32">
        <v>28</v>
      </c>
      <c r="G2245" s="32">
        <v>34</v>
      </c>
      <c r="H2245" s="32">
        <v>51</v>
      </c>
      <c r="I2245" s="32">
        <v>46</v>
      </c>
      <c r="J2245" s="37"/>
      <c r="K2245" s="36">
        <v>60</v>
      </c>
      <c r="L2245" s="32">
        <v>51</v>
      </c>
      <c r="M2245" s="37">
        <v>58</v>
      </c>
      <c r="N2245" s="32"/>
      <c r="O2245" s="32"/>
      <c r="P2245" s="32"/>
      <c r="Q2245" s="32"/>
      <c r="R2245" s="38">
        <f>(E2245*E$2+F2245*F$2+G2245*G$2+H2245*H$2+I2245*I$2+K2245*K$2+J2245*J$2+L2245*L$2+M2245*M$2)</f>
        <v>0</v>
      </c>
    </row>
    <row r="2246" spans="1:18" ht="22.5" customHeight="1">
      <c r="A2246" s="34">
        <v>46017</v>
      </c>
      <c r="B2246" s="15" t="s">
        <v>2509</v>
      </c>
      <c r="C2246" s="15" t="s">
        <v>2510</v>
      </c>
      <c r="D2246" s="35">
        <v>121</v>
      </c>
      <c r="E2246" s="36">
        <v>1</v>
      </c>
      <c r="F2246" s="32">
        <v>12</v>
      </c>
      <c r="G2246" s="32">
        <v>45</v>
      </c>
      <c r="H2246" s="32">
        <v>16</v>
      </c>
      <c r="I2246" s="32">
        <v>78</v>
      </c>
      <c r="J2246" s="37"/>
      <c r="K2246" s="36">
        <v>84</v>
      </c>
      <c r="L2246" s="32">
        <v>9</v>
      </c>
      <c r="M2246" s="37">
        <v>73</v>
      </c>
      <c r="N2246" s="32"/>
      <c r="O2246" s="32"/>
      <c r="P2246" s="32"/>
      <c r="Q2246" s="32"/>
      <c r="R2246" s="38">
        <f>(E2246*E$2+F2246*F$2+G2246*G$2+H2246*H$2+I2246*I$2+K2246*K$2+J2246*J$2+L2246*L$2+M2246*M$2)</f>
        <v>0</v>
      </c>
    </row>
    <row r="2247" spans="1:18" ht="22.5" customHeight="1">
      <c r="A2247" s="34">
        <v>46017</v>
      </c>
      <c r="B2247" s="15" t="s">
        <v>2511</v>
      </c>
      <c r="C2247" s="15" t="s">
        <v>2512</v>
      </c>
      <c r="D2247" s="35">
        <v>15987</v>
      </c>
      <c r="E2247" s="36">
        <v>91</v>
      </c>
      <c r="F2247" s="32">
        <v>89</v>
      </c>
      <c r="G2247" s="32">
        <v>92</v>
      </c>
      <c r="H2247" s="32">
        <v>45</v>
      </c>
      <c r="I2247" s="32">
        <v>83</v>
      </c>
      <c r="J2247" s="37"/>
      <c r="K2247" s="36">
        <v>58</v>
      </c>
      <c r="L2247" s="32">
        <v>60</v>
      </c>
      <c r="M2247" s="37">
        <v>56</v>
      </c>
      <c r="N2247" s="32"/>
      <c r="O2247" s="32"/>
      <c r="P2247" s="32"/>
      <c r="Q2247" s="32"/>
      <c r="R2247" s="38">
        <f>(E2247*E$2+F2247*F$2+G2247*G$2+H2247*H$2+I2247*I$2+K2247*K$2+J2247*J$2+L2247*L$2+M2247*M$2)</f>
        <v>0</v>
      </c>
    </row>
    <row r="2248" spans="1:18" ht="22.5" customHeight="1">
      <c r="A2248" s="34">
        <v>46017</v>
      </c>
      <c r="B2248" s="15" t="s">
        <v>2513</v>
      </c>
      <c r="C2248" s="15" t="s">
        <v>2514</v>
      </c>
      <c r="D2248" s="35">
        <v>920</v>
      </c>
      <c r="E2248" s="36">
        <v>54</v>
      </c>
      <c r="F2248" s="32">
        <v>71</v>
      </c>
      <c r="G2248" s="32">
        <v>53</v>
      </c>
      <c r="H2248" s="32">
        <v>41</v>
      </c>
      <c r="I2248" s="32">
        <v>14</v>
      </c>
      <c r="J2248" s="37"/>
      <c r="K2248" s="36">
        <v>13</v>
      </c>
      <c r="L2248" s="32">
        <v>58</v>
      </c>
      <c r="M2248" s="37">
        <v>26</v>
      </c>
      <c r="N2248" s="32"/>
      <c r="O2248" s="32"/>
      <c r="P2248" s="32"/>
      <c r="Q2248" s="32"/>
      <c r="R2248" s="38">
        <f>(E2248*E$2+F2248*F$2+G2248*G$2+H2248*H$2+I2248*I$2+K2248*K$2+J2248*J$2+L2248*L$2+M2248*M$2)</f>
        <v>0</v>
      </c>
    </row>
    <row r="2249" spans="1:18" ht="22.5" customHeight="1">
      <c r="A2249" s="34">
        <v>46017</v>
      </c>
      <c r="B2249" s="15" t="s">
        <v>2515</v>
      </c>
      <c r="C2249" s="15" t="s">
        <v>2516</v>
      </c>
      <c r="D2249" s="35">
        <v>239</v>
      </c>
      <c r="E2249" s="36">
        <v>41</v>
      </c>
      <c r="F2249" s="32">
        <v>49</v>
      </c>
      <c r="G2249" s="32">
        <v>14</v>
      </c>
      <c r="H2249" s="32">
        <v>59</v>
      </c>
      <c r="I2249" s="32">
        <v>21</v>
      </c>
      <c r="J2249" s="37"/>
      <c r="K2249" s="36">
        <v>48</v>
      </c>
      <c r="L2249" s="32">
        <v>84</v>
      </c>
      <c r="M2249" s="37">
        <v>17</v>
      </c>
      <c r="N2249" s="32"/>
      <c r="O2249" s="32"/>
      <c r="P2249" s="32"/>
      <c r="Q2249" s="32"/>
      <c r="R2249" s="38">
        <f>(E2249*E$2+F2249*F$2+G2249*G$2+H2249*H$2+I2249*I$2+K2249*K$2+J2249*J$2+L2249*L$2+M2249*M$2)</f>
        <v>0</v>
      </c>
    </row>
    <row r="2250" spans="1:18" ht="22.5" customHeight="1">
      <c r="A2250" s="34">
        <v>46017</v>
      </c>
      <c r="B2250" s="15" t="s">
        <v>2517</v>
      </c>
      <c r="C2250" s="15" t="s">
        <v>2518</v>
      </c>
      <c r="D2250" s="35">
        <v>101683</v>
      </c>
      <c r="E2250" s="36">
        <v>72</v>
      </c>
      <c r="F2250" s="32">
        <v>52</v>
      </c>
      <c r="G2250" s="32">
        <v>85</v>
      </c>
      <c r="H2250" s="32">
        <v>37</v>
      </c>
      <c r="I2250" s="32">
        <v>30</v>
      </c>
      <c r="J2250" s="37"/>
      <c r="K2250" s="36">
        <v>54</v>
      </c>
      <c r="L2250" s="32">
        <v>53</v>
      </c>
      <c r="M2250" s="37">
        <v>54</v>
      </c>
      <c r="N2250" s="32"/>
      <c r="O2250" s="32"/>
      <c r="P2250" s="32"/>
      <c r="Q2250" s="32"/>
      <c r="R2250" s="38">
        <f>(E2250*E$2+F2250*F$2+G2250*G$2+H2250*H$2+I2250*I$2+K2250*K$2+J2250*J$2+L2250*L$2+M2250*M$2)</f>
        <v>0</v>
      </c>
    </row>
    <row r="2251" spans="1:18" ht="22.5" customHeight="1">
      <c r="A2251" s="34">
        <v>46017</v>
      </c>
      <c r="B2251" s="15" t="s">
        <v>7229</v>
      </c>
      <c r="C2251" s="15" t="s">
        <v>7181</v>
      </c>
      <c r="D2251" s="35">
        <v>244</v>
      </c>
      <c r="E2251" s="36"/>
      <c r="F2251" s="32"/>
      <c r="G2251" s="32"/>
      <c r="H2251" s="32"/>
      <c r="I2251" s="32"/>
      <c r="J2251" s="37"/>
      <c r="K2251" s="36">
        <v>6</v>
      </c>
      <c r="L2251" s="32">
        <v>54</v>
      </c>
      <c r="M2251" s="37">
        <v>41</v>
      </c>
      <c r="N2251" s="32"/>
      <c r="O2251" s="32"/>
      <c r="P2251" s="32"/>
      <c r="Q2251" s="32"/>
      <c r="R2251" s="38">
        <f>(E2251*E$2+F2251*F$2+G2251*G$2+H2251*H$2+I2251*I$2+K2251*K$2+J2251*J$2+L2251*L$2+M2251*M$2)</f>
        <v>0</v>
      </c>
    </row>
    <row r="2252" spans="1:18" ht="22.5" customHeight="1">
      <c r="A2252" s="34">
        <v>46017</v>
      </c>
      <c r="B2252" s="15" t="s">
        <v>2519</v>
      </c>
      <c r="C2252" s="15" t="s">
        <v>2520</v>
      </c>
      <c r="D2252" s="35">
        <v>3109</v>
      </c>
      <c r="E2252" s="36">
        <v>66</v>
      </c>
      <c r="F2252" s="32">
        <v>64</v>
      </c>
      <c r="G2252" s="32">
        <v>78</v>
      </c>
      <c r="H2252" s="32">
        <v>76</v>
      </c>
      <c r="I2252" s="32">
        <v>41</v>
      </c>
      <c r="J2252" s="37">
        <v>62</v>
      </c>
      <c r="K2252" s="36">
        <v>81</v>
      </c>
      <c r="L2252" s="32">
        <v>64</v>
      </c>
      <c r="M2252" s="37">
        <v>28</v>
      </c>
      <c r="N2252" s="32"/>
      <c r="O2252" s="32"/>
      <c r="P2252" s="32"/>
      <c r="Q2252" s="32"/>
      <c r="R2252" s="38">
        <f>(E2252*E$2+F2252*F$2+G2252*G$2+H2252*H$2+I2252*I$2+K2252*K$2+J2252*J$2+L2252*L$2+M2252*M$2)</f>
        <v>0</v>
      </c>
    </row>
    <row r="2253" spans="1:18" ht="22.5" customHeight="1">
      <c r="A2253" s="34">
        <v>46017</v>
      </c>
      <c r="B2253" s="15" t="s">
        <v>7953</v>
      </c>
      <c r="C2253" s="15" t="s">
        <v>7954</v>
      </c>
      <c r="D2253" s="35">
        <v>137</v>
      </c>
      <c r="E2253" s="36">
        <v>55</v>
      </c>
      <c r="F2253" s="32">
        <v>99</v>
      </c>
      <c r="G2253" s="32">
        <v>36</v>
      </c>
      <c r="H2253" s="32">
        <v>40</v>
      </c>
      <c r="I2253" s="32">
        <v>5</v>
      </c>
      <c r="J2253" s="37"/>
      <c r="K2253" s="36">
        <v>5</v>
      </c>
      <c r="L2253" s="32">
        <v>16</v>
      </c>
      <c r="M2253" s="37">
        <v>31</v>
      </c>
      <c r="N2253" s="32"/>
      <c r="O2253" s="32"/>
      <c r="P2253" s="32"/>
      <c r="Q2253" s="32"/>
      <c r="R2253" s="38">
        <f>(E2253*E$2+F2253*F$2+G2253*G$2+H2253*H$2+I2253*I$2+K2253*K$2+J2253*J$2+L2253*L$2+M2253*M$2)</f>
        <v>0</v>
      </c>
    </row>
    <row r="2254" spans="1:18" ht="22.5" customHeight="1">
      <c r="A2254" s="34">
        <v>46017</v>
      </c>
      <c r="B2254" s="15" t="s">
        <v>6050</v>
      </c>
      <c r="C2254" s="15" t="s">
        <v>6051</v>
      </c>
      <c r="D2254" s="35">
        <v>2494</v>
      </c>
      <c r="E2254" s="36"/>
      <c r="F2254" s="32">
        <v>11</v>
      </c>
      <c r="G2254" s="32"/>
      <c r="H2254" s="32">
        <v>26</v>
      </c>
      <c r="I2254" s="32"/>
      <c r="J2254" s="37"/>
      <c r="K2254" s="36">
        <v>51</v>
      </c>
      <c r="L2254" s="32">
        <v>61</v>
      </c>
      <c r="M2254" s="37">
        <v>20</v>
      </c>
      <c r="N2254" s="32"/>
      <c r="O2254" s="32"/>
      <c r="P2254" s="32"/>
      <c r="Q2254" s="32"/>
      <c r="R2254" s="38">
        <f>(E2254*E$2+F2254*F$2+G2254*G$2+H2254*H$2+I2254*I$2+K2254*K$2+J2254*J$2+L2254*L$2+M2254*M$2)</f>
        <v>0</v>
      </c>
    </row>
    <row r="2255" spans="1:18" ht="22.5" customHeight="1">
      <c r="A2255" s="34">
        <v>46017</v>
      </c>
      <c r="B2255" s="15" t="s">
        <v>2521</v>
      </c>
      <c r="C2255" s="15" t="s">
        <v>2522</v>
      </c>
      <c r="D2255" s="35">
        <v>52909</v>
      </c>
      <c r="E2255" s="36">
        <v>74</v>
      </c>
      <c r="F2255" s="32">
        <v>81</v>
      </c>
      <c r="G2255" s="32">
        <v>52</v>
      </c>
      <c r="H2255" s="32">
        <v>81</v>
      </c>
      <c r="I2255" s="32">
        <v>52</v>
      </c>
      <c r="J2255" s="37">
        <v>94</v>
      </c>
      <c r="K2255" s="36">
        <v>86</v>
      </c>
      <c r="L2255" s="32">
        <v>59</v>
      </c>
      <c r="M2255" s="37">
        <v>43</v>
      </c>
      <c r="N2255" s="32"/>
      <c r="O2255" s="32"/>
      <c r="P2255" s="32">
        <v>1</v>
      </c>
      <c r="Q2255" s="32"/>
      <c r="R2255" s="38">
        <f>(E2255*E$2+F2255*F$2+G2255*G$2+H2255*H$2+I2255*I$2+K2255*K$2+J2255*J$2+L2255*L$2+M2255*M$2)</f>
        <v>0</v>
      </c>
    </row>
    <row r="2256" spans="1:18" ht="22.5" customHeight="1">
      <c r="A2256" s="34">
        <v>46017</v>
      </c>
      <c r="B2256" s="15" t="s">
        <v>2523</v>
      </c>
      <c r="C2256" s="15" t="s">
        <v>2524</v>
      </c>
      <c r="D2256" s="35">
        <v>1672154</v>
      </c>
      <c r="E2256" s="36">
        <v>37</v>
      </c>
      <c r="F2256" s="32">
        <v>7</v>
      </c>
      <c r="G2256" s="32">
        <v>77</v>
      </c>
      <c r="H2256" s="32">
        <v>28</v>
      </c>
      <c r="I2256" s="32">
        <v>91</v>
      </c>
      <c r="J2256" s="37"/>
      <c r="K2256" s="36">
        <v>87</v>
      </c>
      <c r="L2256" s="32">
        <v>83</v>
      </c>
      <c r="M2256" s="37">
        <v>28</v>
      </c>
      <c r="N2256" s="32"/>
      <c r="O2256" s="32"/>
      <c r="P2256" s="32"/>
      <c r="Q2256" s="32"/>
      <c r="R2256" s="38">
        <f>(E2256*E$2+F2256*F$2+G2256*G$2+H2256*H$2+I2256*I$2+K2256*K$2+J2256*J$2+L2256*L$2+M2256*M$2)</f>
        <v>0</v>
      </c>
    </row>
    <row r="2257" spans="1:18" ht="22.5" customHeight="1">
      <c r="A2257" s="34">
        <v>46017</v>
      </c>
      <c r="B2257" s="15" t="s">
        <v>2525</v>
      </c>
      <c r="C2257" s="15" t="s">
        <v>2526</v>
      </c>
      <c r="D2257" s="35">
        <v>1106</v>
      </c>
      <c r="E2257" s="36">
        <v>22</v>
      </c>
      <c r="F2257" s="32">
        <v>42</v>
      </c>
      <c r="G2257" s="32">
        <v>18</v>
      </c>
      <c r="H2257" s="32">
        <v>26</v>
      </c>
      <c r="I2257" s="32">
        <v>11</v>
      </c>
      <c r="J2257" s="37"/>
      <c r="K2257" s="36">
        <v>47</v>
      </c>
      <c r="L2257" s="32">
        <v>37</v>
      </c>
      <c r="M2257" s="37">
        <v>32</v>
      </c>
      <c r="N2257" s="32"/>
      <c r="O2257" s="32"/>
      <c r="P2257" s="32"/>
      <c r="Q2257" s="32"/>
      <c r="R2257" s="38">
        <f>(E2257*E$2+F2257*F$2+G2257*G$2+H2257*H$2+I2257*I$2+K2257*K$2+J2257*J$2+L2257*L$2+M2257*M$2)</f>
        <v>0</v>
      </c>
    </row>
    <row r="2258" spans="1:18" ht="22.5" customHeight="1">
      <c r="A2258" s="34">
        <v>46017</v>
      </c>
      <c r="B2258" s="15" t="s">
        <v>5060</v>
      </c>
      <c r="C2258" s="15" t="s">
        <v>5059</v>
      </c>
      <c r="D2258" s="35">
        <v>992</v>
      </c>
      <c r="E2258" s="36">
        <v>49</v>
      </c>
      <c r="F2258" s="32"/>
      <c r="G2258" s="32">
        <v>51</v>
      </c>
      <c r="H2258" s="32">
        <v>52</v>
      </c>
      <c r="I2258" s="32">
        <v>29</v>
      </c>
      <c r="J2258" s="37">
        <v>60</v>
      </c>
      <c r="K2258" s="36">
        <v>52</v>
      </c>
      <c r="L2258" s="32">
        <v>37</v>
      </c>
      <c r="M2258" s="37">
        <v>61</v>
      </c>
      <c r="N2258" s="32"/>
      <c r="O2258" s="32"/>
      <c r="P2258" s="32"/>
      <c r="Q2258" s="32"/>
      <c r="R2258" s="38">
        <f>(E2258*E$2+F2258*F$2+G2258*G$2+H2258*H$2+I2258*I$2+K2258*K$2+J2258*J$2+L2258*L$2+M2258*M$2)</f>
        <v>0</v>
      </c>
    </row>
    <row r="2259" spans="1:18" ht="22.5" customHeight="1">
      <c r="A2259" s="34">
        <v>46017</v>
      </c>
      <c r="B2259" s="15" t="s">
        <v>2527</v>
      </c>
      <c r="C2259" s="15" t="s">
        <v>2528</v>
      </c>
      <c r="D2259" s="35">
        <v>61734</v>
      </c>
      <c r="E2259" s="36">
        <v>65</v>
      </c>
      <c r="F2259" s="32"/>
      <c r="G2259" s="32">
        <v>81</v>
      </c>
      <c r="H2259" s="32">
        <v>51</v>
      </c>
      <c r="I2259" s="32">
        <v>77</v>
      </c>
      <c r="J2259" s="37"/>
      <c r="K2259" s="36">
        <v>61</v>
      </c>
      <c r="L2259" s="32">
        <v>60</v>
      </c>
      <c r="M2259" s="37">
        <v>41</v>
      </c>
      <c r="N2259" s="32"/>
      <c r="O2259" s="32"/>
      <c r="P2259" s="32"/>
      <c r="Q2259" s="32"/>
      <c r="R2259" s="38">
        <f>(E2259*E$2+F2259*F$2+G2259*G$2+H2259*H$2+I2259*I$2+K2259*K$2+J2259*J$2+L2259*L$2+M2259*M$2)</f>
        <v>0</v>
      </c>
    </row>
    <row r="2260" spans="1:18" ht="22.5" customHeight="1">
      <c r="A2260" s="34">
        <v>46017</v>
      </c>
      <c r="B2260" s="15" t="s">
        <v>2529</v>
      </c>
      <c r="C2260" s="15" t="s">
        <v>2530</v>
      </c>
      <c r="D2260" s="35">
        <v>90217</v>
      </c>
      <c r="E2260" s="36"/>
      <c r="F2260" s="32">
        <v>53</v>
      </c>
      <c r="G2260" s="32"/>
      <c r="H2260" s="32">
        <v>21</v>
      </c>
      <c r="I2260" s="32"/>
      <c r="J2260" s="37"/>
      <c r="K2260" s="36">
        <v>93</v>
      </c>
      <c r="L2260" s="32">
        <v>60</v>
      </c>
      <c r="M2260" s="37">
        <v>50</v>
      </c>
      <c r="N2260" s="32"/>
      <c r="O2260" s="32"/>
      <c r="P2260" s="32"/>
      <c r="Q2260" s="32"/>
      <c r="R2260" s="38">
        <f>(E2260*E$2+F2260*F$2+G2260*G$2+H2260*H$2+I2260*I$2+K2260*K$2+J2260*J$2+L2260*L$2+M2260*M$2)</f>
        <v>0</v>
      </c>
    </row>
    <row r="2261" spans="1:18" ht="22.5" customHeight="1">
      <c r="A2261" s="34">
        <v>46017</v>
      </c>
      <c r="B2261" s="15" t="s">
        <v>5062</v>
      </c>
      <c r="C2261" s="18" t="s">
        <v>5061</v>
      </c>
      <c r="D2261" s="35">
        <v>1071</v>
      </c>
      <c r="E2261" s="36">
        <v>47</v>
      </c>
      <c r="F2261" s="32"/>
      <c r="G2261" s="32">
        <v>53</v>
      </c>
      <c r="H2261" s="32">
        <v>66</v>
      </c>
      <c r="I2261" s="32">
        <v>15</v>
      </c>
      <c r="J2261" s="37">
        <v>54</v>
      </c>
      <c r="K2261" s="36">
        <v>52</v>
      </c>
      <c r="L2261" s="32">
        <v>36</v>
      </c>
      <c r="M2261" s="37">
        <v>60</v>
      </c>
      <c r="N2261" s="32"/>
      <c r="O2261" s="32"/>
      <c r="P2261" s="32"/>
      <c r="Q2261" s="32"/>
      <c r="R2261" s="38">
        <f>(E2261*E$2+F2261*F$2+G2261*G$2+H2261*H$2+I2261*I$2+K2261*K$2+J2261*J$2+L2261*L$2+M2261*M$2)</f>
        <v>0</v>
      </c>
    </row>
    <row r="2262" spans="1:18" ht="22.5" customHeight="1">
      <c r="A2262" s="34">
        <v>46017</v>
      </c>
      <c r="B2262" s="15" t="s">
        <v>5064</v>
      </c>
      <c r="C2262" s="15" t="s">
        <v>5063</v>
      </c>
      <c r="D2262" s="35">
        <v>246</v>
      </c>
      <c r="E2262" s="36"/>
      <c r="F2262" s="32"/>
      <c r="G2262" s="32"/>
      <c r="H2262" s="32">
        <v>29</v>
      </c>
      <c r="I2262" s="32"/>
      <c r="J2262" s="37"/>
      <c r="K2262" s="36">
        <v>50</v>
      </c>
      <c r="L2262" s="32">
        <v>44</v>
      </c>
      <c r="M2262" s="37">
        <v>77</v>
      </c>
      <c r="N2262" s="32"/>
      <c r="O2262" s="32"/>
      <c r="P2262" s="32"/>
      <c r="Q2262" s="32"/>
      <c r="R2262" s="38">
        <f>(E2262*E$2+F2262*F$2+G2262*G$2+H2262*H$2+I2262*I$2+K2262*K$2+J2262*J$2+L2262*L$2+M2262*M$2)</f>
        <v>0</v>
      </c>
    </row>
    <row r="2263" spans="1:18" ht="22.5" customHeight="1">
      <c r="A2263" s="34">
        <v>46017</v>
      </c>
      <c r="B2263" s="15" t="s">
        <v>2531</v>
      </c>
      <c r="C2263" s="15" t="s">
        <v>2532</v>
      </c>
      <c r="D2263" s="35">
        <v>415</v>
      </c>
      <c r="E2263" s="36">
        <v>33</v>
      </c>
      <c r="F2263" s="32">
        <v>11</v>
      </c>
      <c r="G2263" s="32">
        <v>38</v>
      </c>
      <c r="H2263" s="32">
        <v>66</v>
      </c>
      <c r="I2263" s="32">
        <v>62</v>
      </c>
      <c r="J2263" s="37"/>
      <c r="K2263" s="36">
        <v>77</v>
      </c>
      <c r="L2263" s="32">
        <v>51</v>
      </c>
      <c r="M2263" s="37">
        <v>51</v>
      </c>
      <c r="N2263" s="32"/>
      <c r="O2263" s="32"/>
      <c r="P2263" s="32"/>
      <c r="Q2263" s="32"/>
      <c r="R2263" s="38">
        <f>(E2263*E$2+F2263*F$2+G2263*G$2+H2263*H$2+I2263*I$2+K2263*K$2+J2263*J$2+L2263*L$2+M2263*M$2)</f>
        <v>0</v>
      </c>
    </row>
    <row r="2264" spans="1:18" ht="22.5" customHeight="1">
      <c r="A2264" s="34">
        <v>46017</v>
      </c>
      <c r="B2264" s="15" t="s">
        <v>2533</v>
      </c>
      <c r="C2264" s="15" t="s">
        <v>2534</v>
      </c>
      <c r="D2264" s="35">
        <v>15135</v>
      </c>
      <c r="E2264" s="36">
        <v>51</v>
      </c>
      <c r="F2264" s="32">
        <v>53</v>
      </c>
      <c r="G2264" s="32">
        <v>52</v>
      </c>
      <c r="H2264" s="32">
        <v>50</v>
      </c>
      <c r="I2264" s="32">
        <v>71</v>
      </c>
      <c r="J2264" s="37">
        <v>56</v>
      </c>
      <c r="K2264" s="36">
        <v>85</v>
      </c>
      <c r="L2264" s="32">
        <v>50</v>
      </c>
      <c r="M2264" s="37">
        <v>46</v>
      </c>
      <c r="N2264" s="32"/>
      <c r="O2264" s="32"/>
      <c r="P2264" s="32"/>
      <c r="Q2264" s="32"/>
      <c r="R2264" s="38">
        <f>(E2264*E$2+F2264*F$2+G2264*G$2+H2264*H$2+I2264*I$2+K2264*K$2+J2264*J$2+L2264*L$2+M2264*M$2)</f>
        <v>0</v>
      </c>
    </row>
    <row r="2265" spans="1:18" ht="22.5" customHeight="1">
      <c r="A2265" s="34">
        <v>46017</v>
      </c>
      <c r="B2265" s="15" t="s">
        <v>5066</v>
      </c>
      <c r="C2265" s="15" t="s">
        <v>5065</v>
      </c>
      <c r="D2265" s="35">
        <v>2863</v>
      </c>
      <c r="E2265" s="36">
        <v>46</v>
      </c>
      <c r="F2265" s="32"/>
      <c r="G2265" s="32">
        <v>45</v>
      </c>
      <c r="H2265" s="32"/>
      <c r="I2265" s="32">
        <v>50</v>
      </c>
      <c r="J2265" s="37">
        <v>49</v>
      </c>
      <c r="K2265" s="36">
        <v>13</v>
      </c>
      <c r="L2265" s="32">
        <v>19</v>
      </c>
      <c r="M2265" s="37">
        <v>89</v>
      </c>
      <c r="N2265" s="32"/>
      <c r="O2265" s="32"/>
      <c r="P2265" s="32"/>
      <c r="Q2265" s="32"/>
      <c r="R2265" s="38">
        <f>(E2265*E$2+F2265*F$2+G2265*G$2+H2265*H$2+I2265*I$2+K2265*K$2+J2265*J$2+L2265*L$2+M2265*M$2)</f>
        <v>0</v>
      </c>
    </row>
    <row r="2266" spans="1:18" ht="22.5" customHeight="1">
      <c r="A2266" s="34">
        <v>46017</v>
      </c>
      <c r="B2266" s="15" t="s">
        <v>5068</v>
      </c>
      <c r="C2266" s="15" t="s">
        <v>5067</v>
      </c>
      <c r="D2266" s="35">
        <v>1288</v>
      </c>
      <c r="E2266" s="36">
        <v>37</v>
      </c>
      <c r="F2266" s="32">
        <v>31</v>
      </c>
      <c r="G2266" s="32">
        <v>32</v>
      </c>
      <c r="H2266" s="32">
        <v>71</v>
      </c>
      <c r="I2266" s="32">
        <v>68</v>
      </c>
      <c r="J2266" s="37"/>
      <c r="K2266" s="36">
        <v>72</v>
      </c>
      <c r="L2266" s="32">
        <v>51</v>
      </c>
      <c r="M2266" s="37">
        <v>54</v>
      </c>
      <c r="N2266" s="32"/>
      <c r="O2266" s="32"/>
      <c r="P2266" s="32"/>
      <c r="Q2266" s="32"/>
      <c r="R2266" s="38">
        <f>(E2266*E$2+F2266*F$2+G2266*G$2+H2266*H$2+I2266*I$2+K2266*K$2+J2266*J$2+L2266*L$2+M2266*M$2)</f>
        <v>0</v>
      </c>
    </row>
    <row r="2267" spans="1:18" ht="22.5" customHeight="1">
      <c r="A2267" s="34">
        <v>46017</v>
      </c>
      <c r="B2267" s="15" t="s">
        <v>2535</v>
      </c>
      <c r="C2267" s="15" t="s">
        <v>2536</v>
      </c>
      <c r="D2267" s="35">
        <v>10305</v>
      </c>
      <c r="E2267" s="36">
        <v>37</v>
      </c>
      <c r="F2267" s="32">
        <v>18</v>
      </c>
      <c r="G2267" s="32">
        <v>53</v>
      </c>
      <c r="H2267" s="32">
        <v>50</v>
      </c>
      <c r="I2267" s="32">
        <v>22</v>
      </c>
      <c r="J2267" s="37"/>
      <c r="K2267" s="36">
        <v>40</v>
      </c>
      <c r="L2267" s="32">
        <v>66</v>
      </c>
      <c r="M2267" s="37">
        <v>28</v>
      </c>
      <c r="N2267" s="32"/>
      <c r="O2267" s="32"/>
      <c r="P2267" s="32"/>
      <c r="Q2267" s="32"/>
      <c r="R2267" s="38">
        <f>(E2267*E$2+F2267*F$2+G2267*G$2+H2267*H$2+I2267*I$2+K2267*K$2+J2267*J$2+L2267*L$2+M2267*M$2)</f>
        <v>0</v>
      </c>
    </row>
    <row r="2268" spans="1:18" ht="22.5" customHeight="1">
      <c r="A2268" s="34">
        <v>46017</v>
      </c>
      <c r="B2268" s="15" t="s">
        <v>2537</v>
      </c>
      <c r="C2268" s="15" t="s">
        <v>2538</v>
      </c>
      <c r="D2268" s="35">
        <v>2363</v>
      </c>
      <c r="E2268" s="36">
        <v>49</v>
      </c>
      <c r="F2268" s="32">
        <v>40</v>
      </c>
      <c r="G2268" s="32">
        <v>45</v>
      </c>
      <c r="H2268" s="32">
        <v>63</v>
      </c>
      <c r="I2268" s="32">
        <v>90</v>
      </c>
      <c r="J2268" s="37"/>
      <c r="K2268" s="36">
        <v>43</v>
      </c>
      <c r="L2268" s="32">
        <v>43</v>
      </c>
      <c r="M2268" s="37">
        <v>10</v>
      </c>
      <c r="N2268" s="32"/>
      <c r="O2268" s="32"/>
      <c r="P2268" s="32"/>
      <c r="Q2268" s="32"/>
      <c r="R2268" s="38">
        <f>(E2268*E$2+F2268*F$2+G2268*G$2+H2268*H$2+I2268*I$2+K2268*K$2+J2268*J$2+L2268*L$2+M2268*M$2)</f>
        <v>0</v>
      </c>
    </row>
    <row r="2269" spans="1:18" ht="22.5" customHeight="1">
      <c r="A2269" s="34">
        <v>46017</v>
      </c>
      <c r="B2269" s="15" t="s">
        <v>2539</v>
      </c>
      <c r="C2269" s="15" t="s">
        <v>2540</v>
      </c>
      <c r="D2269" s="35">
        <v>515</v>
      </c>
      <c r="E2269" s="36">
        <v>39</v>
      </c>
      <c r="F2269" s="32">
        <v>28</v>
      </c>
      <c r="G2269" s="32">
        <v>56</v>
      </c>
      <c r="H2269" s="32">
        <v>65</v>
      </c>
      <c r="I2269" s="32">
        <v>21</v>
      </c>
      <c r="J2269" s="37">
        <v>15</v>
      </c>
      <c r="K2269" s="36">
        <v>55</v>
      </c>
      <c r="L2269" s="32">
        <v>18</v>
      </c>
      <c r="M2269" s="37">
        <v>77</v>
      </c>
      <c r="N2269" s="32"/>
      <c r="O2269" s="32"/>
      <c r="P2269" s="32"/>
      <c r="Q2269" s="32"/>
      <c r="R2269" s="38">
        <f>(E2269*E$2+F2269*F$2+G2269*G$2+H2269*H$2+I2269*I$2+K2269*K$2+J2269*J$2+L2269*L$2+M2269*M$2)</f>
        <v>0</v>
      </c>
    </row>
    <row r="2270" spans="1:18" ht="22.5" customHeight="1">
      <c r="A2270" s="34">
        <v>46017</v>
      </c>
      <c r="B2270" s="15" t="s">
        <v>2541</v>
      </c>
      <c r="C2270" s="15" t="s">
        <v>2542</v>
      </c>
      <c r="D2270" s="35">
        <v>2659</v>
      </c>
      <c r="E2270" s="36">
        <v>89</v>
      </c>
      <c r="F2270" s="32">
        <v>95</v>
      </c>
      <c r="G2270" s="32">
        <v>66</v>
      </c>
      <c r="H2270" s="32">
        <v>83</v>
      </c>
      <c r="I2270" s="32">
        <v>89</v>
      </c>
      <c r="J2270" s="37">
        <v>80</v>
      </c>
      <c r="K2270" s="36">
        <v>71</v>
      </c>
      <c r="L2270" s="32">
        <v>33</v>
      </c>
      <c r="M2270" s="37">
        <v>45</v>
      </c>
      <c r="N2270" s="32"/>
      <c r="O2270" s="32">
        <v>1</v>
      </c>
      <c r="P2270" s="32"/>
      <c r="Q2270" s="32">
        <v>1</v>
      </c>
      <c r="R2270" s="38">
        <f>(E2270*E$2+F2270*F$2+G2270*G$2+H2270*H$2+I2270*I$2+K2270*K$2+J2270*J$2+L2270*L$2+M2270*M$2)</f>
        <v>0</v>
      </c>
    </row>
    <row r="2271" spans="1:18" ht="22.5" customHeight="1">
      <c r="A2271" s="34">
        <v>46017</v>
      </c>
      <c r="B2271" s="15" t="s">
        <v>8040</v>
      </c>
      <c r="C2271" s="15" t="s">
        <v>8041</v>
      </c>
      <c r="D2271" s="35">
        <v>123</v>
      </c>
      <c r="E2271" s="36"/>
      <c r="F2271" s="32"/>
      <c r="G2271" s="32"/>
      <c r="H2271" s="32"/>
      <c r="I2271" s="32"/>
      <c r="J2271" s="37"/>
      <c r="K2271" s="36">
        <v>20</v>
      </c>
      <c r="L2271" s="32">
        <v>49</v>
      </c>
      <c r="M2271" s="37">
        <v>48</v>
      </c>
      <c r="N2271" s="32"/>
      <c r="O2271" s="32"/>
      <c r="P2271" s="32"/>
      <c r="Q2271" s="32"/>
      <c r="R2271" s="38">
        <f>(E2271*E$2+F2271*F$2+G2271*G$2+H2271*H$2+I2271*I$2+K2271*K$2+J2271*J$2+L2271*L$2+M2271*M$2)</f>
        <v>0</v>
      </c>
    </row>
    <row r="2272" spans="1:18" ht="22.5" customHeight="1">
      <c r="A2272" s="34">
        <v>46017</v>
      </c>
      <c r="B2272" s="15" t="s">
        <v>2543</v>
      </c>
      <c r="C2272" s="15" t="s">
        <v>2544</v>
      </c>
      <c r="D2272" s="35">
        <v>641</v>
      </c>
      <c r="E2272" s="36"/>
      <c r="F2272" s="32">
        <v>22</v>
      </c>
      <c r="G2272" s="32"/>
      <c r="H2272" s="32">
        <v>31</v>
      </c>
      <c r="I2272" s="32"/>
      <c r="J2272" s="37"/>
      <c r="K2272" s="36">
        <v>73</v>
      </c>
      <c r="L2272" s="32">
        <v>65</v>
      </c>
      <c r="M2272" s="37">
        <v>35</v>
      </c>
      <c r="N2272" s="32"/>
      <c r="O2272" s="32"/>
      <c r="P2272" s="32"/>
      <c r="Q2272" s="32"/>
      <c r="R2272" s="38">
        <f>(E2272*E$2+F2272*F$2+G2272*G$2+H2272*H$2+I2272*I$2+K2272*K$2+J2272*J$2+L2272*L$2+M2272*M$2)</f>
        <v>0</v>
      </c>
    </row>
    <row r="2273" spans="1:18" ht="22.5" customHeight="1">
      <c r="A2273" s="34">
        <v>46017</v>
      </c>
      <c r="B2273" s="15" t="s">
        <v>2545</v>
      </c>
      <c r="C2273" s="15" t="s">
        <v>2546</v>
      </c>
      <c r="D2273" s="35">
        <v>3976</v>
      </c>
      <c r="E2273" s="36">
        <v>46</v>
      </c>
      <c r="F2273" s="32">
        <v>55</v>
      </c>
      <c r="G2273" s="32">
        <v>47</v>
      </c>
      <c r="H2273" s="32">
        <v>70</v>
      </c>
      <c r="I2273" s="32">
        <v>94</v>
      </c>
      <c r="J2273" s="37">
        <v>45</v>
      </c>
      <c r="K2273" s="36">
        <v>56</v>
      </c>
      <c r="L2273" s="32">
        <v>61</v>
      </c>
      <c r="M2273" s="37">
        <v>47</v>
      </c>
      <c r="N2273" s="32"/>
      <c r="O2273" s="32"/>
      <c r="P2273" s="32"/>
      <c r="Q2273" s="32"/>
      <c r="R2273" s="38">
        <f>(E2273*E$2+F2273*F$2+G2273*G$2+H2273*H$2+I2273*I$2+K2273*K$2+J2273*J$2+L2273*L$2+M2273*M$2)</f>
        <v>0</v>
      </c>
    </row>
    <row r="2274" spans="1:18" ht="22.5" customHeight="1">
      <c r="A2274" s="34">
        <v>46017</v>
      </c>
      <c r="B2274" s="15" t="s">
        <v>7365</v>
      </c>
      <c r="C2274" s="15" t="s">
        <v>7366</v>
      </c>
      <c r="D2274" s="35">
        <v>3245</v>
      </c>
      <c r="E2274" s="36">
        <v>49</v>
      </c>
      <c r="F2274" s="32">
        <v>83</v>
      </c>
      <c r="G2274" s="32">
        <v>45</v>
      </c>
      <c r="H2274" s="32">
        <v>30</v>
      </c>
      <c r="I2274" s="32">
        <v>38</v>
      </c>
      <c r="J2274" s="37"/>
      <c r="K2274" s="36">
        <v>33</v>
      </c>
      <c r="L2274" s="32">
        <v>47</v>
      </c>
      <c r="M2274" s="37">
        <v>51</v>
      </c>
      <c r="N2274" s="32"/>
      <c r="O2274" s="32"/>
      <c r="P2274" s="32"/>
      <c r="Q2274" s="32"/>
      <c r="R2274" s="38">
        <f>(E2274*E$2+F2274*F$2+G2274*G$2+H2274*H$2+I2274*I$2+K2274*K$2+J2274*J$2+L2274*L$2+M2274*M$2)</f>
        <v>0</v>
      </c>
    </row>
    <row r="2275" spans="1:18" ht="22.5" customHeight="1">
      <c r="A2275" s="34">
        <v>46017</v>
      </c>
      <c r="B2275" s="15" t="s">
        <v>2547</v>
      </c>
      <c r="C2275" s="15" t="s">
        <v>2548</v>
      </c>
      <c r="D2275" s="35">
        <v>6814</v>
      </c>
      <c r="E2275" s="36">
        <v>47</v>
      </c>
      <c r="F2275" s="32">
        <v>43</v>
      </c>
      <c r="G2275" s="32">
        <v>48</v>
      </c>
      <c r="H2275" s="32">
        <v>61</v>
      </c>
      <c r="I2275" s="32">
        <v>48</v>
      </c>
      <c r="J2275" s="37"/>
      <c r="K2275" s="36">
        <v>62</v>
      </c>
      <c r="L2275" s="32">
        <v>57</v>
      </c>
      <c r="M2275" s="37">
        <v>53</v>
      </c>
      <c r="N2275" s="32"/>
      <c r="O2275" s="32"/>
      <c r="P2275" s="32"/>
      <c r="Q2275" s="32"/>
      <c r="R2275" s="38">
        <f>(E2275*E$2+F2275*F$2+G2275*G$2+H2275*H$2+I2275*I$2+K2275*K$2+J2275*J$2+L2275*L$2+M2275*M$2)</f>
        <v>0</v>
      </c>
    </row>
    <row r="2276" spans="1:18" ht="22.5" customHeight="1">
      <c r="A2276" s="34">
        <v>46017</v>
      </c>
      <c r="B2276" s="15" t="s">
        <v>2549</v>
      </c>
      <c r="C2276" s="15" t="s">
        <v>2550</v>
      </c>
      <c r="D2276" s="35">
        <v>3372</v>
      </c>
      <c r="E2276" s="36">
        <v>38</v>
      </c>
      <c r="F2276" s="32">
        <v>16</v>
      </c>
      <c r="G2276" s="32">
        <v>65</v>
      </c>
      <c r="H2276" s="32">
        <v>57</v>
      </c>
      <c r="I2276" s="32">
        <v>38</v>
      </c>
      <c r="J2276" s="37"/>
      <c r="K2276" s="36">
        <v>54</v>
      </c>
      <c r="L2276" s="32">
        <v>51</v>
      </c>
      <c r="M2276" s="37">
        <v>67</v>
      </c>
      <c r="N2276" s="32"/>
      <c r="O2276" s="32"/>
      <c r="P2276" s="32"/>
      <c r="Q2276" s="32"/>
      <c r="R2276" s="38">
        <f>(E2276*E$2+F2276*F$2+G2276*G$2+H2276*H$2+I2276*I$2+K2276*K$2+J2276*J$2+L2276*L$2+M2276*M$2)</f>
        <v>0</v>
      </c>
    </row>
    <row r="2277" spans="1:18" ht="22.5" customHeight="1">
      <c r="A2277" s="34">
        <v>46017</v>
      </c>
      <c r="B2277" s="15" t="s">
        <v>7507</v>
      </c>
      <c r="C2277" s="15" t="s">
        <v>7421</v>
      </c>
      <c r="D2277" s="35">
        <v>4162</v>
      </c>
      <c r="E2277" s="36">
        <v>39</v>
      </c>
      <c r="F2277" s="32"/>
      <c r="G2277" s="32">
        <v>57</v>
      </c>
      <c r="H2277" s="32">
        <v>10</v>
      </c>
      <c r="I2277" s="32">
        <v>12</v>
      </c>
      <c r="J2277" s="37"/>
      <c r="K2277" s="36">
        <v>6</v>
      </c>
      <c r="L2277" s="32">
        <v>45</v>
      </c>
      <c r="M2277" s="37">
        <v>55</v>
      </c>
      <c r="N2277" s="32"/>
      <c r="O2277" s="32"/>
      <c r="P2277" s="32"/>
      <c r="Q2277" s="32"/>
      <c r="R2277" s="38">
        <f>(E2277*E$2+F2277*F$2+G2277*G$2+H2277*H$2+I2277*I$2+K2277*K$2+J2277*J$2+L2277*L$2+M2277*M$2)</f>
        <v>0</v>
      </c>
    </row>
    <row r="2278" spans="1:18" ht="22.5" customHeight="1">
      <c r="A2278" s="34">
        <v>46017</v>
      </c>
      <c r="B2278" s="15" t="s">
        <v>8042</v>
      </c>
      <c r="C2278" s="15" t="s">
        <v>8043</v>
      </c>
      <c r="D2278" s="35">
        <v>9624</v>
      </c>
      <c r="E2278" s="36"/>
      <c r="F2278" s="32">
        <v>39</v>
      </c>
      <c r="G2278" s="32"/>
      <c r="H2278" s="32">
        <v>64</v>
      </c>
      <c r="I2278" s="32"/>
      <c r="J2278" s="37"/>
      <c r="K2278" s="36">
        <v>1</v>
      </c>
      <c r="L2278" s="32">
        <v>49</v>
      </c>
      <c r="M2278" s="37">
        <v>49</v>
      </c>
      <c r="N2278" s="32"/>
      <c r="O2278" s="32"/>
      <c r="P2278" s="32"/>
      <c r="Q2278" s="32"/>
      <c r="R2278" s="38">
        <f>(E2278*E$2+F2278*F$2+G2278*G$2+H2278*H$2+I2278*I$2+K2278*K$2+J2278*J$2+L2278*L$2+M2278*M$2)</f>
        <v>0</v>
      </c>
    </row>
    <row r="2279" spans="1:18" ht="22.5" customHeight="1">
      <c r="A2279" s="34">
        <v>46017</v>
      </c>
      <c r="B2279" s="15" t="s">
        <v>2551</v>
      </c>
      <c r="C2279" s="15" t="s">
        <v>2552</v>
      </c>
      <c r="D2279" s="35">
        <v>7611</v>
      </c>
      <c r="E2279" s="36">
        <v>53</v>
      </c>
      <c r="F2279" s="32">
        <v>78</v>
      </c>
      <c r="G2279" s="32">
        <v>38</v>
      </c>
      <c r="H2279" s="32">
        <v>77</v>
      </c>
      <c r="I2279" s="32">
        <v>16</v>
      </c>
      <c r="J2279" s="37"/>
      <c r="K2279" s="36">
        <v>28</v>
      </c>
      <c r="L2279" s="32">
        <v>55</v>
      </c>
      <c r="M2279" s="37">
        <v>48</v>
      </c>
      <c r="N2279" s="32"/>
      <c r="O2279" s="32"/>
      <c r="P2279" s="32"/>
      <c r="Q2279" s="32"/>
      <c r="R2279" s="38">
        <f>(E2279*E$2+F2279*F$2+G2279*G$2+H2279*H$2+I2279*I$2+K2279*K$2+J2279*J$2+L2279*L$2+M2279*M$2)</f>
        <v>0</v>
      </c>
    </row>
    <row r="2280" spans="1:18" ht="22.5" customHeight="1">
      <c r="A2280" s="34">
        <v>46017</v>
      </c>
      <c r="B2280" s="15" t="s">
        <v>2553</v>
      </c>
      <c r="C2280" s="15" t="s">
        <v>2554</v>
      </c>
      <c r="D2280" s="35">
        <v>5885</v>
      </c>
      <c r="E2280" s="36">
        <v>41</v>
      </c>
      <c r="F2280" s="32">
        <v>32</v>
      </c>
      <c r="G2280" s="32">
        <v>55</v>
      </c>
      <c r="H2280" s="32">
        <v>40</v>
      </c>
      <c r="I2280" s="32">
        <v>62</v>
      </c>
      <c r="J2280" s="37"/>
      <c r="K2280" s="36">
        <v>44</v>
      </c>
      <c r="L2280" s="32">
        <v>60</v>
      </c>
      <c r="M2280" s="37">
        <v>12</v>
      </c>
      <c r="N2280" s="32"/>
      <c r="O2280" s="32"/>
      <c r="P2280" s="32"/>
      <c r="Q2280" s="32"/>
      <c r="R2280" s="38">
        <f>(E2280*E$2+F2280*F$2+G2280*G$2+H2280*H$2+I2280*I$2+K2280*K$2+J2280*J$2+L2280*L$2+M2280*M$2)</f>
        <v>0</v>
      </c>
    </row>
    <row r="2281" spans="1:18" ht="22.5" customHeight="1">
      <c r="A2281" s="34">
        <v>46017</v>
      </c>
      <c r="B2281" s="15" t="s">
        <v>2555</v>
      </c>
      <c r="C2281" s="15" t="s">
        <v>2556</v>
      </c>
      <c r="D2281" s="35">
        <v>4096</v>
      </c>
      <c r="E2281" s="36">
        <v>72</v>
      </c>
      <c r="F2281" s="32">
        <v>89</v>
      </c>
      <c r="G2281" s="32">
        <v>36</v>
      </c>
      <c r="H2281" s="32">
        <v>80</v>
      </c>
      <c r="I2281" s="32">
        <v>89</v>
      </c>
      <c r="J2281" s="37"/>
      <c r="K2281" s="36">
        <v>43</v>
      </c>
      <c r="L2281" s="32">
        <v>38</v>
      </c>
      <c r="M2281" s="37">
        <v>52</v>
      </c>
      <c r="N2281" s="32"/>
      <c r="O2281" s="32"/>
      <c r="P2281" s="32"/>
      <c r="Q2281" s="32"/>
      <c r="R2281" s="38">
        <f>(E2281*E$2+F2281*F$2+G2281*G$2+H2281*H$2+I2281*I$2+K2281*K$2+J2281*J$2+L2281*L$2+M2281*M$2)</f>
        <v>0</v>
      </c>
    </row>
    <row r="2282" spans="1:18" ht="22.5" customHeight="1">
      <c r="A2282" s="34">
        <v>46017</v>
      </c>
      <c r="B2282" s="15" t="s">
        <v>7769</v>
      </c>
      <c r="C2282" s="15" t="s">
        <v>7770</v>
      </c>
      <c r="D2282" s="35">
        <v>211</v>
      </c>
      <c r="E2282" s="36">
        <v>20</v>
      </c>
      <c r="F2282" s="32"/>
      <c r="G2282" s="32">
        <v>7</v>
      </c>
      <c r="H2282" s="32">
        <v>14</v>
      </c>
      <c r="I2282" s="32">
        <v>15</v>
      </c>
      <c r="J2282" s="37"/>
      <c r="K2282" s="36">
        <v>31</v>
      </c>
      <c r="L2282" s="32">
        <v>42</v>
      </c>
      <c r="M2282" s="37">
        <v>45</v>
      </c>
      <c r="N2282" s="32"/>
      <c r="O2282" s="32"/>
      <c r="P2282" s="32"/>
      <c r="Q2282" s="32"/>
      <c r="R2282" s="38">
        <f>(E2282*E$2+F2282*F$2+G2282*G$2+H2282*H$2+I2282*I$2+K2282*K$2+J2282*J$2+L2282*L$2+M2282*M$2)</f>
        <v>0</v>
      </c>
    </row>
    <row r="2283" spans="1:18" ht="22.5" customHeight="1">
      <c r="A2283" s="34">
        <v>46017</v>
      </c>
      <c r="B2283" s="15" t="s">
        <v>2557</v>
      </c>
      <c r="C2283" s="15" t="s">
        <v>2558</v>
      </c>
      <c r="D2283" s="35">
        <v>482</v>
      </c>
      <c r="E2283" s="36">
        <v>76</v>
      </c>
      <c r="F2283" s="32">
        <v>80</v>
      </c>
      <c r="G2283" s="32">
        <v>68</v>
      </c>
      <c r="H2283" s="32">
        <v>80</v>
      </c>
      <c r="I2283" s="32">
        <v>55</v>
      </c>
      <c r="J2283" s="37"/>
      <c r="K2283" s="36">
        <v>51</v>
      </c>
      <c r="L2283" s="32">
        <v>40</v>
      </c>
      <c r="M2283" s="37">
        <v>42</v>
      </c>
      <c r="N2283" s="32"/>
      <c r="O2283" s="32"/>
      <c r="P2283" s="32"/>
      <c r="Q2283" s="32"/>
      <c r="R2283" s="38">
        <f>(E2283*E$2+F2283*F$2+G2283*G$2+H2283*H$2+I2283*I$2+K2283*K$2+J2283*J$2+L2283*L$2+M2283*M$2)</f>
        <v>0</v>
      </c>
    </row>
    <row r="2284" spans="1:18" ht="22.5" customHeight="1">
      <c r="A2284" s="34">
        <v>46017</v>
      </c>
      <c r="B2284" s="15" t="s">
        <v>5922</v>
      </c>
      <c r="C2284" s="15" t="s">
        <v>5921</v>
      </c>
      <c r="D2284" s="35">
        <v>280</v>
      </c>
      <c r="E2284" s="36">
        <v>44</v>
      </c>
      <c r="F2284" s="32"/>
      <c r="G2284" s="32">
        <v>37</v>
      </c>
      <c r="H2284" s="32">
        <v>23</v>
      </c>
      <c r="I2284" s="32">
        <v>24</v>
      </c>
      <c r="J2284" s="37"/>
      <c r="K2284" s="36">
        <v>94</v>
      </c>
      <c r="L2284" s="32">
        <v>40</v>
      </c>
      <c r="M2284" s="37">
        <v>69</v>
      </c>
      <c r="N2284" s="32"/>
      <c r="O2284" s="32"/>
      <c r="P2284" s="32"/>
      <c r="Q2284" s="32"/>
      <c r="R2284" s="38">
        <f>(E2284*E$2+F2284*F$2+G2284*G$2+H2284*H$2+I2284*I$2+K2284*K$2+J2284*J$2+L2284*L$2+M2284*M$2)</f>
        <v>0</v>
      </c>
    </row>
    <row r="2285" spans="1:18" ht="22.5" customHeight="1">
      <c r="A2285" s="34">
        <v>46017</v>
      </c>
      <c r="B2285" s="15" t="s">
        <v>2559</v>
      </c>
      <c r="C2285" s="15" t="s">
        <v>2560</v>
      </c>
      <c r="D2285" s="35">
        <v>18486</v>
      </c>
      <c r="E2285" s="36">
        <v>40</v>
      </c>
      <c r="F2285" s="32">
        <v>29</v>
      </c>
      <c r="G2285" s="32">
        <v>61</v>
      </c>
      <c r="H2285" s="32">
        <v>27</v>
      </c>
      <c r="I2285" s="32">
        <v>81</v>
      </c>
      <c r="J2285" s="37">
        <v>21</v>
      </c>
      <c r="K2285" s="36">
        <v>67</v>
      </c>
      <c r="L2285" s="32">
        <v>2</v>
      </c>
      <c r="M2285" s="37">
        <v>92</v>
      </c>
      <c r="N2285" s="32"/>
      <c r="O2285" s="32"/>
      <c r="P2285" s="32"/>
      <c r="Q2285" s="32"/>
      <c r="R2285" s="38">
        <f>(E2285*E$2+F2285*F$2+G2285*G$2+H2285*H$2+I2285*I$2+K2285*K$2+J2285*J$2+L2285*L$2+M2285*M$2)</f>
        <v>0</v>
      </c>
    </row>
    <row r="2286" spans="1:18" ht="22.5" customHeight="1">
      <c r="A2286" s="34">
        <v>46017</v>
      </c>
      <c r="B2286" s="15" t="s">
        <v>5669</v>
      </c>
      <c r="C2286" s="15" t="s">
        <v>2561</v>
      </c>
      <c r="D2286" s="35">
        <v>27509</v>
      </c>
      <c r="E2286" s="36">
        <v>55</v>
      </c>
      <c r="F2286" s="32">
        <v>74</v>
      </c>
      <c r="G2286" s="32">
        <v>56</v>
      </c>
      <c r="H2286" s="32">
        <v>34</v>
      </c>
      <c r="I2286" s="32">
        <v>45</v>
      </c>
      <c r="J2286" s="37"/>
      <c r="K2286" s="36">
        <v>8</v>
      </c>
      <c r="L2286" s="32">
        <v>43</v>
      </c>
      <c r="M2286" s="37">
        <v>75</v>
      </c>
      <c r="N2286" s="32"/>
      <c r="O2286" s="32"/>
      <c r="P2286" s="32"/>
      <c r="Q2286" s="32"/>
      <c r="R2286" s="38">
        <f>(E2286*E$2+F2286*F$2+G2286*G$2+H2286*H$2+I2286*I$2+K2286*K$2+J2286*J$2+L2286*L$2+M2286*M$2)</f>
        <v>0</v>
      </c>
    </row>
    <row r="2287" spans="1:18" ht="22.5" customHeight="1">
      <c r="A2287" s="34">
        <v>46017</v>
      </c>
      <c r="B2287" s="15" t="s">
        <v>7636</v>
      </c>
      <c r="C2287" s="15" t="s">
        <v>7637</v>
      </c>
      <c r="D2287" s="35">
        <v>177</v>
      </c>
      <c r="E2287" s="36"/>
      <c r="F2287" s="32"/>
      <c r="G2287" s="32"/>
      <c r="H2287" s="32"/>
      <c r="I2287" s="32"/>
      <c r="J2287" s="37"/>
      <c r="K2287" s="36"/>
      <c r="L2287" s="32">
        <v>45</v>
      </c>
      <c r="M2287" s="37">
        <v>59</v>
      </c>
      <c r="N2287" s="32"/>
      <c r="O2287" s="32"/>
      <c r="P2287" s="32"/>
      <c r="Q2287" s="32"/>
      <c r="R2287" s="38">
        <f>(E2287*E$2+F2287*F$2+G2287*G$2+H2287*H$2+I2287*I$2+K2287*K$2+J2287*J$2+L2287*L$2+M2287*M$2)</f>
        <v>0</v>
      </c>
    </row>
    <row r="2288" spans="1:18" ht="22.5" customHeight="1">
      <c r="A2288" s="34">
        <v>46017</v>
      </c>
      <c r="B2288" s="15" t="s">
        <v>7001</v>
      </c>
      <c r="C2288" s="15" t="s">
        <v>2562</v>
      </c>
      <c r="D2288" s="35">
        <v>11028</v>
      </c>
      <c r="E2288" s="36">
        <v>52</v>
      </c>
      <c r="F2288" s="32">
        <v>25</v>
      </c>
      <c r="G2288" s="32">
        <v>61</v>
      </c>
      <c r="H2288" s="32">
        <v>75</v>
      </c>
      <c r="I2288" s="32">
        <v>74</v>
      </c>
      <c r="J2288" s="37"/>
      <c r="K2288" s="36">
        <v>43</v>
      </c>
      <c r="L2288" s="32">
        <v>98</v>
      </c>
      <c r="M2288" s="37">
        <v>4</v>
      </c>
      <c r="N2288" s="32"/>
      <c r="O2288" s="32"/>
      <c r="P2288" s="32"/>
      <c r="Q2288" s="32"/>
      <c r="R2288" s="38">
        <f>(E2288*E$2+F2288*F$2+G2288*G$2+H2288*H$2+I2288*I$2+K2288*K$2+J2288*J$2+L2288*L$2+M2288*M$2)</f>
        <v>0</v>
      </c>
    </row>
    <row r="2289" spans="1:18" ht="22.5" customHeight="1">
      <c r="A2289" s="34">
        <v>46017</v>
      </c>
      <c r="B2289" s="15" t="s">
        <v>5070</v>
      </c>
      <c r="C2289" s="15" t="s">
        <v>5069</v>
      </c>
      <c r="D2289" s="35">
        <v>6797</v>
      </c>
      <c r="E2289" s="36">
        <v>59</v>
      </c>
      <c r="F2289" s="32"/>
      <c r="G2289" s="32">
        <v>52</v>
      </c>
      <c r="H2289" s="32">
        <v>90</v>
      </c>
      <c r="I2289" s="32">
        <v>37</v>
      </c>
      <c r="J2289" s="37">
        <v>43</v>
      </c>
      <c r="K2289" s="36">
        <v>18</v>
      </c>
      <c r="L2289" s="32">
        <v>1</v>
      </c>
      <c r="M2289" s="37">
        <v>97</v>
      </c>
      <c r="N2289" s="32"/>
      <c r="O2289" s="32"/>
      <c r="P2289" s="32"/>
      <c r="Q2289" s="32"/>
      <c r="R2289" s="38">
        <f>(E2289*E$2+F2289*F$2+G2289*G$2+H2289*H$2+I2289*I$2+K2289*K$2+J2289*J$2+L2289*L$2+M2289*M$2)</f>
        <v>0</v>
      </c>
    </row>
    <row r="2290" spans="1:18" ht="22.5" customHeight="1">
      <c r="A2290" s="34">
        <v>46017</v>
      </c>
      <c r="B2290" s="15" t="s">
        <v>2563</v>
      </c>
      <c r="C2290" s="15" t="s">
        <v>2564</v>
      </c>
      <c r="D2290" s="35">
        <v>444</v>
      </c>
      <c r="E2290" s="36">
        <v>72</v>
      </c>
      <c r="F2290" s="32">
        <v>90</v>
      </c>
      <c r="G2290" s="32">
        <v>39</v>
      </c>
      <c r="H2290" s="32">
        <v>84</v>
      </c>
      <c r="I2290" s="32">
        <v>54</v>
      </c>
      <c r="J2290" s="37"/>
      <c r="K2290" s="36">
        <v>40</v>
      </c>
      <c r="L2290" s="32">
        <v>94</v>
      </c>
      <c r="M2290" s="37">
        <v>42</v>
      </c>
      <c r="N2290" s="32"/>
      <c r="O2290" s="32"/>
      <c r="P2290" s="32"/>
      <c r="Q2290" s="32"/>
      <c r="R2290" s="38">
        <f>(E2290*E$2+F2290*F$2+G2290*G$2+H2290*H$2+I2290*I$2+K2290*K$2+J2290*J$2+L2290*L$2+M2290*M$2)</f>
        <v>0</v>
      </c>
    </row>
    <row r="2291" spans="1:18" ht="22.5" customHeight="1">
      <c r="A2291" s="34">
        <v>46017</v>
      </c>
      <c r="B2291" s="15" t="s">
        <v>6801</v>
      </c>
      <c r="C2291" s="15" t="s">
        <v>6802</v>
      </c>
      <c r="D2291" s="35">
        <v>247</v>
      </c>
      <c r="E2291" s="36"/>
      <c r="F2291" s="32"/>
      <c r="G2291" s="32"/>
      <c r="H2291" s="32"/>
      <c r="I2291" s="32"/>
      <c r="J2291" s="37"/>
      <c r="K2291" s="36"/>
      <c r="L2291" s="32">
        <v>22</v>
      </c>
      <c r="M2291" s="37">
        <v>76</v>
      </c>
      <c r="N2291" s="32"/>
      <c r="O2291" s="32"/>
      <c r="P2291" s="32"/>
      <c r="Q2291" s="32"/>
      <c r="R2291" s="38">
        <f>(E2291*E$2+F2291*F$2+G2291*G$2+H2291*H$2+I2291*I$2+K2291*K$2+J2291*J$2+L2291*L$2+M2291*M$2)</f>
        <v>0</v>
      </c>
    </row>
    <row r="2292" spans="1:18" ht="22.5" customHeight="1">
      <c r="A2292" s="34">
        <v>46017</v>
      </c>
      <c r="B2292" s="15" t="s">
        <v>5072</v>
      </c>
      <c r="C2292" s="15" t="s">
        <v>5071</v>
      </c>
      <c r="D2292" s="35">
        <v>3293</v>
      </c>
      <c r="E2292" s="36">
        <v>32</v>
      </c>
      <c r="F2292" s="32"/>
      <c r="G2292" s="32">
        <v>47</v>
      </c>
      <c r="H2292" s="32">
        <v>2</v>
      </c>
      <c r="I2292" s="32">
        <v>76</v>
      </c>
      <c r="J2292" s="37"/>
      <c r="K2292" s="36">
        <v>66</v>
      </c>
      <c r="L2292" s="32">
        <v>33</v>
      </c>
      <c r="M2292" s="37">
        <v>51</v>
      </c>
      <c r="N2292" s="32"/>
      <c r="O2292" s="32"/>
      <c r="P2292" s="32"/>
      <c r="Q2292" s="32"/>
      <c r="R2292" s="38">
        <f>(E2292*E$2+F2292*F$2+G2292*G$2+H2292*H$2+I2292*I$2+K2292*K$2+J2292*J$2+L2292*L$2+M2292*M$2)</f>
        <v>0</v>
      </c>
    </row>
    <row r="2293" spans="1:18" ht="22.5" customHeight="1">
      <c r="A2293" s="34">
        <v>46017</v>
      </c>
      <c r="B2293" s="15" t="s">
        <v>2565</v>
      </c>
      <c r="C2293" s="15" t="s">
        <v>2566</v>
      </c>
      <c r="D2293" s="35">
        <v>13114</v>
      </c>
      <c r="E2293" s="36"/>
      <c r="F2293" s="32">
        <v>64</v>
      </c>
      <c r="G2293" s="32"/>
      <c r="H2293" s="32">
        <v>90</v>
      </c>
      <c r="I2293" s="32"/>
      <c r="J2293" s="37"/>
      <c r="K2293" s="36">
        <v>88</v>
      </c>
      <c r="L2293" s="32">
        <v>63</v>
      </c>
      <c r="M2293" s="37">
        <v>49</v>
      </c>
      <c r="N2293" s="32"/>
      <c r="O2293" s="32"/>
      <c r="P2293" s="32"/>
      <c r="Q2293" s="32"/>
      <c r="R2293" s="38">
        <f>(E2293*E$2+F2293*F$2+G2293*G$2+H2293*H$2+I2293*I$2+K2293*K$2+J2293*J$2+L2293*L$2+M2293*M$2)</f>
        <v>0</v>
      </c>
    </row>
    <row r="2294" spans="1:18" ht="22.5" customHeight="1">
      <c r="A2294" s="34">
        <v>46017</v>
      </c>
      <c r="B2294" s="15" t="s">
        <v>2567</v>
      </c>
      <c r="C2294" s="15" t="s">
        <v>2568</v>
      </c>
      <c r="D2294" s="35">
        <v>1238</v>
      </c>
      <c r="E2294" s="36">
        <v>32</v>
      </c>
      <c r="F2294" s="32">
        <v>14</v>
      </c>
      <c r="G2294" s="32">
        <v>36</v>
      </c>
      <c r="H2294" s="32">
        <v>65</v>
      </c>
      <c r="I2294" s="32">
        <v>63</v>
      </c>
      <c r="J2294" s="37">
        <v>9</v>
      </c>
      <c r="K2294" s="36">
        <v>34</v>
      </c>
      <c r="L2294" s="32">
        <v>58</v>
      </c>
      <c r="M2294" s="37">
        <v>52</v>
      </c>
      <c r="N2294" s="32"/>
      <c r="O2294" s="32"/>
      <c r="P2294" s="32"/>
      <c r="Q2294" s="32"/>
      <c r="R2294" s="38">
        <f>(E2294*E$2+F2294*F$2+G2294*G$2+H2294*H$2+I2294*I$2+K2294*K$2+J2294*J$2+L2294*L$2+M2294*M$2)</f>
        <v>0</v>
      </c>
    </row>
    <row r="2295" spans="1:18" ht="22.5" customHeight="1">
      <c r="A2295" s="34">
        <v>46017</v>
      </c>
      <c r="B2295" s="15" t="s">
        <v>2569</v>
      </c>
      <c r="C2295" s="15" t="s">
        <v>2570</v>
      </c>
      <c r="D2295" s="35">
        <v>38898</v>
      </c>
      <c r="E2295" s="36">
        <v>52</v>
      </c>
      <c r="F2295" s="32">
        <v>48</v>
      </c>
      <c r="G2295" s="32">
        <v>61</v>
      </c>
      <c r="H2295" s="32">
        <v>43</v>
      </c>
      <c r="I2295" s="32">
        <v>43</v>
      </c>
      <c r="J2295" s="37"/>
      <c r="K2295" s="36">
        <v>18</v>
      </c>
      <c r="L2295" s="32">
        <v>48</v>
      </c>
      <c r="M2295" s="37">
        <v>59</v>
      </c>
      <c r="N2295" s="32"/>
      <c r="O2295" s="32"/>
      <c r="P2295" s="32"/>
      <c r="Q2295" s="32"/>
      <c r="R2295" s="38">
        <f>(E2295*E$2+F2295*F$2+G2295*G$2+H2295*H$2+I2295*I$2+K2295*K$2+J2295*J$2+L2295*L$2+M2295*M$2)</f>
        <v>0</v>
      </c>
    </row>
    <row r="2296" spans="1:18" ht="22.5" customHeight="1">
      <c r="A2296" s="34">
        <v>46017</v>
      </c>
      <c r="B2296" s="15" t="s">
        <v>5074</v>
      </c>
      <c r="C2296" s="15" t="s">
        <v>5073</v>
      </c>
      <c r="D2296" s="35">
        <v>342</v>
      </c>
      <c r="E2296" s="36"/>
      <c r="F2296" s="32"/>
      <c r="G2296" s="32"/>
      <c r="H2296" s="32"/>
      <c r="I2296" s="32"/>
      <c r="J2296" s="37"/>
      <c r="K2296" s="36">
        <v>45</v>
      </c>
      <c r="L2296" s="32">
        <v>76</v>
      </c>
      <c r="M2296" s="37">
        <v>53</v>
      </c>
      <c r="N2296" s="32"/>
      <c r="O2296" s="32"/>
      <c r="P2296" s="32"/>
      <c r="Q2296" s="32"/>
      <c r="R2296" s="38">
        <f>(E2296*E$2+F2296*F$2+G2296*G$2+H2296*H$2+I2296*I$2+K2296*K$2+J2296*J$2+L2296*L$2+M2296*M$2)</f>
        <v>0</v>
      </c>
    </row>
    <row r="2297" spans="1:18" ht="22.5" customHeight="1">
      <c r="A2297" s="34">
        <v>46017</v>
      </c>
      <c r="B2297" s="15" t="s">
        <v>2571</v>
      </c>
      <c r="C2297" s="15" t="s">
        <v>2572</v>
      </c>
      <c r="D2297" s="35">
        <v>436</v>
      </c>
      <c r="E2297" s="36"/>
      <c r="F2297" s="32">
        <v>81</v>
      </c>
      <c r="G2297" s="32"/>
      <c r="H2297" s="32">
        <v>74</v>
      </c>
      <c r="I2297" s="32"/>
      <c r="J2297" s="37"/>
      <c r="K2297" s="36">
        <v>41</v>
      </c>
      <c r="L2297" s="32">
        <v>39</v>
      </c>
      <c r="M2297" s="37">
        <v>38</v>
      </c>
      <c r="N2297" s="32"/>
      <c r="O2297" s="32"/>
      <c r="P2297" s="32"/>
      <c r="Q2297" s="32"/>
      <c r="R2297" s="38">
        <f>(E2297*E$2+F2297*F$2+G2297*G$2+H2297*H$2+I2297*I$2+K2297*K$2+J2297*J$2+L2297*L$2+M2297*M$2)</f>
        <v>0</v>
      </c>
    </row>
    <row r="2298" spans="1:18" ht="22.5" customHeight="1">
      <c r="A2298" s="34">
        <v>46017</v>
      </c>
      <c r="B2298" s="15" t="s">
        <v>5076</v>
      </c>
      <c r="C2298" s="15" t="s">
        <v>5075</v>
      </c>
      <c r="D2298" s="35">
        <v>979</v>
      </c>
      <c r="E2298" s="36">
        <v>4</v>
      </c>
      <c r="F2298" s="32"/>
      <c r="G2298" s="32">
        <v>7</v>
      </c>
      <c r="H2298" s="32">
        <v>16</v>
      </c>
      <c r="I2298" s="32">
        <v>16</v>
      </c>
      <c r="J2298" s="37"/>
      <c r="K2298" s="36">
        <v>25</v>
      </c>
      <c r="L2298" s="32">
        <v>49</v>
      </c>
      <c r="M2298" s="37">
        <v>61</v>
      </c>
      <c r="N2298" s="32"/>
      <c r="O2298" s="32"/>
      <c r="P2298" s="32"/>
      <c r="Q2298" s="32"/>
      <c r="R2298" s="38">
        <f>(E2298*E$2+F2298*F$2+G2298*G$2+H2298*H$2+I2298*I$2+K2298*K$2+J2298*J$2+L2298*L$2+M2298*M$2)</f>
        <v>0</v>
      </c>
    </row>
    <row r="2299" spans="1:18" ht="22.5" customHeight="1">
      <c r="A2299" s="34">
        <v>46017</v>
      </c>
      <c r="B2299" s="15" t="s">
        <v>5590</v>
      </c>
      <c r="C2299" s="15" t="s">
        <v>5589</v>
      </c>
      <c r="D2299" s="35">
        <v>2939</v>
      </c>
      <c r="E2299" s="36">
        <v>40</v>
      </c>
      <c r="F2299" s="32"/>
      <c r="G2299" s="32">
        <v>29</v>
      </c>
      <c r="H2299" s="32">
        <v>57</v>
      </c>
      <c r="I2299" s="32">
        <v>15</v>
      </c>
      <c r="J2299" s="37"/>
      <c r="K2299" s="36">
        <v>70</v>
      </c>
      <c r="L2299" s="32">
        <v>61</v>
      </c>
      <c r="M2299" s="37">
        <v>69</v>
      </c>
      <c r="N2299" s="32"/>
      <c r="O2299" s="32"/>
      <c r="P2299" s="32"/>
      <c r="Q2299" s="32"/>
      <c r="R2299" s="38">
        <f>(E2299*E$2+F2299*F$2+G2299*G$2+H2299*H$2+I2299*I$2+K2299*K$2+J2299*J$2+L2299*L$2+M2299*M$2)</f>
        <v>0</v>
      </c>
    </row>
    <row r="2300" spans="1:18" ht="22.5" customHeight="1">
      <c r="A2300" s="34">
        <v>46017</v>
      </c>
      <c r="B2300" s="15" t="s">
        <v>5078</v>
      </c>
      <c r="C2300" s="15" t="s">
        <v>5077</v>
      </c>
      <c r="D2300" s="35">
        <v>91613</v>
      </c>
      <c r="E2300" s="36">
        <v>76</v>
      </c>
      <c r="F2300" s="32"/>
      <c r="G2300" s="32">
        <v>74</v>
      </c>
      <c r="H2300" s="32">
        <v>89</v>
      </c>
      <c r="I2300" s="32">
        <v>69</v>
      </c>
      <c r="J2300" s="37">
        <v>52</v>
      </c>
      <c r="K2300" s="36">
        <v>66</v>
      </c>
      <c r="L2300" s="32">
        <v>12</v>
      </c>
      <c r="M2300" s="37">
        <v>89</v>
      </c>
      <c r="N2300" s="32"/>
      <c r="O2300" s="32"/>
      <c r="P2300" s="32"/>
      <c r="Q2300" s="32"/>
      <c r="R2300" s="38">
        <f>(E2300*E$2+F2300*F$2+G2300*G$2+H2300*H$2+I2300*I$2+K2300*K$2+J2300*J$2+L2300*L$2+M2300*M$2)</f>
        <v>0</v>
      </c>
    </row>
    <row r="2301" spans="1:18" ht="22.5" customHeight="1">
      <c r="A2301" s="34">
        <v>46017</v>
      </c>
      <c r="B2301" s="15" t="s">
        <v>5080</v>
      </c>
      <c r="C2301" s="15" t="s">
        <v>5079</v>
      </c>
      <c r="D2301" s="35">
        <v>1071</v>
      </c>
      <c r="E2301" s="36">
        <v>54</v>
      </c>
      <c r="F2301" s="32"/>
      <c r="G2301" s="32">
        <v>30</v>
      </c>
      <c r="H2301" s="32"/>
      <c r="I2301" s="32">
        <v>22</v>
      </c>
      <c r="J2301" s="37"/>
      <c r="K2301" s="36">
        <v>98</v>
      </c>
      <c r="L2301" s="32">
        <v>39</v>
      </c>
      <c r="M2301" s="37">
        <v>56</v>
      </c>
      <c r="N2301" s="32"/>
      <c r="O2301" s="32"/>
      <c r="P2301" s="32"/>
      <c r="Q2301" s="32"/>
      <c r="R2301" s="38">
        <f>(E2301*E$2+F2301*F$2+G2301*G$2+H2301*H$2+I2301*I$2+K2301*K$2+J2301*J$2+L2301*L$2+M2301*M$2)</f>
        <v>0</v>
      </c>
    </row>
    <row r="2302" spans="1:18" ht="22.5" customHeight="1">
      <c r="A2302" s="34">
        <v>46017</v>
      </c>
      <c r="B2302" s="15" t="s">
        <v>2573</v>
      </c>
      <c r="C2302" s="15" t="s">
        <v>2574</v>
      </c>
      <c r="D2302" s="35">
        <v>86100</v>
      </c>
      <c r="E2302" s="36">
        <v>52</v>
      </c>
      <c r="F2302" s="32">
        <v>27</v>
      </c>
      <c r="G2302" s="32">
        <v>75</v>
      </c>
      <c r="H2302" s="32">
        <v>64</v>
      </c>
      <c r="I2302" s="32">
        <v>54</v>
      </c>
      <c r="J2302" s="37"/>
      <c r="K2302" s="36">
        <v>57</v>
      </c>
      <c r="L2302" s="32">
        <v>63</v>
      </c>
      <c r="M2302" s="37">
        <v>61</v>
      </c>
      <c r="N2302" s="32"/>
      <c r="O2302" s="32"/>
      <c r="P2302" s="32"/>
      <c r="Q2302" s="32"/>
      <c r="R2302" s="38">
        <f>(E2302*E$2+F2302*F$2+G2302*G$2+H2302*H$2+I2302*I$2+K2302*K$2+J2302*J$2+L2302*L$2+M2302*M$2)</f>
        <v>0</v>
      </c>
    </row>
    <row r="2303" spans="1:18" ht="22.5" customHeight="1">
      <c r="A2303" s="34">
        <v>46017</v>
      </c>
      <c r="B2303" s="15" t="s">
        <v>2575</v>
      </c>
      <c r="C2303" s="15" t="s">
        <v>2576</v>
      </c>
      <c r="D2303" s="35">
        <v>4731</v>
      </c>
      <c r="E2303" s="36">
        <v>54</v>
      </c>
      <c r="F2303" s="32">
        <v>26</v>
      </c>
      <c r="G2303" s="32">
        <v>69</v>
      </c>
      <c r="H2303" s="32">
        <v>63</v>
      </c>
      <c r="I2303" s="32">
        <v>51</v>
      </c>
      <c r="J2303" s="37">
        <v>26</v>
      </c>
      <c r="K2303" s="36">
        <v>49</v>
      </c>
      <c r="L2303" s="32">
        <v>18</v>
      </c>
      <c r="M2303" s="37">
        <v>76</v>
      </c>
      <c r="N2303" s="32"/>
      <c r="O2303" s="32"/>
      <c r="P2303" s="32"/>
      <c r="Q2303" s="32"/>
      <c r="R2303" s="38">
        <f>(E2303*E$2+F2303*F$2+G2303*G$2+H2303*H$2+I2303*I$2+K2303*K$2+J2303*J$2+L2303*L$2+M2303*M$2)</f>
        <v>0</v>
      </c>
    </row>
    <row r="2304" spans="1:18" ht="22.5" customHeight="1">
      <c r="A2304" s="34">
        <v>46017</v>
      </c>
      <c r="B2304" s="15" t="s">
        <v>2577</v>
      </c>
      <c r="C2304" s="15" t="s">
        <v>2578</v>
      </c>
      <c r="D2304" s="35">
        <v>5181</v>
      </c>
      <c r="E2304" s="36">
        <v>69</v>
      </c>
      <c r="F2304" s="32">
        <v>68</v>
      </c>
      <c r="G2304" s="32">
        <v>74</v>
      </c>
      <c r="H2304" s="32">
        <v>51</v>
      </c>
      <c r="I2304" s="32">
        <v>88</v>
      </c>
      <c r="J2304" s="37"/>
      <c r="K2304" s="36">
        <v>75</v>
      </c>
      <c r="L2304" s="32">
        <v>48</v>
      </c>
      <c r="M2304" s="37">
        <v>77</v>
      </c>
      <c r="N2304" s="32"/>
      <c r="O2304" s="32"/>
      <c r="P2304" s="32"/>
      <c r="Q2304" s="32"/>
      <c r="R2304" s="38">
        <f>(E2304*E$2+F2304*F$2+G2304*G$2+H2304*H$2+I2304*I$2+K2304*K$2+J2304*J$2+L2304*L$2+M2304*M$2)</f>
        <v>0</v>
      </c>
    </row>
    <row r="2305" spans="1:18" ht="22.5" customHeight="1">
      <c r="A2305" s="34">
        <v>46017</v>
      </c>
      <c r="B2305" s="15" t="s">
        <v>2579</v>
      </c>
      <c r="C2305" s="15" t="s">
        <v>2580</v>
      </c>
      <c r="D2305" s="35">
        <v>10782</v>
      </c>
      <c r="E2305" s="36">
        <v>29</v>
      </c>
      <c r="F2305" s="32"/>
      <c r="G2305" s="32">
        <v>40</v>
      </c>
      <c r="H2305" s="32">
        <v>3</v>
      </c>
      <c r="I2305" s="32">
        <v>24</v>
      </c>
      <c r="J2305" s="37"/>
      <c r="K2305" s="36">
        <v>11</v>
      </c>
      <c r="L2305" s="32">
        <v>66</v>
      </c>
      <c r="M2305" s="37">
        <v>33</v>
      </c>
      <c r="N2305" s="32"/>
      <c r="O2305" s="32"/>
      <c r="P2305" s="32"/>
      <c r="Q2305" s="32"/>
      <c r="R2305" s="38">
        <f>(E2305*E$2+F2305*F$2+G2305*G$2+H2305*H$2+I2305*I$2+K2305*K$2+J2305*J$2+L2305*L$2+M2305*M$2)</f>
        <v>0</v>
      </c>
    </row>
    <row r="2306" spans="1:18" ht="22.5" customHeight="1">
      <c r="A2306" s="34">
        <v>46017</v>
      </c>
      <c r="B2306" s="15" t="s">
        <v>5825</v>
      </c>
      <c r="C2306" s="15" t="s">
        <v>5081</v>
      </c>
      <c r="D2306" s="35">
        <v>7401</v>
      </c>
      <c r="E2306" s="36">
        <v>55</v>
      </c>
      <c r="F2306" s="32">
        <v>70</v>
      </c>
      <c r="G2306" s="32">
        <v>65</v>
      </c>
      <c r="H2306" s="32">
        <v>23</v>
      </c>
      <c r="I2306" s="32">
        <v>79</v>
      </c>
      <c r="J2306" s="37"/>
      <c r="K2306" s="36">
        <v>41</v>
      </c>
      <c r="L2306" s="32">
        <v>61</v>
      </c>
      <c r="M2306" s="37">
        <v>13</v>
      </c>
      <c r="N2306" s="32"/>
      <c r="O2306" s="32"/>
      <c r="P2306" s="32"/>
      <c r="Q2306" s="32"/>
      <c r="R2306" s="38">
        <f>(E2306*E$2+F2306*F$2+G2306*G$2+H2306*H$2+I2306*I$2+K2306*K$2+J2306*J$2+L2306*L$2+M2306*M$2)</f>
        <v>0</v>
      </c>
    </row>
    <row r="2307" spans="1:18" ht="22.5" customHeight="1">
      <c r="A2307" s="34">
        <v>46017</v>
      </c>
      <c r="B2307" s="15" t="s">
        <v>2581</v>
      </c>
      <c r="C2307" s="15" t="s">
        <v>2582</v>
      </c>
      <c r="D2307" s="35">
        <v>1777</v>
      </c>
      <c r="E2307" s="36">
        <v>63</v>
      </c>
      <c r="F2307" s="32">
        <v>76</v>
      </c>
      <c r="G2307" s="32">
        <v>39</v>
      </c>
      <c r="H2307" s="32">
        <v>93</v>
      </c>
      <c r="I2307" s="32">
        <v>90</v>
      </c>
      <c r="J2307" s="37"/>
      <c r="K2307" s="36">
        <v>93</v>
      </c>
      <c r="L2307" s="32">
        <v>33</v>
      </c>
      <c r="M2307" s="37">
        <v>58</v>
      </c>
      <c r="N2307" s="32"/>
      <c r="O2307" s="32"/>
      <c r="P2307" s="32"/>
      <c r="Q2307" s="32"/>
      <c r="R2307" s="38">
        <f>(E2307*E$2+F2307*F$2+G2307*G$2+H2307*H$2+I2307*I$2+K2307*K$2+J2307*J$2+L2307*L$2+M2307*M$2)</f>
        <v>0</v>
      </c>
    </row>
    <row r="2308" spans="1:18" ht="22.5" customHeight="1">
      <c r="A2308" s="34">
        <v>46017</v>
      </c>
      <c r="B2308" s="15" t="s">
        <v>5557</v>
      </c>
      <c r="C2308" s="15" t="s">
        <v>5556</v>
      </c>
      <c r="D2308" s="35">
        <v>1286</v>
      </c>
      <c r="E2308" s="36">
        <v>11</v>
      </c>
      <c r="F2308" s="32"/>
      <c r="G2308" s="32">
        <v>11</v>
      </c>
      <c r="H2308" s="32">
        <v>11</v>
      </c>
      <c r="I2308" s="32">
        <v>20</v>
      </c>
      <c r="J2308" s="37"/>
      <c r="K2308" s="36">
        <v>73</v>
      </c>
      <c r="L2308" s="32">
        <v>72</v>
      </c>
      <c r="M2308" s="37">
        <v>31</v>
      </c>
      <c r="N2308" s="32"/>
      <c r="O2308" s="32"/>
      <c r="P2308" s="32"/>
      <c r="Q2308" s="32"/>
      <c r="R2308" s="38">
        <f>(E2308*E$2+F2308*F$2+G2308*G$2+H2308*H$2+I2308*I$2+K2308*K$2+J2308*J$2+L2308*L$2+M2308*M$2)</f>
        <v>0</v>
      </c>
    </row>
    <row r="2309" spans="1:18" ht="22.5" customHeight="1">
      <c r="A2309" s="34">
        <v>46017</v>
      </c>
      <c r="B2309" s="15" t="s">
        <v>6670</v>
      </c>
      <c r="C2309" s="15" t="s">
        <v>6671</v>
      </c>
      <c r="D2309" s="35">
        <v>459</v>
      </c>
      <c r="E2309" s="36">
        <v>34</v>
      </c>
      <c r="F2309" s="32"/>
      <c r="G2309" s="32">
        <v>19</v>
      </c>
      <c r="H2309" s="32">
        <v>47</v>
      </c>
      <c r="I2309" s="32">
        <v>16</v>
      </c>
      <c r="J2309" s="37"/>
      <c r="K2309" s="36">
        <v>40</v>
      </c>
      <c r="L2309" s="32">
        <v>56</v>
      </c>
      <c r="M2309" s="37">
        <v>39</v>
      </c>
      <c r="N2309" s="32"/>
      <c r="O2309" s="32"/>
      <c r="P2309" s="32"/>
      <c r="Q2309" s="32"/>
      <c r="R2309" s="38">
        <f>(E2309*E$2+F2309*F$2+G2309*G$2+H2309*H$2+I2309*I$2+K2309*K$2+J2309*J$2+L2309*L$2+M2309*M$2)</f>
        <v>0</v>
      </c>
    </row>
    <row r="2310" spans="1:18" ht="22.5" customHeight="1">
      <c r="A2310" s="34">
        <v>46017</v>
      </c>
      <c r="B2310" s="15" t="s">
        <v>5899</v>
      </c>
      <c r="C2310" s="15" t="s">
        <v>5854</v>
      </c>
      <c r="D2310" s="35">
        <v>1877</v>
      </c>
      <c r="E2310" s="36">
        <v>32</v>
      </c>
      <c r="F2310" s="32">
        <v>21</v>
      </c>
      <c r="G2310" s="32">
        <v>45</v>
      </c>
      <c r="H2310" s="32">
        <v>53</v>
      </c>
      <c r="I2310" s="32">
        <v>35</v>
      </c>
      <c r="J2310" s="37">
        <v>42</v>
      </c>
      <c r="K2310" s="36">
        <v>64</v>
      </c>
      <c r="L2310" s="32">
        <v>38</v>
      </c>
      <c r="M2310" s="37">
        <v>56</v>
      </c>
      <c r="N2310" s="32"/>
      <c r="O2310" s="32"/>
      <c r="P2310" s="32"/>
      <c r="Q2310" s="32"/>
      <c r="R2310" s="38">
        <f>(E2310*E$2+F2310*F$2+G2310*G$2+H2310*H$2+I2310*I$2+K2310*K$2+J2310*J$2+L2310*L$2+M2310*M$2)</f>
        <v>0</v>
      </c>
    </row>
    <row r="2311" spans="1:18" ht="22.5" customHeight="1">
      <c r="A2311" s="34">
        <v>46017</v>
      </c>
      <c r="B2311" s="15" t="s">
        <v>2583</v>
      </c>
      <c r="C2311" s="15" t="s">
        <v>2584</v>
      </c>
      <c r="D2311" s="35">
        <v>624</v>
      </c>
      <c r="E2311" s="36">
        <v>8</v>
      </c>
      <c r="F2311" s="32">
        <v>14</v>
      </c>
      <c r="G2311" s="32">
        <v>7</v>
      </c>
      <c r="H2311" s="32">
        <v>58</v>
      </c>
      <c r="I2311" s="32">
        <v>23</v>
      </c>
      <c r="J2311" s="37">
        <v>9</v>
      </c>
      <c r="K2311" s="36">
        <v>43</v>
      </c>
      <c r="L2311" s="32">
        <v>66</v>
      </c>
      <c r="M2311" s="37">
        <v>54</v>
      </c>
      <c r="N2311" s="32"/>
      <c r="O2311" s="32"/>
      <c r="P2311" s="32"/>
      <c r="Q2311" s="32"/>
      <c r="R2311" s="38">
        <f>(E2311*E$2+F2311*F$2+G2311*G$2+H2311*H$2+I2311*I$2+K2311*K$2+J2311*J$2+L2311*L$2+M2311*M$2)</f>
        <v>0</v>
      </c>
    </row>
    <row r="2312" spans="1:18" ht="22.5" customHeight="1">
      <c r="A2312" s="34">
        <v>46017</v>
      </c>
      <c r="B2312" s="15" t="s">
        <v>2585</v>
      </c>
      <c r="C2312" s="15" t="s">
        <v>2586</v>
      </c>
      <c r="D2312" s="35">
        <v>161</v>
      </c>
      <c r="E2312" s="36"/>
      <c r="F2312" s="32">
        <v>83</v>
      </c>
      <c r="G2312" s="32"/>
      <c r="H2312" s="32">
        <v>9</v>
      </c>
      <c r="I2312" s="32"/>
      <c r="J2312" s="37"/>
      <c r="K2312" s="36">
        <v>22</v>
      </c>
      <c r="L2312" s="32">
        <v>62</v>
      </c>
      <c r="M2312" s="37">
        <v>62</v>
      </c>
      <c r="N2312" s="32"/>
      <c r="O2312" s="32"/>
      <c r="P2312" s="32"/>
      <c r="Q2312" s="32"/>
      <c r="R2312" s="38">
        <f>(E2312*E$2+F2312*F$2+G2312*G$2+H2312*H$2+I2312*I$2+K2312*K$2+J2312*J$2+L2312*L$2+M2312*M$2)</f>
        <v>0</v>
      </c>
    </row>
    <row r="2313" spans="1:18" ht="22.5" customHeight="1">
      <c r="A2313" s="34">
        <v>46017</v>
      </c>
      <c r="B2313" s="15" t="s">
        <v>2587</v>
      </c>
      <c r="C2313" s="15" t="s">
        <v>2588</v>
      </c>
      <c r="D2313" s="35">
        <v>6073</v>
      </c>
      <c r="E2313" s="36">
        <v>40</v>
      </c>
      <c r="F2313" s="32">
        <v>23</v>
      </c>
      <c r="G2313" s="32">
        <v>55</v>
      </c>
      <c r="H2313" s="32">
        <v>57</v>
      </c>
      <c r="I2313" s="32">
        <v>22</v>
      </c>
      <c r="J2313" s="37"/>
      <c r="K2313" s="36">
        <v>44</v>
      </c>
      <c r="L2313" s="32">
        <v>51</v>
      </c>
      <c r="M2313" s="37">
        <v>40</v>
      </c>
      <c r="N2313" s="32"/>
      <c r="O2313" s="32"/>
      <c r="P2313" s="32"/>
      <c r="Q2313" s="32"/>
      <c r="R2313" s="38">
        <f>(E2313*E$2+F2313*F$2+G2313*G$2+H2313*H$2+I2313*I$2+K2313*K$2+J2313*J$2+L2313*L$2+M2313*M$2)</f>
        <v>0</v>
      </c>
    </row>
    <row r="2314" spans="1:18" ht="22.5" customHeight="1">
      <c r="A2314" s="34">
        <v>46017</v>
      </c>
      <c r="B2314" s="15" t="s">
        <v>2589</v>
      </c>
      <c r="C2314" s="15" t="s">
        <v>2590</v>
      </c>
      <c r="D2314" s="35">
        <v>75533</v>
      </c>
      <c r="E2314" s="36">
        <v>54</v>
      </c>
      <c r="F2314" s="32">
        <v>37</v>
      </c>
      <c r="G2314" s="32">
        <v>72</v>
      </c>
      <c r="H2314" s="32">
        <v>42</v>
      </c>
      <c r="I2314" s="32">
        <v>62</v>
      </c>
      <c r="J2314" s="37"/>
      <c r="K2314" s="36">
        <v>45</v>
      </c>
      <c r="L2314" s="32">
        <v>20</v>
      </c>
      <c r="M2314" s="37">
        <v>89</v>
      </c>
      <c r="N2314" s="32"/>
      <c r="O2314" s="32"/>
      <c r="P2314" s="32"/>
      <c r="Q2314" s="32"/>
      <c r="R2314" s="38">
        <f>(E2314*E$2+F2314*F$2+G2314*G$2+H2314*H$2+I2314*I$2+K2314*K$2+J2314*J$2+L2314*L$2+M2314*M$2)</f>
        <v>0</v>
      </c>
    </row>
    <row r="2315" spans="1:18" ht="22.5" customHeight="1">
      <c r="A2315" s="34">
        <v>46017</v>
      </c>
      <c r="B2315" s="15" t="s">
        <v>7097</v>
      </c>
      <c r="C2315" s="15" t="s">
        <v>7061</v>
      </c>
      <c r="D2315" s="35">
        <v>868</v>
      </c>
      <c r="E2315" s="36"/>
      <c r="F2315" s="32">
        <v>21</v>
      </c>
      <c r="G2315" s="32"/>
      <c r="H2315" s="32">
        <v>85</v>
      </c>
      <c r="I2315" s="32"/>
      <c r="J2315" s="37"/>
      <c r="K2315" s="36">
        <v>7</v>
      </c>
      <c r="L2315" s="32">
        <v>35</v>
      </c>
      <c r="M2315" s="37">
        <v>45</v>
      </c>
      <c r="N2315" s="32"/>
      <c r="O2315" s="32"/>
      <c r="P2315" s="32"/>
      <c r="Q2315" s="32"/>
      <c r="R2315" s="38">
        <f>(E2315*E$2+F2315*F$2+G2315*G$2+H2315*H$2+I2315*I$2+K2315*K$2+J2315*J$2+L2315*L$2+M2315*M$2)</f>
        <v>0</v>
      </c>
    </row>
    <row r="2316" spans="1:18" ht="22.5" customHeight="1">
      <c r="A2316" s="34">
        <v>46017</v>
      </c>
      <c r="B2316" s="15" t="s">
        <v>2591</v>
      </c>
      <c r="C2316" s="15" t="s">
        <v>2592</v>
      </c>
      <c r="D2316" s="35">
        <v>96691</v>
      </c>
      <c r="E2316" s="36">
        <v>77</v>
      </c>
      <c r="F2316" s="32">
        <v>93</v>
      </c>
      <c r="G2316" s="32">
        <v>57</v>
      </c>
      <c r="H2316" s="32">
        <v>86</v>
      </c>
      <c r="I2316" s="32">
        <v>52</v>
      </c>
      <c r="J2316" s="37">
        <v>98</v>
      </c>
      <c r="K2316" s="36">
        <v>79</v>
      </c>
      <c r="L2316" s="32">
        <v>1</v>
      </c>
      <c r="M2316" s="37">
        <v>96</v>
      </c>
      <c r="N2316" s="32"/>
      <c r="O2316" s="32">
        <v>1</v>
      </c>
      <c r="P2316" s="32">
        <v>1</v>
      </c>
      <c r="Q2316" s="32"/>
      <c r="R2316" s="38">
        <f>(E2316*E$2+F2316*F$2+G2316*G$2+H2316*H$2+I2316*I$2+K2316*K$2+J2316*J$2+L2316*L$2+M2316*M$2)</f>
        <v>0</v>
      </c>
    </row>
    <row r="2317" spans="1:18" ht="22.5" customHeight="1">
      <c r="A2317" s="34">
        <v>46017</v>
      </c>
      <c r="B2317" s="15" t="s">
        <v>2593</v>
      </c>
      <c r="C2317" s="15" t="s">
        <v>2594</v>
      </c>
      <c r="D2317" s="35">
        <v>7247</v>
      </c>
      <c r="E2317" s="36">
        <v>33</v>
      </c>
      <c r="F2317" s="32">
        <v>3</v>
      </c>
      <c r="G2317" s="32">
        <v>57</v>
      </c>
      <c r="H2317" s="32">
        <v>19</v>
      </c>
      <c r="I2317" s="32">
        <v>20</v>
      </c>
      <c r="J2317" s="37"/>
      <c r="K2317" s="36">
        <v>36</v>
      </c>
      <c r="L2317" s="32">
        <v>99</v>
      </c>
      <c r="M2317" s="37">
        <v>6</v>
      </c>
      <c r="N2317" s="32"/>
      <c r="O2317" s="32"/>
      <c r="P2317" s="32"/>
      <c r="Q2317" s="32"/>
      <c r="R2317" s="38">
        <f>(E2317*E$2+F2317*F$2+G2317*G$2+H2317*H$2+I2317*I$2+K2317*K$2+J2317*J$2+L2317*L$2+M2317*M$2)</f>
        <v>0</v>
      </c>
    </row>
    <row r="2318" spans="1:18" ht="22.5" customHeight="1">
      <c r="A2318" s="34">
        <v>46017</v>
      </c>
      <c r="B2318" s="15" t="s">
        <v>2595</v>
      </c>
      <c r="C2318" s="15" t="s">
        <v>2596</v>
      </c>
      <c r="D2318" s="35">
        <v>2158</v>
      </c>
      <c r="E2318" s="36">
        <v>6</v>
      </c>
      <c r="F2318" s="32">
        <v>34</v>
      </c>
      <c r="G2318" s="32">
        <v>33</v>
      </c>
      <c r="H2318" s="32">
        <v>29</v>
      </c>
      <c r="I2318" s="32">
        <v>89</v>
      </c>
      <c r="J2318" s="37"/>
      <c r="K2318" s="36">
        <v>80</v>
      </c>
      <c r="L2318" s="32">
        <v>54</v>
      </c>
      <c r="M2318" s="37">
        <v>49</v>
      </c>
      <c r="N2318" s="32"/>
      <c r="O2318" s="32"/>
      <c r="P2318" s="32"/>
      <c r="Q2318" s="32"/>
      <c r="R2318" s="38">
        <f>(E2318*E$2+F2318*F$2+G2318*G$2+H2318*H$2+I2318*I$2+K2318*K$2+J2318*J$2+L2318*L$2+M2318*M$2)</f>
        <v>0</v>
      </c>
    </row>
    <row r="2319" spans="1:18" ht="22.5" customHeight="1">
      <c r="A2319" s="34">
        <v>46017</v>
      </c>
      <c r="B2319" s="15" t="s">
        <v>2597</v>
      </c>
      <c r="C2319" s="15" t="s">
        <v>2598</v>
      </c>
      <c r="D2319" s="35">
        <v>805</v>
      </c>
      <c r="E2319" s="36">
        <v>46</v>
      </c>
      <c r="F2319" s="32">
        <v>30</v>
      </c>
      <c r="G2319" s="32">
        <v>42</v>
      </c>
      <c r="H2319" s="32">
        <v>73</v>
      </c>
      <c r="I2319" s="32">
        <v>47</v>
      </c>
      <c r="J2319" s="37">
        <v>35</v>
      </c>
      <c r="K2319" s="36">
        <v>44</v>
      </c>
      <c r="L2319" s="32">
        <v>59</v>
      </c>
      <c r="M2319" s="37">
        <v>57</v>
      </c>
      <c r="N2319" s="32"/>
      <c r="O2319" s="32"/>
      <c r="P2319" s="32"/>
      <c r="Q2319" s="32"/>
      <c r="R2319" s="38">
        <f>(E2319*E$2+F2319*F$2+G2319*G$2+H2319*H$2+I2319*I$2+K2319*K$2+J2319*J$2+L2319*L$2+M2319*M$2)</f>
        <v>0</v>
      </c>
    </row>
    <row r="2320" spans="1:18" ht="22.5" customHeight="1">
      <c r="A2320" s="34">
        <v>46017</v>
      </c>
      <c r="B2320" s="15" t="s">
        <v>2599</v>
      </c>
      <c r="C2320" s="15" t="s">
        <v>2600</v>
      </c>
      <c r="D2320" s="35">
        <v>8414</v>
      </c>
      <c r="E2320" s="36">
        <v>92</v>
      </c>
      <c r="F2320" s="32">
        <v>73</v>
      </c>
      <c r="G2320" s="32">
        <v>85</v>
      </c>
      <c r="H2320" s="32">
        <v>90</v>
      </c>
      <c r="I2320" s="32">
        <v>96</v>
      </c>
      <c r="J2320" s="37"/>
      <c r="K2320" s="36">
        <v>90</v>
      </c>
      <c r="L2320" s="32">
        <v>70</v>
      </c>
      <c r="M2320" s="37">
        <v>36</v>
      </c>
      <c r="N2320" s="32"/>
      <c r="O2320" s="32"/>
      <c r="P2320" s="32"/>
      <c r="Q2320" s="32"/>
      <c r="R2320" s="38">
        <f>(E2320*E$2+F2320*F$2+G2320*G$2+H2320*H$2+I2320*I$2+K2320*K$2+J2320*J$2+L2320*L$2+M2320*M$2)</f>
        <v>0</v>
      </c>
    </row>
    <row r="2321" spans="1:18" ht="22.5" customHeight="1">
      <c r="A2321" s="34">
        <v>46017</v>
      </c>
      <c r="B2321" s="15" t="s">
        <v>2601</v>
      </c>
      <c r="C2321" s="15" t="s">
        <v>2602</v>
      </c>
      <c r="D2321" s="35">
        <v>8472</v>
      </c>
      <c r="E2321" s="36">
        <v>34</v>
      </c>
      <c r="F2321" s="32">
        <v>55</v>
      </c>
      <c r="G2321" s="32">
        <v>18</v>
      </c>
      <c r="H2321" s="32">
        <v>85</v>
      </c>
      <c r="I2321" s="32">
        <v>71</v>
      </c>
      <c r="J2321" s="37"/>
      <c r="K2321" s="36">
        <v>11</v>
      </c>
      <c r="L2321" s="32">
        <v>12</v>
      </c>
      <c r="M2321" s="37">
        <v>86</v>
      </c>
      <c r="N2321" s="32"/>
      <c r="O2321" s="32"/>
      <c r="P2321" s="32"/>
      <c r="Q2321" s="32"/>
      <c r="R2321" s="38">
        <f>(E2321*E$2+F2321*F$2+G2321*G$2+H2321*H$2+I2321*I$2+K2321*K$2+J2321*J$2+L2321*L$2+M2321*M$2)</f>
        <v>0</v>
      </c>
    </row>
    <row r="2322" spans="1:18" ht="22.5" customHeight="1">
      <c r="A2322" s="34">
        <v>46017</v>
      </c>
      <c r="B2322" s="15" t="s">
        <v>2603</v>
      </c>
      <c r="C2322" s="15" t="s">
        <v>2604</v>
      </c>
      <c r="D2322" s="35">
        <v>175</v>
      </c>
      <c r="E2322" s="36">
        <v>21</v>
      </c>
      <c r="F2322" s="32"/>
      <c r="G2322" s="32">
        <v>19</v>
      </c>
      <c r="H2322" s="32">
        <v>27</v>
      </c>
      <c r="I2322" s="32">
        <v>29</v>
      </c>
      <c r="J2322" s="37"/>
      <c r="K2322" s="36">
        <v>61</v>
      </c>
      <c r="L2322" s="32">
        <v>37</v>
      </c>
      <c r="M2322" s="37">
        <v>52</v>
      </c>
      <c r="N2322" s="32"/>
      <c r="O2322" s="32"/>
      <c r="P2322" s="32"/>
      <c r="Q2322" s="32"/>
      <c r="R2322" s="38">
        <f>(E2322*E$2+F2322*F$2+G2322*G$2+H2322*H$2+I2322*I$2+K2322*K$2+J2322*J$2+L2322*L$2+M2322*M$2)</f>
        <v>0</v>
      </c>
    </row>
    <row r="2323" spans="1:18" ht="22.5" customHeight="1">
      <c r="A2323" s="34">
        <v>46017</v>
      </c>
      <c r="B2323" s="15" t="s">
        <v>5726</v>
      </c>
      <c r="C2323" s="15" t="s">
        <v>5082</v>
      </c>
      <c r="D2323" s="35">
        <v>1020</v>
      </c>
      <c r="E2323" s="36">
        <v>32</v>
      </c>
      <c r="F2323" s="32">
        <v>25</v>
      </c>
      <c r="G2323" s="32">
        <v>46</v>
      </c>
      <c r="H2323" s="32">
        <v>48</v>
      </c>
      <c r="I2323" s="32">
        <v>7</v>
      </c>
      <c r="J2323" s="37"/>
      <c r="K2323" s="36">
        <v>70</v>
      </c>
      <c r="L2323" s="32">
        <v>16</v>
      </c>
      <c r="M2323" s="37">
        <v>68</v>
      </c>
      <c r="N2323" s="32"/>
      <c r="O2323" s="32"/>
      <c r="P2323" s="32"/>
      <c r="Q2323" s="32"/>
      <c r="R2323" s="38">
        <f>(E2323*E$2+F2323*F$2+G2323*G$2+H2323*H$2+I2323*I$2+K2323*K$2+J2323*J$2+L2323*L$2+M2323*M$2)</f>
        <v>0</v>
      </c>
    </row>
    <row r="2324" spans="1:18" ht="22.5" customHeight="1">
      <c r="A2324" s="34">
        <v>46017</v>
      </c>
      <c r="B2324" s="15" t="s">
        <v>5084</v>
      </c>
      <c r="C2324" s="15" t="s">
        <v>5083</v>
      </c>
      <c r="D2324" s="35">
        <v>9009</v>
      </c>
      <c r="E2324" s="36">
        <v>56</v>
      </c>
      <c r="F2324" s="32"/>
      <c r="G2324" s="32">
        <v>64</v>
      </c>
      <c r="H2324" s="32">
        <v>49</v>
      </c>
      <c r="I2324" s="32">
        <v>55</v>
      </c>
      <c r="J2324" s="37"/>
      <c r="K2324" s="36">
        <v>22</v>
      </c>
      <c r="L2324" s="32">
        <v>32</v>
      </c>
      <c r="M2324" s="37">
        <v>59</v>
      </c>
      <c r="N2324" s="32"/>
      <c r="O2324" s="32"/>
      <c r="P2324" s="32"/>
      <c r="Q2324" s="32"/>
      <c r="R2324" s="38">
        <f>(E2324*E$2+F2324*F$2+G2324*G$2+H2324*H$2+I2324*I$2+K2324*K$2+J2324*J$2+L2324*L$2+M2324*M$2)</f>
        <v>0</v>
      </c>
    </row>
    <row r="2325" spans="1:18" ht="22.5" customHeight="1">
      <c r="A2325" s="34">
        <v>46017</v>
      </c>
      <c r="B2325" s="15" t="s">
        <v>2605</v>
      </c>
      <c r="C2325" s="15" t="s">
        <v>2606</v>
      </c>
      <c r="D2325" s="35">
        <v>7716</v>
      </c>
      <c r="E2325" s="36">
        <v>46</v>
      </c>
      <c r="F2325" s="32">
        <v>28</v>
      </c>
      <c r="G2325" s="32">
        <v>39</v>
      </c>
      <c r="H2325" s="32">
        <v>82</v>
      </c>
      <c r="I2325" s="32">
        <v>43</v>
      </c>
      <c r="J2325" s="37">
        <v>39</v>
      </c>
      <c r="K2325" s="36">
        <v>50</v>
      </c>
      <c r="L2325" s="32">
        <v>27</v>
      </c>
      <c r="M2325" s="37">
        <v>55</v>
      </c>
      <c r="N2325" s="32"/>
      <c r="O2325" s="32"/>
      <c r="P2325" s="32"/>
      <c r="Q2325" s="32"/>
      <c r="R2325" s="38">
        <f>(E2325*E$2+F2325*F$2+G2325*G$2+H2325*H$2+I2325*I$2+K2325*K$2+J2325*J$2+L2325*L$2+M2325*M$2)</f>
        <v>0</v>
      </c>
    </row>
    <row r="2326" spans="1:18" ht="22.5" customHeight="1">
      <c r="A2326" s="34">
        <v>46017</v>
      </c>
      <c r="B2326" s="15" t="s">
        <v>2607</v>
      </c>
      <c r="C2326" s="15" t="s">
        <v>2608</v>
      </c>
      <c r="D2326" s="35">
        <v>462</v>
      </c>
      <c r="E2326" s="36"/>
      <c r="F2326" s="32">
        <v>34</v>
      </c>
      <c r="G2326" s="32"/>
      <c r="H2326" s="32">
        <v>73</v>
      </c>
      <c r="I2326" s="32"/>
      <c r="J2326" s="37"/>
      <c r="K2326" s="36">
        <v>73</v>
      </c>
      <c r="L2326" s="32">
        <v>55</v>
      </c>
      <c r="M2326" s="37">
        <v>48</v>
      </c>
      <c r="N2326" s="32"/>
      <c r="O2326" s="32"/>
      <c r="P2326" s="32"/>
      <c r="Q2326" s="32"/>
      <c r="R2326" s="38">
        <f>(E2326*E$2+F2326*F$2+G2326*G$2+H2326*H$2+I2326*I$2+K2326*K$2+J2326*J$2+L2326*L$2+M2326*M$2)</f>
        <v>0</v>
      </c>
    </row>
    <row r="2327" spans="1:18" ht="22.5" customHeight="1">
      <c r="A2327" s="34">
        <v>46017</v>
      </c>
      <c r="B2327" s="15" t="s">
        <v>2609</v>
      </c>
      <c r="C2327" s="15" t="s">
        <v>2610</v>
      </c>
      <c r="D2327" s="35">
        <v>9460</v>
      </c>
      <c r="E2327" s="36">
        <v>61</v>
      </c>
      <c r="F2327" s="32">
        <v>37</v>
      </c>
      <c r="G2327" s="32">
        <v>55</v>
      </c>
      <c r="H2327" s="32">
        <v>58</v>
      </c>
      <c r="I2327" s="32">
        <v>28</v>
      </c>
      <c r="J2327" s="37"/>
      <c r="K2327" s="36">
        <v>16</v>
      </c>
      <c r="L2327" s="32">
        <v>87</v>
      </c>
      <c r="M2327" s="37">
        <v>39</v>
      </c>
      <c r="N2327" s="32"/>
      <c r="O2327" s="32"/>
      <c r="P2327" s="32"/>
      <c r="Q2327" s="32"/>
      <c r="R2327" s="38">
        <f>(E2327*E$2+F2327*F$2+G2327*G$2+H2327*H$2+I2327*I$2+K2327*K$2+J2327*J$2+L2327*L$2+M2327*M$2)</f>
        <v>0</v>
      </c>
    </row>
    <row r="2328" spans="1:18" ht="22.5" customHeight="1">
      <c r="A2328" s="34">
        <v>46017</v>
      </c>
      <c r="B2328" s="15" t="s">
        <v>6328</v>
      </c>
      <c r="C2328" s="15" t="s">
        <v>6329</v>
      </c>
      <c r="D2328" s="35">
        <v>244</v>
      </c>
      <c r="E2328" s="36"/>
      <c r="F2328" s="32">
        <v>39</v>
      </c>
      <c r="G2328" s="32"/>
      <c r="H2328" s="32">
        <v>47</v>
      </c>
      <c r="I2328" s="32"/>
      <c r="J2328" s="37"/>
      <c r="K2328" s="36">
        <v>20</v>
      </c>
      <c r="L2328" s="32">
        <v>37</v>
      </c>
      <c r="M2328" s="37">
        <v>46</v>
      </c>
      <c r="N2328" s="32"/>
      <c r="O2328" s="32"/>
      <c r="P2328" s="32"/>
      <c r="Q2328" s="32"/>
      <c r="R2328" s="38">
        <f>(E2328*E$2+F2328*F$2+G2328*G$2+H2328*H$2+I2328*I$2+K2328*K$2+J2328*J$2+L2328*L$2+M2328*M$2)</f>
        <v>0</v>
      </c>
    </row>
    <row r="2329" spans="1:18" ht="22.5" customHeight="1">
      <c r="A2329" s="34">
        <v>46017</v>
      </c>
      <c r="B2329" s="15" t="s">
        <v>2611</v>
      </c>
      <c r="C2329" s="15" t="s">
        <v>2612</v>
      </c>
      <c r="D2329" s="35">
        <v>730</v>
      </c>
      <c r="E2329" s="36">
        <v>52</v>
      </c>
      <c r="F2329" s="32">
        <v>58</v>
      </c>
      <c r="G2329" s="32">
        <v>49</v>
      </c>
      <c r="H2329" s="32">
        <v>43</v>
      </c>
      <c r="I2329" s="32">
        <v>77</v>
      </c>
      <c r="J2329" s="37">
        <v>49</v>
      </c>
      <c r="K2329" s="36">
        <v>29</v>
      </c>
      <c r="L2329" s="32">
        <v>54</v>
      </c>
      <c r="M2329" s="37">
        <v>56</v>
      </c>
      <c r="N2329" s="32"/>
      <c r="O2329" s="32"/>
      <c r="P2329" s="32"/>
      <c r="Q2329" s="32"/>
      <c r="R2329" s="38">
        <f>(E2329*E$2+F2329*F$2+G2329*G$2+H2329*H$2+I2329*I$2+K2329*K$2+J2329*J$2+L2329*L$2+M2329*M$2)</f>
        <v>0</v>
      </c>
    </row>
    <row r="2330" spans="1:18" ht="22.5" customHeight="1">
      <c r="A2330" s="34">
        <v>46017</v>
      </c>
      <c r="B2330" s="15" t="s">
        <v>2613</v>
      </c>
      <c r="C2330" s="15" t="s">
        <v>2614</v>
      </c>
      <c r="D2330" s="35">
        <v>49205</v>
      </c>
      <c r="E2330" s="36">
        <v>72</v>
      </c>
      <c r="F2330" s="32">
        <v>42</v>
      </c>
      <c r="G2330" s="32">
        <v>55</v>
      </c>
      <c r="H2330" s="32">
        <v>90</v>
      </c>
      <c r="I2330" s="32">
        <v>77</v>
      </c>
      <c r="J2330" s="37">
        <v>59</v>
      </c>
      <c r="K2330" s="36">
        <v>95</v>
      </c>
      <c r="L2330" s="32">
        <v>46</v>
      </c>
      <c r="M2330" s="37">
        <v>53</v>
      </c>
      <c r="N2330" s="32"/>
      <c r="O2330" s="32"/>
      <c r="P2330" s="32"/>
      <c r="Q2330" s="32"/>
      <c r="R2330" s="38">
        <f>(E2330*E$2+F2330*F$2+G2330*G$2+H2330*H$2+I2330*I$2+K2330*K$2+J2330*J$2+L2330*L$2+M2330*M$2)</f>
        <v>0</v>
      </c>
    </row>
    <row r="2331" spans="1:18" ht="22.5" customHeight="1">
      <c r="A2331" s="34">
        <v>46017</v>
      </c>
      <c r="B2331" s="15" t="s">
        <v>7736</v>
      </c>
      <c r="C2331" s="15" t="s">
        <v>7737</v>
      </c>
      <c r="D2331" s="35">
        <v>817</v>
      </c>
      <c r="E2331" s="36"/>
      <c r="F2331" s="32"/>
      <c r="G2331" s="32"/>
      <c r="H2331" s="32">
        <v>12</v>
      </c>
      <c r="I2331" s="32"/>
      <c r="J2331" s="37"/>
      <c r="K2331" s="36">
        <v>18</v>
      </c>
      <c r="L2331" s="32">
        <v>38</v>
      </c>
      <c r="M2331" s="37">
        <v>46</v>
      </c>
      <c r="N2331" s="32"/>
      <c r="O2331" s="32"/>
      <c r="P2331" s="32"/>
      <c r="Q2331" s="32"/>
      <c r="R2331" s="38">
        <f>(E2331*E$2+F2331*F$2+G2331*G$2+H2331*H$2+I2331*I$2+K2331*K$2+J2331*J$2+L2331*L$2+M2331*M$2)</f>
        <v>0</v>
      </c>
    </row>
    <row r="2332" spans="1:18" ht="22.5" customHeight="1">
      <c r="A2332" s="34">
        <v>46017</v>
      </c>
      <c r="B2332" s="15" t="s">
        <v>2615</v>
      </c>
      <c r="C2332" s="15" t="s">
        <v>2616</v>
      </c>
      <c r="D2332" s="35">
        <v>54850</v>
      </c>
      <c r="E2332" s="36">
        <v>49</v>
      </c>
      <c r="F2332" s="32">
        <v>29</v>
      </c>
      <c r="G2332" s="32">
        <v>69</v>
      </c>
      <c r="H2332" s="32">
        <v>70</v>
      </c>
      <c r="I2332" s="32">
        <v>44</v>
      </c>
      <c r="J2332" s="37">
        <v>48</v>
      </c>
      <c r="K2332" s="36">
        <v>92</v>
      </c>
      <c r="L2332" s="32">
        <v>31</v>
      </c>
      <c r="M2332" s="37">
        <v>75</v>
      </c>
      <c r="N2332" s="32"/>
      <c r="O2332" s="32"/>
      <c r="P2332" s="32"/>
      <c r="Q2332" s="32"/>
      <c r="R2332" s="38">
        <f>(E2332*E$2+F2332*F$2+G2332*G$2+H2332*H$2+I2332*I$2+K2332*K$2+J2332*J$2+L2332*L$2+M2332*M$2)</f>
        <v>0</v>
      </c>
    </row>
    <row r="2333" spans="1:18" ht="22.5" customHeight="1">
      <c r="A2333" s="34">
        <v>46017</v>
      </c>
      <c r="B2333" s="15" t="s">
        <v>6529</v>
      </c>
      <c r="C2333" s="15" t="s">
        <v>6530</v>
      </c>
      <c r="D2333" s="35">
        <v>150</v>
      </c>
      <c r="E2333" s="36"/>
      <c r="F2333" s="32">
        <v>90</v>
      </c>
      <c r="G2333" s="32"/>
      <c r="H2333" s="32">
        <v>81</v>
      </c>
      <c r="I2333" s="32"/>
      <c r="J2333" s="37"/>
      <c r="K2333" s="36">
        <v>73</v>
      </c>
      <c r="L2333" s="32">
        <v>73</v>
      </c>
      <c r="M2333" s="37">
        <v>36</v>
      </c>
      <c r="N2333" s="32"/>
      <c r="O2333" s="32"/>
      <c r="P2333" s="32"/>
      <c r="Q2333" s="32"/>
      <c r="R2333" s="38">
        <f>(E2333*E$2+F2333*F$2+G2333*G$2+H2333*H$2+I2333*I$2+K2333*K$2+J2333*J$2+L2333*L$2+M2333*M$2)</f>
        <v>0</v>
      </c>
    </row>
    <row r="2334" spans="1:18" ht="22.5" customHeight="1">
      <c r="A2334" s="34">
        <v>46017</v>
      </c>
      <c r="B2334" s="15" t="s">
        <v>5086</v>
      </c>
      <c r="C2334" s="15" t="s">
        <v>5085</v>
      </c>
      <c r="D2334" s="35">
        <v>3055</v>
      </c>
      <c r="E2334" s="36">
        <v>34</v>
      </c>
      <c r="F2334" s="32"/>
      <c r="G2334" s="32">
        <v>28</v>
      </c>
      <c r="H2334" s="32"/>
      <c r="I2334" s="32">
        <v>14</v>
      </c>
      <c r="J2334" s="37">
        <v>32</v>
      </c>
      <c r="K2334" s="36">
        <v>90</v>
      </c>
      <c r="L2334" s="32">
        <v>35</v>
      </c>
      <c r="M2334" s="37">
        <v>80</v>
      </c>
      <c r="N2334" s="32"/>
      <c r="O2334" s="32"/>
      <c r="P2334" s="32"/>
      <c r="Q2334" s="32"/>
      <c r="R2334" s="38">
        <f>(E2334*E$2+F2334*F$2+G2334*G$2+H2334*H$2+I2334*I$2+K2334*K$2+J2334*J$2+L2334*L$2+M2334*M$2)</f>
        <v>0</v>
      </c>
    </row>
    <row r="2335" spans="1:18" ht="22.5" customHeight="1">
      <c r="A2335" s="34">
        <v>46017</v>
      </c>
      <c r="B2335" s="15" t="s">
        <v>2617</v>
      </c>
      <c r="C2335" s="15" t="s">
        <v>2618</v>
      </c>
      <c r="D2335" s="35">
        <v>45335</v>
      </c>
      <c r="E2335" s="36">
        <v>57</v>
      </c>
      <c r="F2335" s="32">
        <v>41</v>
      </c>
      <c r="G2335" s="32">
        <v>68</v>
      </c>
      <c r="H2335" s="32">
        <v>48</v>
      </c>
      <c r="I2335" s="32">
        <v>91</v>
      </c>
      <c r="J2335" s="37"/>
      <c r="K2335" s="36">
        <v>36</v>
      </c>
      <c r="L2335" s="32">
        <v>97</v>
      </c>
      <c r="M2335" s="37">
        <v>4</v>
      </c>
      <c r="N2335" s="32"/>
      <c r="O2335" s="32"/>
      <c r="P2335" s="32"/>
      <c r="Q2335" s="32"/>
      <c r="R2335" s="38">
        <f>(E2335*E$2+F2335*F$2+G2335*G$2+H2335*H$2+I2335*I$2+K2335*K$2+J2335*J$2+L2335*L$2+M2335*M$2)</f>
        <v>0</v>
      </c>
    </row>
    <row r="2336" spans="1:18" ht="22.5" customHeight="1">
      <c r="A2336" s="34">
        <v>46017</v>
      </c>
      <c r="B2336" s="15" t="s">
        <v>2619</v>
      </c>
      <c r="C2336" s="15" t="s">
        <v>2620</v>
      </c>
      <c r="D2336" s="35">
        <v>310</v>
      </c>
      <c r="E2336" s="36"/>
      <c r="F2336" s="32">
        <v>30</v>
      </c>
      <c r="G2336" s="32"/>
      <c r="H2336" s="32">
        <v>46</v>
      </c>
      <c r="I2336" s="32"/>
      <c r="J2336" s="37"/>
      <c r="K2336" s="36">
        <v>35</v>
      </c>
      <c r="L2336" s="32">
        <v>48</v>
      </c>
      <c r="M2336" s="37">
        <v>64</v>
      </c>
      <c r="N2336" s="32"/>
      <c r="O2336" s="32"/>
      <c r="P2336" s="32"/>
      <c r="Q2336" s="32"/>
      <c r="R2336" s="38">
        <f>(E2336*E$2+F2336*F$2+G2336*G$2+H2336*H$2+I2336*I$2+K2336*K$2+J2336*J$2+L2336*L$2+M2336*M$2)</f>
        <v>0</v>
      </c>
    </row>
    <row r="2337" spans="1:18" ht="22.5" customHeight="1">
      <c r="A2337" s="34">
        <v>46017</v>
      </c>
      <c r="B2337" s="15" t="s">
        <v>2621</v>
      </c>
      <c r="C2337" s="15" t="s">
        <v>2622</v>
      </c>
      <c r="D2337" s="35">
        <v>2138</v>
      </c>
      <c r="E2337" s="36">
        <v>43</v>
      </c>
      <c r="F2337" s="32"/>
      <c r="G2337" s="32">
        <v>64</v>
      </c>
      <c r="H2337" s="32">
        <v>15</v>
      </c>
      <c r="I2337" s="32">
        <v>93</v>
      </c>
      <c r="J2337" s="37"/>
      <c r="K2337" s="36">
        <v>69</v>
      </c>
      <c r="L2337" s="32">
        <v>51</v>
      </c>
      <c r="M2337" s="37">
        <v>46</v>
      </c>
      <c r="N2337" s="32"/>
      <c r="O2337" s="32"/>
      <c r="P2337" s="32"/>
      <c r="Q2337" s="32"/>
      <c r="R2337" s="38">
        <f>(E2337*E$2+F2337*F$2+G2337*G$2+H2337*H$2+I2337*I$2+K2337*K$2+J2337*J$2+L2337*L$2+M2337*M$2)</f>
        <v>0</v>
      </c>
    </row>
    <row r="2338" spans="1:18" ht="22.5" customHeight="1">
      <c r="A2338" s="34">
        <v>46017</v>
      </c>
      <c r="B2338" s="15" t="s">
        <v>2623</v>
      </c>
      <c r="C2338" s="15" t="s">
        <v>2624</v>
      </c>
      <c r="D2338" s="35">
        <v>214</v>
      </c>
      <c r="E2338" s="36"/>
      <c r="F2338" s="32">
        <v>47</v>
      </c>
      <c r="G2338" s="32"/>
      <c r="H2338" s="32">
        <v>54</v>
      </c>
      <c r="I2338" s="32"/>
      <c r="J2338" s="37"/>
      <c r="K2338" s="36">
        <v>45</v>
      </c>
      <c r="L2338" s="32">
        <v>73</v>
      </c>
      <c r="M2338" s="37">
        <v>22</v>
      </c>
      <c r="N2338" s="32"/>
      <c r="O2338" s="32"/>
      <c r="P2338" s="32"/>
      <c r="Q2338" s="32"/>
      <c r="R2338" s="38">
        <f>(E2338*E$2+F2338*F$2+G2338*G$2+H2338*H$2+I2338*I$2+K2338*K$2+J2338*J$2+L2338*L$2+M2338*M$2)</f>
        <v>0</v>
      </c>
    </row>
    <row r="2339" spans="1:18" ht="22.5" customHeight="1">
      <c r="A2339" s="34">
        <v>46017</v>
      </c>
      <c r="B2339" s="15" t="s">
        <v>6363</v>
      </c>
      <c r="C2339" s="15" t="s">
        <v>6364</v>
      </c>
      <c r="D2339" s="35">
        <v>202</v>
      </c>
      <c r="E2339" s="36"/>
      <c r="F2339" s="32">
        <v>14</v>
      </c>
      <c r="G2339" s="32"/>
      <c r="H2339" s="32">
        <v>44</v>
      </c>
      <c r="I2339" s="32"/>
      <c r="J2339" s="37"/>
      <c r="K2339" s="36">
        <v>50</v>
      </c>
      <c r="L2339" s="32">
        <v>56</v>
      </c>
      <c r="M2339" s="37">
        <v>68</v>
      </c>
      <c r="N2339" s="32"/>
      <c r="O2339" s="32"/>
      <c r="P2339" s="32"/>
      <c r="Q2339" s="32"/>
      <c r="R2339" s="38">
        <f>(E2339*E$2+F2339*F$2+G2339*G$2+H2339*H$2+I2339*I$2+K2339*K$2+J2339*J$2+L2339*L$2+M2339*M$2)</f>
        <v>0</v>
      </c>
    </row>
    <row r="2340" spans="1:18" ht="22.5" customHeight="1">
      <c r="A2340" s="34">
        <v>46017</v>
      </c>
      <c r="B2340" s="15" t="s">
        <v>5088</v>
      </c>
      <c r="C2340" s="15" t="s">
        <v>5087</v>
      </c>
      <c r="D2340" s="35">
        <v>134</v>
      </c>
      <c r="E2340" s="36">
        <v>35</v>
      </c>
      <c r="F2340" s="32"/>
      <c r="G2340" s="32">
        <v>55</v>
      </c>
      <c r="H2340" s="32">
        <v>34</v>
      </c>
      <c r="I2340" s="32">
        <v>14</v>
      </c>
      <c r="J2340" s="37"/>
      <c r="K2340" s="36">
        <v>34</v>
      </c>
      <c r="L2340" s="32">
        <v>16</v>
      </c>
      <c r="M2340" s="37">
        <v>51</v>
      </c>
      <c r="N2340" s="32"/>
      <c r="O2340" s="32"/>
      <c r="P2340" s="32"/>
      <c r="Q2340" s="32"/>
      <c r="R2340" s="38">
        <f>(E2340*E$2+F2340*F$2+G2340*G$2+H2340*H$2+I2340*I$2+K2340*K$2+J2340*J$2+L2340*L$2+M2340*M$2)</f>
        <v>0</v>
      </c>
    </row>
    <row r="2341" spans="1:18" ht="22.5" customHeight="1">
      <c r="A2341" s="34">
        <v>46017</v>
      </c>
      <c r="B2341" s="15" t="s">
        <v>2625</v>
      </c>
      <c r="C2341" s="15" t="s">
        <v>2626</v>
      </c>
      <c r="D2341" s="35">
        <v>4460</v>
      </c>
      <c r="E2341" s="36">
        <v>42</v>
      </c>
      <c r="F2341" s="32">
        <v>43</v>
      </c>
      <c r="G2341" s="32">
        <v>38</v>
      </c>
      <c r="H2341" s="32">
        <v>40</v>
      </c>
      <c r="I2341" s="32">
        <v>61</v>
      </c>
      <c r="J2341" s="37"/>
      <c r="K2341" s="36">
        <v>49</v>
      </c>
      <c r="L2341" s="32">
        <v>50</v>
      </c>
      <c r="M2341" s="37">
        <v>46</v>
      </c>
      <c r="N2341" s="32"/>
      <c r="O2341" s="32"/>
      <c r="P2341" s="32"/>
      <c r="Q2341" s="32"/>
      <c r="R2341" s="38">
        <f>(E2341*E$2+F2341*F$2+G2341*G$2+H2341*H$2+I2341*I$2+K2341*K$2+J2341*J$2+L2341*L$2+M2341*M$2)</f>
        <v>0</v>
      </c>
    </row>
    <row r="2342" spans="1:18" ht="22.5" customHeight="1">
      <c r="A2342" s="34">
        <v>46017</v>
      </c>
      <c r="B2342" s="15" t="s">
        <v>7892</v>
      </c>
      <c r="C2342" s="15" t="s">
        <v>7893</v>
      </c>
      <c r="D2342" s="35">
        <v>367</v>
      </c>
      <c r="E2342" s="36">
        <v>14</v>
      </c>
      <c r="F2342" s="32">
        <v>2</v>
      </c>
      <c r="G2342" s="32">
        <v>11</v>
      </c>
      <c r="H2342" s="32">
        <v>56</v>
      </c>
      <c r="I2342" s="32">
        <v>6</v>
      </c>
      <c r="J2342" s="37"/>
      <c r="K2342" s="36">
        <v>22</v>
      </c>
      <c r="L2342" s="32">
        <v>56</v>
      </c>
      <c r="M2342" s="37">
        <v>31</v>
      </c>
      <c r="N2342" s="32"/>
      <c r="O2342" s="32"/>
      <c r="P2342" s="32"/>
      <c r="Q2342" s="32"/>
      <c r="R2342" s="38">
        <f>(E2342*E$2+F2342*F$2+G2342*G$2+H2342*H$2+I2342*I$2+K2342*K$2+J2342*J$2+L2342*L$2+M2342*M$2)</f>
        <v>0</v>
      </c>
    </row>
    <row r="2343" spans="1:18" ht="22.5" customHeight="1">
      <c r="A2343" s="34">
        <v>46017</v>
      </c>
      <c r="B2343" s="15" t="s">
        <v>7638</v>
      </c>
      <c r="C2343" s="15" t="s">
        <v>2627</v>
      </c>
      <c r="D2343" s="35">
        <v>265599</v>
      </c>
      <c r="E2343" s="36">
        <v>53</v>
      </c>
      <c r="F2343" s="32">
        <v>35</v>
      </c>
      <c r="G2343" s="32">
        <v>54</v>
      </c>
      <c r="H2343" s="32">
        <v>91</v>
      </c>
      <c r="I2343" s="32">
        <v>72</v>
      </c>
      <c r="J2343" s="37">
        <v>36</v>
      </c>
      <c r="K2343" s="36">
        <v>86</v>
      </c>
      <c r="L2343" s="32">
        <v>15</v>
      </c>
      <c r="M2343" s="37">
        <v>93</v>
      </c>
      <c r="N2343" s="32"/>
      <c r="O2343" s="32"/>
      <c r="P2343" s="32"/>
      <c r="Q2343" s="32"/>
      <c r="R2343" s="38">
        <f>(E2343*E$2+F2343*F$2+G2343*G$2+H2343*H$2+I2343*I$2+K2343*K$2+J2343*J$2+L2343*L$2+M2343*M$2)</f>
        <v>0</v>
      </c>
    </row>
    <row r="2344" spans="1:18" ht="22.5" customHeight="1">
      <c r="A2344" s="34">
        <v>46017</v>
      </c>
      <c r="B2344" s="15" t="s">
        <v>2628</v>
      </c>
      <c r="C2344" s="15" t="s">
        <v>2629</v>
      </c>
      <c r="D2344" s="35">
        <v>12190</v>
      </c>
      <c r="E2344" s="36">
        <v>38</v>
      </c>
      <c r="F2344" s="32">
        <v>52</v>
      </c>
      <c r="G2344" s="32">
        <v>35</v>
      </c>
      <c r="H2344" s="32">
        <v>66</v>
      </c>
      <c r="I2344" s="32">
        <v>42</v>
      </c>
      <c r="J2344" s="37"/>
      <c r="K2344" s="36">
        <v>53</v>
      </c>
      <c r="L2344" s="32">
        <v>45</v>
      </c>
      <c r="M2344" s="37">
        <v>40</v>
      </c>
      <c r="N2344" s="32"/>
      <c r="O2344" s="32"/>
      <c r="P2344" s="32"/>
      <c r="Q2344" s="32"/>
      <c r="R2344" s="38">
        <f>(E2344*E$2+F2344*F$2+G2344*G$2+H2344*H$2+I2344*I$2+K2344*K$2+J2344*J$2+L2344*L$2+M2344*M$2)</f>
        <v>0</v>
      </c>
    </row>
    <row r="2345" spans="1:18" ht="22.5" customHeight="1">
      <c r="A2345" s="34">
        <v>46017</v>
      </c>
      <c r="B2345" s="15" t="s">
        <v>6820</v>
      </c>
      <c r="C2345" s="15" t="s">
        <v>6803</v>
      </c>
      <c r="D2345" s="35">
        <v>5044</v>
      </c>
      <c r="E2345" s="36">
        <v>44</v>
      </c>
      <c r="F2345" s="32"/>
      <c r="G2345" s="32">
        <v>45</v>
      </c>
      <c r="H2345" s="32"/>
      <c r="I2345" s="32">
        <v>14</v>
      </c>
      <c r="J2345" s="37"/>
      <c r="K2345" s="36">
        <v>1</v>
      </c>
      <c r="L2345" s="32">
        <v>48</v>
      </c>
      <c r="M2345" s="37">
        <v>57</v>
      </c>
      <c r="N2345" s="32"/>
      <c r="O2345" s="32"/>
      <c r="P2345" s="32"/>
      <c r="Q2345" s="32"/>
      <c r="R2345" s="38">
        <f>(E2345*E$2+F2345*F$2+G2345*G$2+H2345*H$2+I2345*I$2+K2345*K$2+J2345*J$2+L2345*L$2+M2345*M$2)</f>
        <v>0</v>
      </c>
    </row>
    <row r="2346" spans="1:18" ht="22.5" customHeight="1">
      <c r="A2346" s="34">
        <v>46017</v>
      </c>
      <c r="B2346" s="15" t="s">
        <v>7771</v>
      </c>
      <c r="C2346" s="15" t="s">
        <v>7772</v>
      </c>
      <c r="D2346" s="35">
        <v>145</v>
      </c>
      <c r="E2346" s="36">
        <v>22</v>
      </c>
      <c r="F2346" s="32">
        <v>19</v>
      </c>
      <c r="G2346" s="32">
        <v>44</v>
      </c>
      <c r="H2346" s="32">
        <v>24</v>
      </c>
      <c r="I2346" s="32">
        <v>84</v>
      </c>
      <c r="J2346" s="37"/>
      <c r="K2346" s="36">
        <v>28</v>
      </c>
      <c r="L2346" s="32">
        <v>55</v>
      </c>
      <c r="M2346" s="37">
        <v>25</v>
      </c>
      <c r="N2346" s="32"/>
      <c r="O2346" s="32"/>
      <c r="P2346" s="32"/>
      <c r="Q2346" s="32"/>
      <c r="R2346" s="38">
        <f>(E2346*E$2+F2346*F$2+G2346*G$2+H2346*H$2+I2346*I$2+K2346*K$2+J2346*J$2+L2346*L$2+M2346*M$2)</f>
        <v>0</v>
      </c>
    </row>
    <row r="2347" spans="1:18" ht="22.5" customHeight="1">
      <c r="A2347" s="34">
        <v>46017</v>
      </c>
      <c r="B2347" s="15" t="s">
        <v>6428</v>
      </c>
      <c r="C2347" s="15" t="s">
        <v>6429</v>
      </c>
      <c r="D2347" s="35">
        <v>181</v>
      </c>
      <c r="E2347" s="36"/>
      <c r="F2347" s="32">
        <v>16</v>
      </c>
      <c r="G2347" s="32"/>
      <c r="H2347" s="32">
        <v>28</v>
      </c>
      <c r="I2347" s="32"/>
      <c r="J2347" s="37"/>
      <c r="K2347" s="36">
        <v>28</v>
      </c>
      <c r="L2347" s="32">
        <v>46</v>
      </c>
      <c r="M2347" s="37">
        <v>36</v>
      </c>
      <c r="N2347" s="32"/>
      <c r="O2347" s="32"/>
      <c r="P2347" s="32"/>
      <c r="Q2347" s="32"/>
      <c r="R2347" s="38">
        <f>(E2347*E$2+F2347*F$2+G2347*G$2+H2347*H$2+I2347*I$2+K2347*K$2+J2347*J$2+L2347*L$2+M2347*M$2)</f>
        <v>0</v>
      </c>
    </row>
    <row r="2348" spans="1:18" ht="22.5" customHeight="1">
      <c r="A2348" s="34">
        <v>46017</v>
      </c>
      <c r="B2348" s="15" t="s">
        <v>2630</v>
      </c>
      <c r="C2348" s="15" t="s">
        <v>2631</v>
      </c>
      <c r="D2348" s="35">
        <v>931</v>
      </c>
      <c r="E2348" s="36">
        <v>48</v>
      </c>
      <c r="F2348" s="32">
        <v>91</v>
      </c>
      <c r="G2348" s="32">
        <v>30</v>
      </c>
      <c r="H2348" s="32">
        <v>54</v>
      </c>
      <c r="I2348" s="32">
        <v>21</v>
      </c>
      <c r="J2348" s="37">
        <v>73</v>
      </c>
      <c r="K2348" s="36">
        <v>57</v>
      </c>
      <c r="L2348" s="32">
        <v>37</v>
      </c>
      <c r="M2348" s="37">
        <v>65</v>
      </c>
      <c r="N2348" s="32"/>
      <c r="O2348" s="32"/>
      <c r="P2348" s="32"/>
      <c r="Q2348" s="32"/>
      <c r="R2348" s="38">
        <f>(E2348*E$2+F2348*F$2+G2348*G$2+H2348*H$2+I2348*I$2+K2348*K$2+J2348*J$2+L2348*L$2+M2348*M$2)</f>
        <v>0</v>
      </c>
    </row>
    <row r="2349" spans="1:18" ht="22.5" customHeight="1">
      <c r="A2349" s="34">
        <v>46017</v>
      </c>
      <c r="B2349" s="15" t="s">
        <v>2632</v>
      </c>
      <c r="C2349" s="15" t="s">
        <v>2633</v>
      </c>
      <c r="D2349" s="35">
        <v>7351</v>
      </c>
      <c r="E2349" s="36">
        <v>27</v>
      </c>
      <c r="F2349" s="32">
        <v>18</v>
      </c>
      <c r="G2349" s="32">
        <v>28</v>
      </c>
      <c r="H2349" s="32">
        <v>63</v>
      </c>
      <c r="I2349" s="32">
        <v>41</v>
      </c>
      <c r="J2349" s="37"/>
      <c r="K2349" s="36">
        <v>81</v>
      </c>
      <c r="L2349" s="32">
        <v>37</v>
      </c>
      <c r="M2349" s="37">
        <v>61</v>
      </c>
      <c r="N2349" s="32"/>
      <c r="O2349" s="32"/>
      <c r="P2349" s="32"/>
      <c r="Q2349" s="32"/>
      <c r="R2349" s="38">
        <f>(E2349*E$2+F2349*F$2+G2349*G$2+H2349*H$2+I2349*I$2+K2349*K$2+J2349*J$2+L2349*L$2+M2349*M$2)</f>
        <v>0</v>
      </c>
    </row>
    <row r="2350" spans="1:18" ht="22.5" customHeight="1">
      <c r="A2350" s="34">
        <v>46017</v>
      </c>
      <c r="B2350" s="15" t="s">
        <v>5727</v>
      </c>
      <c r="C2350" s="15" t="s">
        <v>2634</v>
      </c>
      <c r="D2350" s="35">
        <v>474</v>
      </c>
      <c r="E2350" s="36">
        <v>20</v>
      </c>
      <c r="F2350" s="32">
        <v>41</v>
      </c>
      <c r="G2350" s="32">
        <v>7</v>
      </c>
      <c r="H2350" s="32">
        <v>39</v>
      </c>
      <c r="I2350" s="32">
        <v>11</v>
      </c>
      <c r="J2350" s="37"/>
      <c r="K2350" s="36">
        <v>37</v>
      </c>
      <c r="L2350" s="32">
        <v>25</v>
      </c>
      <c r="M2350" s="37">
        <v>35</v>
      </c>
      <c r="N2350" s="32"/>
      <c r="O2350" s="32"/>
      <c r="P2350" s="32"/>
      <c r="Q2350" s="32"/>
      <c r="R2350" s="38">
        <f>(E2350*E$2+F2350*F$2+G2350*G$2+H2350*H$2+I2350*I$2+K2350*K$2+J2350*J$2+L2350*L$2+M2350*M$2)</f>
        <v>0</v>
      </c>
    </row>
    <row r="2351" spans="1:18" ht="22.5" customHeight="1">
      <c r="A2351" s="34">
        <v>46017</v>
      </c>
      <c r="B2351" s="15" t="s">
        <v>2635</v>
      </c>
      <c r="C2351" s="15" t="s">
        <v>2636</v>
      </c>
      <c r="D2351" s="35">
        <v>73224</v>
      </c>
      <c r="E2351" s="36">
        <v>62</v>
      </c>
      <c r="F2351" s="32">
        <v>64</v>
      </c>
      <c r="G2351" s="32">
        <v>48</v>
      </c>
      <c r="H2351" s="32">
        <v>65</v>
      </c>
      <c r="I2351" s="32">
        <v>91</v>
      </c>
      <c r="J2351" s="37"/>
      <c r="K2351" s="36">
        <v>66</v>
      </c>
      <c r="L2351" s="32">
        <v>96</v>
      </c>
      <c r="M2351" s="37">
        <v>2</v>
      </c>
      <c r="N2351" s="32"/>
      <c r="O2351" s="32"/>
      <c r="P2351" s="32"/>
      <c r="Q2351" s="32"/>
      <c r="R2351" s="38">
        <f>(E2351*E$2+F2351*F$2+G2351*G$2+H2351*H$2+I2351*I$2+K2351*K$2+J2351*J$2+L2351*L$2+M2351*M$2)</f>
        <v>0</v>
      </c>
    </row>
    <row r="2352" spans="1:18" ht="22.5" customHeight="1">
      <c r="A2352" s="34">
        <v>46017</v>
      </c>
      <c r="B2352" s="15" t="s">
        <v>6184</v>
      </c>
      <c r="C2352" s="15" t="s">
        <v>6185</v>
      </c>
      <c r="D2352" s="35">
        <v>2818</v>
      </c>
      <c r="E2352" s="36">
        <v>48</v>
      </c>
      <c r="F2352" s="32"/>
      <c r="G2352" s="32">
        <v>59</v>
      </c>
      <c r="H2352" s="32">
        <v>31</v>
      </c>
      <c r="I2352" s="32">
        <v>25</v>
      </c>
      <c r="J2352" s="37"/>
      <c r="K2352" s="36">
        <v>21</v>
      </c>
      <c r="L2352" s="32">
        <v>41</v>
      </c>
      <c r="M2352" s="37">
        <v>43</v>
      </c>
      <c r="N2352" s="32"/>
      <c r="O2352" s="32"/>
      <c r="P2352" s="32"/>
      <c r="Q2352" s="32"/>
      <c r="R2352" s="38">
        <f>(E2352*E$2+F2352*F$2+G2352*G$2+H2352*H$2+I2352*I$2+K2352*K$2+J2352*J$2+L2352*L$2+M2352*M$2)</f>
        <v>0</v>
      </c>
    </row>
    <row r="2353" spans="1:18" ht="22.5" customHeight="1">
      <c r="A2353" s="34">
        <v>46017</v>
      </c>
      <c r="B2353" s="15" t="s">
        <v>5090</v>
      </c>
      <c r="C2353" s="15" t="s">
        <v>5089</v>
      </c>
      <c r="D2353" s="35">
        <v>289371</v>
      </c>
      <c r="E2353" s="36">
        <v>65</v>
      </c>
      <c r="F2353" s="32"/>
      <c r="G2353" s="32">
        <v>72</v>
      </c>
      <c r="H2353" s="32">
        <v>78</v>
      </c>
      <c r="I2353" s="32">
        <v>55</v>
      </c>
      <c r="J2353" s="37">
        <v>51</v>
      </c>
      <c r="K2353" s="36">
        <v>95</v>
      </c>
      <c r="L2353" s="32">
        <v>80</v>
      </c>
      <c r="M2353" s="37">
        <v>32</v>
      </c>
      <c r="N2353" s="32"/>
      <c r="O2353" s="32"/>
      <c r="P2353" s="32"/>
      <c r="Q2353" s="32"/>
      <c r="R2353" s="38">
        <f>(E2353*E$2+F2353*F$2+G2353*G$2+H2353*H$2+I2353*I$2+K2353*K$2+J2353*J$2+L2353*L$2+M2353*M$2)</f>
        <v>0</v>
      </c>
    </row>
    <row r="2354" spans="1:18" ht="22.5" customHeight="1">
      <c r="A2354" s="34">
        <v>46017</v>
      </c>
      <c r="B2354" s="15" t="s">
        <v>2637</v>
      </c>
      <c r="C2354" s="15" t="s">
        <v>2638</v>
      </c>
      <c r="D2354" s="35">
        <v>6415</v>
      </c>
      <c r="E2354" s="36">
        <v>47</v>
      </c>
      <c r="F2354" s="32">
        <v>26</v>
      </c>
      <c r="G2354" s="32">
        <v>67</v>
      </c>
      <c r="H2354" s="32">
        <v>34</v>
      </c>
      <c r="I2354" s="32">
        <v>53</v>
      </c>
      <c r="J2354" s="37">
        <v>30</v>
      </c>
      <c r="K2354" s="36">
        <v>72</v>
      </c>
      <c r="L2354" s="32">
        <v>32</v>
      </c>
      <c r="M2354" s="37">
        <v>52</v>
      </c>
      <c r="N2354" s="32"/>
      <c r="O2354" s="32"/>
      <c r="P2354" s="32"/>
      <c r="Q2354" s="32"/>
      <c r="R2354" s="38">
        <f>(E2354*E$2+F2354*F$2+G2354*G$2+H2354*H$2+I2354*I$2+K2354*K$2+J2354*J$2+L2354*L$2+M2354*M$2)</f>
        <v>0</v>
      </c>
    </row>
    <row r="2355" spans="1:18" ht="22.5" customHeight="1">
      <c r="A2355" s="34">
        <v>46017</v>
      </c>
      <c r="B2355" s="15" t="s">
        <v>5092</v>
      </c>
      <c r="C2355" s="15" t="s">
        <v>5091</v>
      </c>
      <c r="D2355" s="35">
        <v>486</v>
      </c>
      <c r="E2355" s="36"/>
      <c r="F2355" s="32">
        <v>61</v>
      </c>
      <c r="G2355" s="32"/>
      <c r="H2355" s="32">
        <v>24</v>
      </c>
      <c r="I2355" s="32"/>
      <c r="J2355" s="37"/>
      <c r="K2355" s="36">
        <v>55</v>
      </c>
      <c r="L2355" s="32">
        <v>49</v>
      </c>
      <c r="M2355" s="37">
        <v>58</v>
      </c>
      <c r="N2355" s="32"/>
      <c r="O2355" s="32"/>
      <c r="P2355" s="32"/>
      <c r="Q2355" s="32"/>
      <c r="R2355" s="38">
        <f>(E2355*E$2+F2355*F$2+G2355*G$2+H2355*H$2+I2355*I$2+K2355*K$2+J2355*J$2+L2355*L$2+M2355*M$2)</f>
        <v>0</v>
      </c>
    </row>
    <row r="2356" spans="1:18" ht="22.5" customHeight="1">
      <c r="A2356" s="34">
        <v>46017</v>
      </c>
      <c r="B2356" s="15" t="s">
        <v>2639</v>
      </c>
      <c r="C2356" s="15" t="s">
        <v>2640</v>
      </c>
      <c r="D2356" s="35">
        <v>456</v>
      </c>
      <c r="E2356" s="36">
        <v>66</v>
      </c>
      <c r="F2356" s="32">
        <v>89</v>
      </c>
      <c r="G2356" s="32">
        <v>28</v>
      </c>
      <c r="H2356" s="32">
        <v>49</v>
      </c>
      <c r="I2356" s="32">
        <v>12</v>
      </c>
      <c r="J2356" s="37"/>
      <c r="K2356" s="36">
        <v>28</v>
      </c>
      <c r="L2356" s="32">
        <v>47</v>
      </c>
      <c r="M2356" s="37">
        <v>57</v>
      </c>
      <c r="N2356" s="32"/>
      <c r="O2356" s="32"/>
      <c r="P2356" s="32"/>
      <c r="Q2356" s="32"/>
      <c r="R2356" s="38">
        <f>(E2356*E$2+F2356*F$2+G2356*G$2+H2356*H$2+I2356*I$2+K2356*K$2+J2356*J$2+L2356*L$2+M2356*M$2)</f>
        <v>0</v>
      </c>
    </row>
    <row r="2357" spans="1:18" ht="22.5" customHeight="1">
      <c r="A2357" s="34">
        <v>46017</v>
      </c>
      <c r="B2357" s="15" t="s">
        <v>5094</v>
      </c>
      <c r="C2357" s="15" t="s">
        <v>5093</v>
      </c>
      <c r="D2357" s="35">
        <v>565</v>
      </c>
      <c r="E2357" s="36"/>
      <c r="F2357" s="32"/>
      <c r="G2357" s="32"/>
      <c r="H2357" s="32">
        <v>3</v>
      </c>
      <c r="I2357" s="32"/>
      <c r="J2357" s="37"/>
      <c r="K2357" s="36">
        <v>25</v>
      </c>
      <c r="L2357" s="32">
        <v>1</v>
      </c>
      <c r="M2357" s="37">
        <v>69</v>
      </c>
      <c r="N2357" s="32"/>
      <c r="O2357" s="32"/>
      <c r="P2357" s="32"/>
      <c r="Q2357" s="32"/>
      <c r="R2357" s="38">
        <f>(E2357*E$2+F2357*F$2+G2357*G$2+H2357*H$2+I2357*I$2+K2357*K$2+J2357*J$2+L2357*L$2+M2357*M$2)</f>
        <v>0</v>
      </c>
    </row>
    <row r="2358" spans="1:18" ht="22.5" customHeight="1">
      <c r="A2358" s="34">
        <v>46017</v>
      </c>
      <c r="B2358" s="15" t="s">
        <v>5096</v>
      </c>
      <c r="C2358" s="15" t="s">
        <v>5095</v>
      </c>
      <c r="D2358" s="35">
        <v>43956</v>
      </c>
      <c r="E2358" s="36">
        <v>54</v>
      </c>
      <c r="F2358" s="32"/>
      <c r="G2358" s="32">
        <v>68</v>
      </c>
      <c r="H2358" s="32">
        <v>17</v>
      </c>
      <c r="I2358" s="32">
        <v>59</v>
      </c>
      <c r="J2358" s="37">
        <v>49</v>
      </c>
      <c r="K2358" s="36">
        <v>70</v>
      </c>
      <c r="L2358" s="32">
        <v>31</v>
      </c>
      <c r="M2358" s="37">
        <v>64</v>
      </c>
      <c r="N2358" s="32"/>
      <c r="O2358" s="32"/>
      <c r="P2358" s="32"/>
      <c r="Q2358" s="32"/>
      <c r="R2358" s="38">
        <f>(E2358*E$2+F2358*F$2+G2358*G$2+H2358*H$2+I2358*I$2+K2358*K$2+J2358*J$2+L2358*L$2+M2358*M$2)</f>
        <v>0</v>
      </c>
    </row>
    <row r="2359" spans="1:18" ht="22.5" customHeight="1">
      <c r="A2359" s="34">
        <v>46017</v>
      </c>
      <c r="B2359" s="15" t="s">
        <v>7668</v>
      </c>
      <c r="C2359" s="15" t="s">
        <v>7669</v>
      </c>
      <c r="D2359" s="35">
        <v>1473</v>
      </c>
      <c r="E2359" s="36">
        <v>48</v>
      </c>
      <c r="F2359" s="32"/>
      <c r="G2359" s="32">
        <v>60</v>
      </c>
      <c r="H2359" s="32">
        <v>66</v>
      </c>
      <c r="I2359" s="32">
        <v>6</v>
      </c>
      <c r="J2359" s="37"/>
      <c r="K2359" s="36">
        <v>23</v>
      </c>
      <c r="L2359" s="32">
        <v>18</v>
      </c>
      <c r="M2359" s="37">
        <v>69</v>
      </c>
      <c r="N2359" s="32"/>
      <c r="O2359" s="32"/>
      <c r="P2359" s="32"/>
      <c r="Q2359" s="32"/>
      <c r="R2359" s="38">
        <f>(E2359*E$2+F2359*F$2+G2359*G$2+H2359*H$2+I2359*I$2+K2359*K$2+J2359*J$2+L2359*L$2+M2359*M$2)</f>
        <v>0</v>
      </c>
    </row>
    <row r="2360" spans="1:18" ht="22.5" customHeight="1">
      <c r="A2360" s="34">
        <v>46017</v>
      </c>
      <c r="B2360" s="15" t="s">
        <v>5098</v>
      </c>
      <c r="C2360" s="15" t="s">
        <v>5097</v>
      </c>
      <c r="D2360" s="35">
        <v>943</v>
      </c>
      <c r="E2360" s="36">
        <v>35</v>
      </c>
      <c r="F2360" s="32"/>
      <c r="G2360" s="32">
        <v>18</v>
      </c>
      <c r="H2360" s="32">
        <v>52</v>
      </c>
      <c r="I2360" s="32">
        <v>25</v>
      </c>
      <c r="J2360" s="37">
        <v>46</v>
      </c>
      <c r="K2360" s="36">
        <v>40</v>
      </c>
      <c r="L2360" s="32">
        <v>6</v>
      </c>
      <c r="M2360" s="37">
        <v>97</v>
      </c>
      <c r="N2360" s="32"/>
      <c r="O2360" s="32"/>
      <c r="P2360" s="32"/>
      <c r="Q2360" s="32"/>
      <c r="R2360" s="38">
        <f>(E2360*E$2+F2360*F$2+G2360*G$2+H2360*H$2+I2360*I$2+K2360*K$2+J2360*J$2+L2360*L$2+M2360*M$2)</f>
        <v>0</v>
      </c>
    </row>
    <row r="2361" spans="1:18" ht="22.5" customHeight="1">
      <c r="A2361" s="34">
        <v>46017</v>
      </c>
      <c r="B2361" s="15" t="s">
        <v>2641</v>
      </c>
      <c r="C2361" s="15" t="s">
        <v>2642</v>
      </c>
      <c r="D2361" s="35">
        <v>3625636</v>
      </c>
      <c r="E2361" s="36">
        <v>97</v>
      </c>
      <c r="F2361" s="32">
        <v>61</v>
      </c>
      <c r="G2361" s="32">
        <v>100</v>
      </c>
      <c r="H2361" s="32">
        <v>96</v>
      </c>
      <c r="I2361" s="32">
        <v>52</v>
      </c>
      <c r="J2361" s="37"/>
      <c r="K2361" s="36">
        <v>93</v>
      </c>
      <c r="L2361" s="32">
        <v>45</v>
      </c>
      <c r="M2361" s="37">
        <v>41</v>
      </c>
      <c r="N2361" s="32">
        <v>1</v>
      </c>
      <c r="O2361" s="32"/>
      <c r="P2361" s="32"/>
      <c r="Q2361" s="32"/>
      <c r="R2361" s="38">
        <f>(E2361*E$2+F2361*F$2+G2361*G$2+H2361*H$2+I2361*I$2+K2361*K$2+J2361*J$2+L2361*L$2+M2361*M$2)</f>
        <v>0</v>
      </c>
    </row>
    <row r="2362" spans="1:18" ht="22.5" customHeight="1">
      <c r="A2362" s="34">
        <v>46017</v>
      </c>
      <c r="B2362" s="15" t="s">
        <v>5661</v>
      </c>
      <c r="C2362" s="15" t="s">
        <v>2643</v>
      </c>
      <c r="D2362" s="35">
        <v>2551</v>
      </c>
      <c r="E2362" s="36">
        <v>78</v>
      </c>
      <c r="F2362" s="32">
        <v>98</v>
      </c>
      <c r="G2362" s="32">
        <v>59</v>
      </c>
      <c r="H2362" s="32">
        <v>33</v>
      </c>
      <c r="I2362" s="32">
        <v>33</v>
      </c>
      <c r="J2362" s="37"/>
      <c r="K2362" s="36">
        <v>74</v>
      </c>
      <c r="L2362" s="32">
        <v>59</v>
      </c>
      <c r="M2362" s="37">
        <v>50</v>
      </c>
      <c r="N2362" s="32"/>
      <c r="O2362" s="32"/>
      <c r="P2362" s="32"/>
      <c r="Q2362" s="32"/>
      <c r="R2362" s="38">
        <f>(E2362*E$2+F2362*F$2+G2362*G$2+H2362*H$2+I2362*I$2+K2362*K$2+J2362*J$2+L2362*L$2+M2362*M$2)</f>
        <v>0</v>
      </c>
    </row>
    <row r="2363" spans="1:18" ht="22.5" customHeight="1">
      <c r="A2363" s="34">
        <v>46017</v>
      </c>
      <c r="B2363" s="15" t="s">
        <v>2644</v>
      </c>
      <c r="C2363" s="15" t="s">
        <v>2645</v>
      </c>
      <c r="D2363" s="35">
        <v>6257</v>
      </c>
      <c r="E2363" s="36">
        <v>39</v>
      </c>
      <c r="F2363" s="32">
        <v>68</v>
      </c>
      <c r="G2363" s="32">
        <v>26</v>
      </c>
      <c r="H2363" s="32">
        <v>12</v>
      </c>
      <c r="I2363" s="32">
        <v>20</v>
      </c>
      <c r="J2363" s="37"/>
      <c r="K2363" s="36">
        <v>24</v>
      </c>
      <c r="L2363" s="32">
        <v>36</v>
      </c>
      <c r="M2363" s="37">
        <v>65</v>
      </c>
      <c r="N2363" s="32"/>
      <c r="O2363" s="32"/>
      <c r="P2363" s="32"/>
      <c r="Q2363" s="32"/>
      <c r="R2363" s="38">
        <f>(E2363*E$2+F2363*F$2+G2363*G$2+H2363*H$2+I2363*I$2+K2363*K$2+J2363*J$2+L2363*L$2+M2363*M$2)</f>
        <v>0</v>
      </c>
    </row>
    <row r="2364" spans="1:18" ht="22.5" customHeight="1">
      <c r="A2364" s="34">
        <v>46017</v>
      </c>
      <c r="B2364" s="15" t="s">
        <v>2646</v>
      </c>
      <c r="C2364" s="15" t="s">
        <v>2647</v>
      </c>
      <c r="D2364" s="35">
        <v>62797</v>
      </c>
      <c r="E2364" s="36">
        <v>75</v>
      </c>
      <c r="F2364" s="32">
        <v>48</v>
      </c>
      <c r="G2364" s="32">
        <v>92</v>
      </c>
      <c r="H2364" s="32">
        <v>63</v>
      </c>
      <c r="I2364" s="32">
        <v>88</v>
      </c>
      <c r="J2364" s="37">
        <v>46</v>
      </c>
      <c r="K2364" s="36">
        <v>97</v>
      </c>
      <c r="L2364" s="32">
        <v>32</v>
      </c>
      <c r="M2364" s="37">
        <v>71</v>
      </c>
      <c r="N2364" s="32"/>
      <c r="O2364" s="32"/>
      <c r="P2364" s="32"/>
      <c r="Q2364" s="32"/>
      <c r="R2364" s="38">
        <f>(E2364*E$2+F2364*F$2+G2364*G$2+H2364*H$2+I2364*I$2+K2364*K$2+J2364*J$2+L2364*L$2+M2364*M$2)</f>
        <v>0</v>
      </c>
    </row>
    <row r="2365" spans="1:18" ht="22.5" customHeight="1">
      <c r="A2365" s="34">
        <v>46017</v>
      </c>
      <c r="B2365" s="15" t="s">
        <v>6784</v>
      </c>
      <c r="C2365" s="15" t="s">
        <v>6785</v>
      </c>
      <c r="D2365" s="35">
        <v>639</v>
      </c>
      <c r="E2365" s="36">
        <v>45</v>
      </c>
      <c r="F2365" s="32"/>
      <c r="G2365" s="32">
        <v>43</v>
      </c>
      <c r="H2365" s="32">
        <v>66</v>
      </c>
      <c r="I2365" s="32">
        <v>29</v>
      </c>
      <c r="J2365" s="37">
        <v>63</v>
      </c>
      <c r="K2365" s="36">
        <v>16</v>
      </c>
      <c r="L2365" s="32">
        <v>41</v>
      </c>
      <c r="M2365" s="37">
        <v>52</v>
      </c>
      <c r="N2365" s="32"/>
      <c r="O2365" s="32"/>
      <c r="P2365" s="32"/>
      <c r="Q2365" s="32"/>
      <c r="R2365" s="38">
        <f>(E2365*E$2+F2365*F$2+G2365*G$2+H2365*H$2+I2365*I$2+K2365*K$2+J2365*J$2+L2365*L$2+M2365*M$2)</f>
        <v>0</v>
      </c>
    </row>
    <row r="2366" spans="1:18" ht="22.5" customHeight="1">
      <c r="A2366" s="34">
        <v>46017</v>
      </c>
      <c r="B2366" s="15" t="s">
        <v>2648</v>
      </c>
      <c r="C2366" s="15" t="s">
        <v>2649</v>
      </c>
      <c r="D2366" s="35">
        <v>4877</v>
      </c>
      <c r="E2366" s="36">
        <v>56</v>
      </c>
      <c r="F2366" s="32">
        <v>50</v>
      </c>
      <c r="G2366" s="32">
        <v>53</v>
      </c>
      <c r="H2366" s="32">
        <v>71</v>
      </c>
      <c r="I2366" s="32">
        <v>25</v>
      </c>
      <c r="J2366" s="37">
        <v>50</v>
      </c>
      <c r="K2366" s="36">
        <v>65</v>
      </c>
      <c r="L2366" s="32">
        <v>42</v>
      </c>
      <c r="M2366" s="37">
        <v>62</v>
      </c>
      <c r="N2366" s="32"/>
      <c r="O2366" s="32"/>
      <c r="P2366" s="32"/>
      <c r="Q2366" s="32"/>
      <c r="R2366" s="38">
        <f>(E2366*E$2+F2366*F$2+G2366*G$2+H2366*H$2+I2366*I$2+K2366*K$2+J2366*J$2+L2366*L$2+M2366*M$2)</f>
        <v>0</v>
      </c>
    </row>
    <row r="2367" spans="1:18" ht="22.5" customHeight="1">
      <c r="A2367" s="34">
        <v>46017</v>
      </c>
      <c r="B2367" s="15" t="s">
        <v>7422</v>
      </c>
      <c r="C2367" s="15" t="s">
        <v>2650</v>
      </c>
      <c r="D2367" s="35">
        <v>45595</v>
      </c>
      <c r="E2367" s="36">
        <v>48</v>
      </c>
      <c r="F2367" s="32">
        <v>45</v>
      </c>
      <c r="G2367" s="32">
        <v>38</v>
      </c>
      <c r="H2367" s="32">
        <v>83</v>
      </c>
      <c r="I2367" s="32">
        <v>52</v>
      </c>
      <c r="J2367" s="37"/>
      <c r="K2367" s="36">
        <v>39</v>
      </c>
      <c r="L2367" s="32">
        <v>97</v>
      </c>
      <c r="M2367" s="37">
        <v>12</v>
      </c>
      <c r="N2367" s="32"/>
      <c r="O2367" s="32"/>
      <c r="P2367" s="32"/>
      <c r="Q2367" s="32"/>
      <c r="R2367" s="38">
        <f>(E2367*E$2+F2367*F$2+G2367*G$2+H2367*H$2+I2367*I$2+K2367*K$2+J2367*J$2+L2367*L$2+M2367*M$2)</f>
        <v>0</v>
      </c>
    </row>
    <row r="2368" spans="1:18" ht="22.5" customHeight="1">
      <c r="A2368" s="34">
        <v>46017</v>
      </c>
      <c r="B2368" s="15" t="s">
        <v>2651</v>
      </c>
      <c r="C2368" s="15" t="s">
        <v>2652</v>
      </c>
      <c r="D2368" s="35">
        <v>38589</v>
      </c>
      <c r="E2368" s="36">
        <v>31</v>
      </c>
      <c r="F2368" s="32"/>
      <c r="G2368" s="32">
        <v>63</v>
      </c>
      <c r="H2368" s="32">
        <v>3</v>
      </c>
      <c r="I2368" s="32">
        <v>12</v>
      </c>
      <c r="J2368" s="37"/>
      <c r="K2368" s="36">
        <v>89</v>
      </c>
      <c r="L2368" s="32">
        <v>63</v>
      </c>
      <c r="M2368" s="37">
        <v>63</v>
      </c>
      <c r="N2368" s="32"/>
      <c r="O2368" s="32"/>
      <c r="P2368" s="32"/>
      <c r="Q2368" s="32"/>
      <c r="R2368" s="38">
        <f>(E2368*E$2+F2368*F$2+G2368*G$2+H2368*H$2+I2368*I$2+K2368*K$2+J2368*J$2+L2368*L$2+M2368*M$2)</f>
        <v>0</v>
      </c>
    </row>
    <row r="2369" spans="1:18" ht="22.5" customHeight="1">
      <c r="A2369" s="34">
        <v>46017</v>
      </c>
      <c r="B2369" s="15" t="s">
        <v>2653</v>
      </c>
      <c r="C2369" s="15" t="s">
        <v>2654</v>
      </c>
      <c r="D2369" s="35">
        <v>745</v>
      </c>
      <c r="E2369" s="36">
        <v>50</v>
      </c>
      <c r="F2369" s="32">
        <v>35</v>
      </c>
      <c r="G2369" s="32">
        <v>27</v>
      </c>
      <c r="H2369" s="32">
        <v>46</v>
      </c>
      <c r="I2369" s="32">
        <v>97</v>
      </c>
      <c r="J2369" s="37"/>
      <c r="K2369" s="36">
        <v>21</v>
      </c>
      <c r="L2369" s="32">
        <v>53</v>
      </c>
      <c r="M2369" s="37">
        <v>34</v>
      </c>
      <c r="N2369" s="32"/>
      <c r="O2369" s="32"/>
      <c r="P2369" s="32"/>
      <c r="Q2369" s="32"/>
      <c r="R2369" s="38">
        <f>(E2369*E$2+F2369*F$2+G2369*G$2+H2369*H$2+I2369*I$2+K2369*K$2+J2369*J$2+L2369*L$2+M2369*M$2)</f>
        <v>0</v>
      </c>
    </row>
    <row r="2370" spans="1:18" ht="22.5" customHeight="1">
      <c r="A2370" s="34">
        <v>46017</v>
      </c>
      <c r="B2370" s="15" t="s">
        <v>6549</v>
      </c>
      <c r="C2370" s="15" t="s">
        <v>2655</v>
      </c>
      <c r="D2370" s="35">
        <v>31857</v>
      </c>
      <c r="E2370" s="36">
        <v>70</v>
      </c>
      <c r="F2370" s="32">
        <v>73</v>
      </c>
      <c r="G2370" s="32">
        <v>67</v>
      </c>
      <c r="H2370" s="32">
        <v>62</v>
      </c>
      <c r="I2370" s="32">
        <v>52</v>
      </c>
      <c r="J2370" s="37">
        <v>69</v>
      </c>
      <c r="K2370" s="36">
        <v>28</v>
      </c>
      <c r="L2370" s="32">
        <v>55</v>
      </c>
      <c r="M2370" s="37">
        <v>56</v>
      </c>
      <c r="N2370" s="32"/>
      <c r="O2370" s="32"/>
      <c r="P2370" s="32"/>
      <c r="Q2370" s="32"/>
      <c r="R2370" s="38">
        <f>(E2370*E$2+F2370*F$2+G2370*G$2+H2370*H$2+I2370*I$2+K2370*K$2+J2370*J$2+L2370*L$2+M2370*M$2)</f>
        <v>0</v>
      </c>
    </row>
    <row r="2371" spans="1:18" ht="22.5" customHeight="1">
      <c r="A2371" s="34">
        <v>46017</v>
      </c>
      <c r="B2371" s="15" t="s">
        <v>2656</v>
      </c>
      <c r="C2371" s="15" t="s">
        <v>2657</v>
      </c>
      <c r="D2371" s="35">
        <v>7681</v>
      </c>
      <c r="E2371" s="36">
        <v>76</v>
      </c>
      <c r="F2371" s="32">
        <v>83</v>
      </c>
      <c r="G2371" s="32">
        <v>44</v>
      </c>
      <c r="H2371" s="32">
        <v>87</v>
      </c>
      <c r="I2371" s="32">
        <v>73</v>
      </c>
      <c r="J2371" s="37"/>
      <c r="K2371" s="36">
        <v>64</v>
      </c>
      <c r="L2371" s="32">
        <v>63</v>
      </c>
      <c r="M2371" s="37">
        <v>53</v>
      </c>
      <c r="N2371" s="32"/>
      <c r="O2371" s="32"/>
      <c r="P2371" s="32"/>
      <c r="Q2371" s="32"/>
      <c r="R2371" s="38">
        <f>(E2371*E$2+F2371*F$2+G2371*G$2+H2371*H$2+I2371*I$2+K2371*K$2+J2371*J$2+L2371*L$2+M2371*M$2)</f>
        <v>0</v>
      </c>
    </row>
    <row r="2372" spans="1:18" ht="22.5" customHeight="1">
      <c r="A2372" s="34">
        <v>46017</v>
      </c>
      <c r="B2372" s="15" t="s">
        <v>2658</v>
      </c>
      <c r="C2372" s="15" t="s">
        <v>2659</v>
      </c>
      <c r="D2372" s="35">
        <v>29009</v>
      </c>
      <c r="E2372" s="36">
        <v>74</v>
      </c>
      <c r="F2372" s="32">
        <v>76</v>
      </c>
      <c r="G2372" s="32">
        <v>78</v>
      </c>
      <c r="H2372" s="32">
        <v>52</v>
      </c>
      <c r="I2372" s="32">
        <v>80</v>
      </c>
      <c r="J2372" s="37"/>
      <c r="K2372" s="36">
        <v>73</v>
      </c>
      <c r="L2372" s="32">
        <v>59</v>
      </c>
      <c r="M2372" s="37">
        <v>54</v>
      </c>
      <c r="N2372" s="32"/>
      <c r="O2372" s="32"/>
      <c r="P2372" s="32"/>
      <c r="Q2372" s="32"/>
      <c r="R2372" s="38">
        <f>(E2372*E$2+F2372*F$2+G2372*G$2+H2372*H$2+I2372*I$2+K2372*K$2+J2372*J$2+L2372*L$2+M2372*M$2)</f>
        <v>0</v>
      </c>
    </row>
    <row r="2373" spans="1:18" ht="22.5" customHeight="1">
      <c r="A2373" s="34">
        <v>46017</v>
      </c>
      <c r="B2373" s="15" t="s">
        <v>2660</v>
      </c>
      <c r="C2373" s="15" t="s">
        <v>2661</v>
      </c>
      <c r="D2373" s="35">
        <v>5163</v>
      </c>
      <c r="E2373" s="36">
        <v>43</v>
      </c>
      <c r="F2373" s="32">
        <v>52</v>
      </c>
      <c r="G2373" s="32">
        <v>43</v>
      </c>
      <c r="H2373" s="32">
        <v>88</v>
      </c>
      <c r="I2373" s="32">
        <v>53</v>
      </c>
      <c r="J2373" s="37">
        <v>55</v>
      </c>
      <c r="K2373" s="36">
        <v>47</v>
      </c>
      <c r="L2373" s="32">
        <v>67</v>
      </c>
      <c r="M2373" s="37">
        <v>39</v>
      </c>
      <c r="N2373" s="32"/>
      <c r="O2373" s="32"/>
      <c r="P2373" s="32"/>
      <c r="Q2373" s="32"/>
      <c r="R2373" s="38">
        <f>(E2373*E$2+F2373*F$2+G2373*G$2+H2373*H$2+I2373*I$2+K2373*K$2+J2373*J$2+L2373*L$2+M2373*M$2)</f>
        <v>0</v>
      </c>
    </row>
    <row r="2374" spans="1:18" ht="22.5" customHeight="1">
      <c r="A2374" s="34">
        <v>46017</v>
      </c>
      <c r="B2374" s="15" t="s">
        <v>5100</v>
      </c>
      <c r="C2374" s="15" t="s">
        <v>5099</v>
      </c>
      <c r="D2374" s="35">
        <v>6665</v>
      </c>
      <c r="E2374" s="36">
        <v>70</v>
      </c>
      <c r="F2374" s="32"/>
      <c r="G2374" s="32">
        <v>83</v>
      </c>
      <c r="H2374" s="32">
        <v>89</v>
      </c>
      <c r="I2374" s="32">
        <v>45</v>
      </c>
      <c r="J2374" s="37">
        <v>51</v>
      </c>
      <c r="K2374" s="36">
        <v>74</v>
      </c>
      <c r="L2374" s="32">
        <v>46</v>
      </c>
      <c r="M2374" s="37">
        <v>72</v>
      </c>
      <c r="N2374" s="32"/>
      <c r="O2374" s="32"/>
      <c r="P2374" s="32"/>
      <c r="Q2374" s="32"/>
      <c r="R2374" s="38">
        <f>(E2374*E$2+F2374*F$2+G2374*G$2+H2374*H$2+I2374*I$2+K2374*K$2+J2374*J$2+L2374*L$2+M2374*M$2)</f>
        <v>0</v>
      </c>
    </row>
    <row r="2375" spans="1:18" ht="22.5" customHeight="1">
      <c r="A2375" s="34">
        <v>46017</v>
      </c>
      <c r="B2375" s="15" t="s">
        <v>2662</v>
      </c>
      <c r="C2375" s="15" t="s">
        <v>2663</v>
      </c>
      <c r="D2375" s="35">
        <v>4703</v>
      </c>
      <c r="E2375" s="36">
        <v>28</v>
      </c>
      <c r="F2375" s="32">
        <v>7</v>
      </c>
      <c r="G2375" s="32">
        <v>53</v>
      </c>
      <c r="H2375" s="32">
        <v>74</v>
      </c>
      <c r="I2375" s="32">
        <v>24</v>
      </c>
      <c r="J2375" s="37">
        <v>12</v>
      </c>
      <c r="K2375" s="36">
        <v>71</v>
      </c>
      <c r="L2375" s="32">
        <v>50</v>
      </c>
      <c r="M2375" s="37">
        <v>58</v>
      </c>
      <c r="N2375" s="32"/>
      <c r="O2375" s="32"/>
      <c r="P2375" s="32"/>
      <c r="Q2375" s="32"/>
      <c r="R2375" s="38">
        <f>(E2375*E$2+F2375*F$2+G2375*G$2+H2375*H$2+I2375*I$2+K2375*K$2+J2375*J$2+L2375*L$2+M2375*M$2)</f>
        <v>0</v>
      </c>
    </row>
    <row r="2376" spans="1:18" ht="22.5" customHeight="1">
      <c r="A2376" s="34">
        <v>46017</v>
      </c>
      <c r="B2376" s="15" t="s">
        <v>6052</v>
      </c>
      <c r="C2376" s="15" t="s">
        <v>5101</v>
      </c>
      <c r="D2376" s="35">
        <v>329</v>
      </c>
      <c r="E2376" s="36">
        <v>59</v>
      </c>
      <c r="F2376" s="32"/>
      <c r="G2376" s="32">
        <v>42</v>
      </c>
      <c r="H2376" s="32"/>
      <c r="I2376" s="32">
        <v>32</v>
      </c>
      <c r="J2376" s="37"/>
      <c r="K2376" s="36">
        <v>84</v>
      </c>
      <c r="L2376" s="32">
        <v>58</v>
      </c>
      <c r="M2376" s="37">
        <v>34</v>
      </c>
      <c r="N2376" s="32"/>
      <c r="O2376" s="32"/>
      <c r="P2376" s="32"/>
      <c r="Q2376" s="32"/>
      <c r="R2376" s="38">
        <f>(E2376*E$2+F2376*F$2+G2376*G$2+H2376*H$2+I2376*I$2+K2376*K$2+J2376*J$2+L2376*L$2+M2376*M$2)</f>
        <v>0</v>
      </c>
    </row>
    <row r="2377" spans="1:18" ht="22.5" customHeight="1">
      <c r="A2377" s="34">
        <v>46017</v>
      </c>
      <c r="B2377" s="15" t="s">
        <v>2664</v>
      </c>
      <c r="C2377" s="15" t="s">
        <v>2665</v>
      </c>
      <c r="D2377" s="35">
        <v>5017</v>
      </c>
      <c r="E2377" s="36">
        <v>65</v>
      </c>
      <c r="F2377" s="32">
        <v>91</v>
      </c>
      <c r="G2377" s="32">
        <v>39</v>
      </c>
      <c r="H2377" s="32">
        <v>87</v>
      </c>
      <c r="I2377" s="32">
        <v>64</v>
      </c>
      <c r="J2377" s="37">
        <v>89</v>
      </c>
      <c r="K2377" s="36">
        <v>48</v>
      </c>
      <c r="L2377" s="32">
        <v>38</v>
      </c>
      <c r="M2377" s="37">
        <v>64</v>
      </c>
      <c r="N2377" s="32"/>
      <c r="O2377" s="32"/>
      <c r="P2377" s="32"/>
      <c r="Q2377" s="32"/>
      <c r="R2377" s="38">
        <f>(E2377*E$2+F2377*F$2+G2377*G$2+H2377*H$2+I2377*I$2+K2377*K$2+J2377*J$2+L2377*L$2+M2377*M$2)</f>
        <v>0</v>
      </c>
    </row>
    <row r="2378" spans="1:18" ht="22.5" customHeight="1">
      <c r="A2378" s="34">
        <v>46017</v>
      </c>
      <c r="B2378" s="15" t="s">
        <v>2666</v>
      </c>
      <c r="C2378" s="15" t="s">
        <v>2667</v>
      </c>
      <c r="D2378" s="35">
        <v>2672</v>
      </c>
      <c r="E2378" s="36">
        <v>73</v>
      </c>
      <c r="F2378" s="32">
        <v>68</v>
      </c>
      <c r="G2378" s="32">
        <v>55</v>
      </c>
      <c r="H2378" s="32">
        <v>97</v>
      </c>
      <c r="I2378" s="32">
        <v>50</v>
      </c>
      <c r="J2378" s="37"/>
      <c r="K2378" s="36">
        <v>6</v>
      </c>
      <c r="L2378" s="32">
        <v>66</v>
      </c>
      <c r="M2378" s="37">
        <v>27</v>
      </c>
      <c r="N2378" s="32"/>
      <c r="O2378" s="32"/>
      <c r="P2378" s="32"/>
      <c r="Q2378" s="32"/>
      <c r="R2378" s="38">
        <f>(E2378*E$2+F2378*F$2+G2378*G$2+H2378*H$2+I2378*I$2+K2378*K$2+J2378*J$2+L2378*L$2+M2378*M$2)</f>
        <v>0</v>
      </c>
    </row>
    <row r="2379" spans="1:18" ht="22.5" customHeight="1">
      <c r="A2379" s="34">
        <v>46017</v>
      </c>
      <c r="B2379" s="15" t="s">
        <v>2668</v>
      </c>
      <c r="C2379" s="15" t="s">
        <v>2669</v>
      </c>
      <c r="D2379" s="35">
        <v>330</v>
      </c>
      <c r="E2379" s="36">
        <v>29</v>
      </c>
      <c r="F2379" s="32">
        <v>8</v>
      </c>
      <c r="G2379" s="32">
        <v>18</v>
      </c>
      <c r="H2379" s="32">
        <v>35</v>
      </c>
      <c r="I2379" s="32">
        <v>57</v>
      </c>
      <c r="J2379" s="37"/>
      <c r="K2379" s="36">
        <v>38</v>
      </c>
      <c r="L2379" s="32">
        <v>82</v>
      </c>
      <c r="M2379" s="37">
        <v>24</v>
      </c>
      <c r="N2379" s="32"/>
      <c r="O2379" s="32"/>
      <c r="P2379" s="32"/>
      <c r="Q2379" s="32"/>
      <c r="R2379" s="38">
        <f>(E2379*E$2+F2379*F$2+G2379*G$2+H2379*H$2+I2379*I$2+K2379*K$2+J2379*J$2+L2379*L$2+M2379*M$2)</f>
        <v>0</v>
      </c>
    </row>
    <row r="2380" spans="1:18" ht="22.5" customHeight="1">
      <c r="A2380" s="34">
        <v>46017</v>
      </c>
      <c r="B2380" s="15" t="s">
        <v>2670</v>
      </c>
      <c r="C2380" s="15" t="s">
        <v>2671</v>
      </c>
      <c r="D2380" s="35">
        <v>13114</v>
      </c>
      <c r="E2380" s="36">
        <v>47</v>
      </c>
      <c r="F2380" s="32">
        <v>34</v>
      </c>
      <c r="G2380" s="32">
        <v>51</v>
      </c>
      <c r="H2380" s="32">
        <v>49</v>
      </c>
      <c r="I2380" s="32">
        <v>79</v>
      </c>
      <c r="J2380" s="37"/>
      <c r="K2380" s="36">
        <v>26</v>
      </c>
      <c r="L2380" s="32">
        <v>94</v>
      </c>
      <c r="M2380" s="37">
        <v>12</v>
      </c>
      <c r="N2380" s="32"/>
      <c r="O2380" s="32"/>
      <c r="P2380" s="32"/>
      <c r="Q2380" s="32"/>
      <c r="R2380" s="38">
        <f>(E2380*E$2+F2380*F$2+G2380*G$2+H2380*H$2+I2380*I$2+K2380*K$2+J2380*J$2+L2380*L$2+M2380*M$2)</f>
        <v>0</v>
      </c>
    </row>
    <row r="2381" spans="1:18" ht="22.5" customHeight="1">
      <c r="A2381" s="34">
        <v>46017</v>
      </c>
      <c r="B2381" s="15" t="s">
        <v>6053</v>
      </c>
      <c r="C2381" s="15" t="s">
        <v>6054</v>
      </c>
      <c r="D2381" s="35">
        <v>740</v>
      </c>
      <c r="E2381" s="36">
        <v>37</v>
      </c>
      <c r="F2381" s="32">
        <v>30</v>
      </c>
      <c r="G2381" s="32">
        <v>32</v>
      </c>
      <c r="H2381" s="32">
        <v>35</v>
      </c>
      <c r="I2381" s="32">
        <v>83</v>
      </c>
      <c r="J2381" s="37"/>
      <c r="K2381" s="36">
        <v>41</v>
      </c>
      <c r="L2381" s="32">
        <v>75</v>
      </c>
      <c r="M2381" s="37">
        <v>39</v>
      </c>
      <c r="N2381" s="32"/>
      <c r="O2381" s="32"/>
      <c r="P2381" s="32"/>
      <c r="Q2381" s="32"/>
      <c r="R2381" s="38">
        <f>(E2381*E$2+F2381*F$2+G2381*G$2+H2381*H$2+I2381*I$2+K2381*K$2+J2381*J$2+L2381*L$2+M2381*M$2)</f>
        <v>0</v>
      </c>
    </row>
    <row r="2382" spans="1:18" ht="22.5" customHeight="1">
      <c r="A2382" s="34">
        <v>46017</v>
      </c>
      <c r="B2382" s="15" t="s">
        <v>2672</v>
      </c>
      <c r="C2382" s="15" t="s">
        <v>2673</v>
      </c>
      <c r="D2382" s="35">
        <v>447</v>
      </c>
      <c r="E2382" s="36">
        <v>49</v>
      </c>
      <c r="F2382" s="32">
        <v>23</v>
      </c>
      <c r="G2382" s="32">
        <v>36</v>
      </c>
      <c r="H2382" s="32">
        <v>59</v>
      </c>
      <c r="I2382" s="32">
        <v>4</v>
      </c>
      <c r="J2382" s="37"/>
      <c r="K2382" s="36">
        <v>35</v>
      </c>
      <c r="L2382" s="32">
        <v>61</v>
      </c>
      <c r="M2382" s="37">
        <v>31</v>
      </c>
      <c r="N2382" s="32"/>
      <c r="O2382" s="32"/>
      <c r="P2382" s="32"/>
      <c r="Q2382" s="32"/>
      <c r="R2382" s="38">
        <f>(E2382*E$2+F2382*F$2+G2382*G$2+H2382*H$2+I2382*I$2+K2382*K$2+J2382*J$2+L2382*L$2+M2382*M$2)</f>
        <v>0</v>
      </c>
    </row>
    <row r="2383" spans="1:18" ht="22.5" customHeight="1">
      <c r="A2383" s="34">
        <v>46017</v>
      </c>
      <c r="B2383" s="15" t="s">
        <v>2674</v>
      </c>
      <c r="C2383" s="15" t="s">
        <v>2675</v>
      </c>
      <c r="D2383" s="35">
        <v>1934</v>
      </c>
      <c r="E2383" s="36">
        <v>62</v>
      </c>
      <c r="F2383" s="32">
        <v>74</v>
      </c>
      <c r="G2383" s="32">
        <v>38</v>
      </c>
      <c r="H2383" s="32">
        <v>87</v>
      </c>
      <c r="I2383" s="32">
        <v>61</v>
      </c>
      <c r="J2383" s="37"/>
      <c r="K2383" s="36">
        <v>65</v>
      </c>
      <c r="L2383" s="32">
        <v>46</v>
      </c>
      <c r="M2383" s="37">
        <v>53</v>
      </c>
      <c r="N2383" s="32"/>
      <c r="O2383" s="32"/>
      <c r="P2383" s="32"/>
      <c r="Q2383" s="32"/>
      <c r="R2383" s="38">
        <f>(E2383*E$2+F2383*F$2+G2383*G$2+H2383*H$2+I2383*I$2+K2383*K$2+J2383*J$2+L2383*L$2+M2383*M$2)</f>
        <v>0</v>
      </c>
    </row>
    <row r="2384" spans="1:18" ht="22.5" customHeight="1">
      <c r="A2384" s="34">
        <v>46017</v>
      </c>
      <c r="B2384" s="15" t="s">
        <v>2676</v>
      </c>
      <c r="C2384" s="15" t="s">
        <v>2677</v>
      </c>
      <c r="D2384" s="35">
        <v>17705</v>
      </c>
      <c r="E2384" s="36">
        <v>37</v>
      </c>
      <c r="F2384" s="32">
        <v>21</v>
      </c>
      <c r="G2384" s="32">
        <v>46</v>
      </c>
      <c r="H2384" s="32">
        <v>35</v>
      </c>
      <c r="I2384" s="32">
        <v>41</v>
      </c>
      <c r="J2384" s="37"/>
      <c r="K2384" s="36">
        <v>62</v>
      </c>
      <c r="L2384" s="32">
        <v>87</v>
      </c>
      <c r="M2384" s="37">
        <v>19</v>
      </c>
      <c r="N2384" s="32"/>
      <c r="O2384" s="32"/>
      <c r="P2384" s="32"/>
      <c r="Q2384" s="32"/>
      <c r="R2384" s="38">
        <f>(E2384*E$2+F2384*F$2+G2384*G$2+H2384*H$2+I2384*I$2+K2384*K$2+J2384*J$2+L2384*L$2+M2384*M$2)</f>
        <v>0</v>
      </c>
    </row>
    <row r="2385" spans="1:18" ht="22.5" customHeight="1">
      <c r="A2385" s="34">
        <v>46017</v>
      </c>
      <c r="B2385" s="15" t="s">
        <v>2678</v>
      </c>
      <c r="C2385" s="15" t="s">
        <v>2679</v>
      </c>
      <c r="D2385" s="35">
        <v>320673</v>
      </c>
      <c r="E2385" s="36">
        <v>74</v>
      </c>
      <c r="F2385" s="32">
        <v>29</v>
      </c>
      <c r="G2385" s="32">
        <v>63</v>
      </c>
      <c r="H2385" s="32">
        <v>82</v>
      </c>
      <c r="I2385" s="32">
        <v>58</v>
      </c>
      <c r="J2385" s="37"/>
      <c r="K2385" s="36">
        <v>43</v>
      </c>
      <c r="L2385" s="32">
        <v>98</v>
      </c>
      <c r="M2385" s="37">
        <v>5</v>
      </c>
      <c r="N2385" s="32"/>
      <c r="O2385" s="32"/>
      <c r="P2385" s="32"/>
      <c r="Q2385" s="32"/>
      <c r="R2385" s="38">
        <f>(E2385*E$2+F2385*F$2+G2385*G$2+H2385*H$2+I2385*I$2+K2385*K$2+J2385*J$2+L2385*L$2+M2385*M$2)</f>
        <v>0</v>
      </c>
    </row>
    <row r="2386" spans="1:18" ht="22.5" customHeight="1">
      <c r="A2386" s="34">
        <v>46017</v>
      </c>
      <c r="B2386" s="15" t="s">
        <v>2680</v>
      </c>
      <c r="C2386" s="15" t="s">
        <v>2681</v>
      </c>
      <c r="D2386" s="35">
        <v>188602</v>
      </c>
      <c r="E2386" s="36"/>
      <c r="F2386" s="32">
        <v>55</v>
      </c>
      <c r="G2386" s="32"/>
      <c r="H2386" s="32">
        <v>8</v>
      </c>
      <c r="I2386" s="32"/>
      <c r="J2386" s="37"/>
      <c r="K2386" s="36">
        <v>82</v>
      </c>
      <c r="L2386" s="32">
        <v>58</v>
      </c>
      <c r="M2386" s="37">
        <v>47</v>
      </c>
      <c r="N2386" s="32"/>
      <c r="O2386" s="32"/>
      <c r="P2386" s="32"/>
      <c r="Q2386" s="32"/>
      <c r="R2386" s="38">
        <f>(E2386*E$2+F2386*F$2+G2386*G$2+H2386*H$2+I2386*I$2+K2386*K$2+J2386*J$2+L2386*L$2+M2386*M$2)</f>
        <v>0</v>
      </c>
    </row>
    <row r="2387" spans="1:18" ht="22.5" customHeight="1">
      <c r="A2387" s="34">
        <v>46017</v>
      </c>
      <c r="B2387" s="15" t="s">
        <v>2682</v>
      </c>
      <c r="C2387" s="15" t="s">
        <v>2683</v>
      </c>
      <c r="D2387" s="35">
        <v>4447</v>
      </c>
      <c r="E2387" s="36">
        <v>31</v>
      </c>
      <c r="F2387" s="32">
        <v>59</v>
      </c>
      <c r="G2387" s="32">
        <v>29</v>
      </c>
      <c r="H2387" s="32">
        <v>50</v>
      </c>
      <c r="I2387" s="32">
        <v>4</v>
      </c>
      <c r="J2387" s="37">
        <v>47</v>
      </c>
      <c r="K2387" s="36">
        <v>62</v>
      </c>
      <c r="L2387" s="32">
        <v>59</v>
      </c>
      <c r="M2387" s="37">
        <v>50</v>
      </c>
      <c r="N2387" s="32"/>
      <c r="O2387" s="32"/>
      <c r="P2387" s="32"/>
      <c r="Q2387" s="32"/>
      <c r="R2387" s="38">
        <f>(E2387*E$2+F2387*F$2+G2387*G$2+H2387*H$2+I2387*I$2+K2387*K$2+J2387*J$2+L2387*L$2+M2387*M$2)</f>
        <v>0</v>
      </c>
    </row>
    <row r="2388" spans="1:18" ht="22.5" customHeight="1">
      <c r="A2388" s="34">
        <v>46017</v>
      </c>
      <c r="B2388" s="15" t="s">
        <v>2684</v>
      </c>
      <c r="C2388" s="15" t="s">
        <v>2685</v>
      </c>
      <c r="D2388" s="35">
        <v>7587</v>
      </c>
      <c r="E2388" s="36">
        <v>39</v>
      </c>
      <c r="F2388" s="32">
        <v>31</v>
      </c>
      <c r="G2388" s="32">
        <v>39</v>
      </c>
      <c r="H2388" s="32">
        <v>69</v>
      </c>
      <c r="I2388" s="32">
        <v>51</v>
      </c>
      <c r="J2388" s="37"/>
      <c r="K2388" s="36">
        <v>35</v>
      </c>
      <c r="L2388" s="32">
        <v>4</v>
      </c>
      <c r="M2388" s="37">
        <v>84</v>
      </c>
      <c r="N2388" s="32"/>
      <c r="O2388" s="32"/>
      <c r="P2388" s="32"/>
      <c r="Q2388" s="32"/>
      <c r="R2388" s="38">
        <f>(E2388*E$2+F2388*F$2+G2388*G$2+H2388*H$2+I2388*I$2+K2388*K$2+J2388*J$2+L2388*L$2+M2388*M$2)</f>
        <v>0</v>
      </c>
    </row>
    <row r="2389" spans="1:18" ht="22.5" customHeight="1">
      <c r="A2389" s="34">
        <v>46017</v>
      </c>
      <c r="B2389" s="15" t="s">
        <v>7260</v>
      </c>
      <c r="C2389" s="15" t="s">
        <v>2686</v>
      </c>
      <c r="D2389" s="35">
        <v>1095</v>
      </c>
      <c r="E2389" s="36">
        <v>30</v>
      </c>
      <c r="F2389" s="32">
        <v>45</v>
      </c>
      <c r="G2389" s="32">
        <v>44</v>
      </c>
      <c r="H2389" s="32">
        <v>21</v>
      </c>
      <c r="I2389" s="32"/>
      <c r="J2389" s="37"/>
      <c r="K2389" s="36">
        <v>36</v>
      </c>
      <c r="L2389" s="32">
        <v>55</v>
      </c>
      <c r="M2389" s="37">
        <v>27</v>
      </c>
      <c r="N2389" s="32"/>
      <c r="O2389" s="32"/>
      <c r="P2389" s="32"/>
      <c r="Q2389" s="32"/>
      <c r="R2389" s="38">
        <f>(E2389*E$2+F2389*F$2+G2389*G$2+H2389*H$2+I2389*I$2+K2389*K$2+J2389*J$2+L2389*L$2+M2389*M$2)</f>
        <v>0</v>
      </c>
    </row>
    <row r="2390" spans="1:18" ht="22.5" customHeight="1">
      <c r="A2390" s="34">
        <v>46017</v>
      </c>
      <c r="B2390" s="15" t="s">
        <v>2687</v>
      </c>
      <c r="C2390" s="15" t="s">
        <v>2688</v>
      </c>
      <c r="D2390" s="35">
        <v>326</v>
      </c>
      <c r="E2390" s="36">
        <v>43</v>
      </c>
      <c r="F2390" s="32">
        <v>71</v>
      </c>
      <c r="G2390" s="32">
        <v>38</v>
      </c>
      <c r="H2390" s="32">
        <v>64</v>
      </c>
      <c r="I2390" s="32">
        <v>78</v>
      </c>
      <c r="J2390" s="37"/>
      <c r="K2390" s="36">
        <v>66</v>
      </c>
      <c r="L2390" s="32">
        <v>48</v>
      </c>
      <c r="M2390" s="37">
        <v>53</v>
      </c>
      <c r="N2390" s="32"/>
      <c r="O2390" s="32"/>
      <c r="P2390" s="32"/>
      <c r="Q2390" s="32"/>
      <c r="R2390" s="38">
        <f>(E2390*E$2+F2390*F$2+G2390*G$2+H2390*H$2+I2390*I$2+K2390*K$2+J2390*J$2+L2390*L$2+M2390*M$2)</f>
        <v>0</v>
      </c>
    </row>
    <row r="2391" spans="1:18" ht="22.5" customHeight="1">
      <c r="A2391" s="34">
        <v>46017</v>
      </c>
      <c r="B2391" s="15" t="s">
        <v>6927</v>
      </c>
      <c r="C2391" s="15" t="s">
        <v>6928</v>
      </c>
      <c r="D2391" s="35">
        <v>955</v>
      </c>
      <c r="E2391" s="36"/>
      <c r="F2391" s="32">
        <v>18</v>
      </c>
      <c r="G2391" s="32"/>
      <c r="H2391" s="32">
        <v>12</v>
      </c>
      <c r="I2391" s="32"/>
      <c r="J2391" s="37"/>
      <c r="K2391" s="36">
        <v>3</v>
      </c>
      <c r="L2391" s="32">
        <v>56</v>
      </c>
      <c r="M2391" s="37">
        <v>26</v>
      </c>
      <c r="N2391" s="32"/>
      <c r="O2391" s="32"/>
      <c r="P2391" s="32"/>
      <c r="Q2391" s="32"/>
      <c r="R2391" s="38">
        <f>(E2391*E$2+F2391*F$2+G2391*G$2+H2391*H$2+I2391*I$2+K2391*K$2+J2391*J$2+L2391*L$2+M2391*M$2)</f>
        <v>0</v>
      </c>
    </row>
    <row r="2392" spans="1:18" ht="22.5" customHeight="1">
      <c r="A2392" s="34">
        <v>46017</v>
      </c>
      <c r="B2392" s="15" t="s">
        <v>2689</v>
      </c>
      <c r="C2392" s="15" t="s">
        <v>2690</v>
      </c>
      <c r="D2392" s="35">
        <v>3876</v>
      </c>
      <c r="E2392" s="36">
        <v>62</v>
      </c>
      <c r="F2392" s="32">
        <v>31</v>
      </c>
      <c r="G2392" s="32">
        <v>74</v>
      </c>
      <c r="H2392" s="32">
        <v>85</v>
      </c>
      <c r="I2392" s="32">
        <v>74</v>
      </c>
      <c r="J2392" s="37">
        <v>27</v>
      </c>
      <c r="K2392" s="36">
        <v>42</v>
      </c>
      <c r="L2392" s="32">
        <v>61</v>
      </c>
      <c r="M2392" s="37">
        <v>51</v>
      </c>
      <c r="N2392" s="32"/>
      <c r="O2392" s="32"/>
      <c r="P2392" s="32"/>
      <c r="Q2392" s="32"/>
      <c r="R2392" s="38">
        <f>(E2392*E$2+F2392*F$2+G2392*G$2+H2392*H$2+I2392*I$2+K2392*K$2+J2392*J$2+L2392*L$2+M2392*M$2)</f>
        <v>0</v>
      </c>
    </row>
    <row r="2393" spans="1:18" ht="22.5" customHeight="1">
      <c r="A2393" s="34">
        <v>46017</v>
      </c>
      <c r="B2393" s="15" t="s">
        <v>2691</v>
      </c>
      <c r="C2393" s="15" t="s">
        <v>2692</v>
      </c>
      <c r="D2393" s="35">
        <v>1549</v>
      </c>
      <c r="E2393" s="36">
        <v>57</v>
      </c>
      <c r="F2393" s="32">
        <v>70</v>
      </c>
      <c r="G2393" s="32">
        <v>25</v>
      </c>
      <c r="H2393" s="32">
        <v>38</v>
      </c>
      <c r="I2393" s="32">
        <v>44</v>
      </c>
      <c r="J2393" s="37"/>
      <c r="K2393" s="36">
        <v>85</v>
      </c>
      <c r="L2393" s="32">
        <v>99</v>
      </c>
      <c r="M2393" s="37">
        <v>2</v>
      </c>
      <c r="N2393" s="32"/>
      <c r="O2393" s="32"/>
      <c r="P2393" s="32"/>
      <c r="Q2393" s="32"/>
      <c r="R2393" s="38">
        <f>(E2393*E$2+F2393*F$2+G2393*G$2+H2393*H$2+I2393*I$2+K2393*K$2+J2393*J$2+L2393*L$2+M2393*M$2)</f>
        <v>0</v>
      </c>
    </row>
    <row r="2394" spans="1:18" ht="22.5" customHeight="1">
      <c r="A2394" s="34">
        <v>46017</v>
      </c>
      <c r="B2394" s="15" t="s">
        <v>2693</v>
      </c>
      <c r="C2394" s="15" t="s">
        <v>2694</v>
      </c>
      <c r="D2394" s="35">
        <v>721</v>
      </c>
      <c r="E2394" s="36"/>
      <c r="F2394" s="32">
        <v>84</v>
      </c>
      <c r="G2394" s="32"/>
      <c r="H2394" s="32">
        <v>68</v>
      </c>
      <c r="I2394" s="32"/>
      <c r="J2394" s="37">
        <v>73</v>
      </c>
      <c r="K2394" s="36">
        <v>46</v>
      </c>
      <c r="L2394" s="32">
        <v>64</v>
      </c>
      <c r="M2394" s="37">
        <v>40</v>
      </c>
      <c r="N2394" s="32"/>
      <c r="O2394" s="32"/>
      <c r="P2394" s="32"/>
      <c r="Q2394" s="32"/>
      <c r="R2394" s="38">
        <f>(E2394*E$2+F2394*F$2+G2394*G$2+H2394*H$2+I2394*I$2+K2394*K$2+J2394*J$2+L2394*L$2+M2394*M$2)</f>
        <v>0</v>
      </c>
    </row>
    <row r="2395" spans="1:18" ht="22.5" customHeight="1">
      <c r="A2395" s="34">
        <v>46017</v>
      </c>
      <c r="B2395" s="15" t="s">
        <v>2695</v>
      </c>
      <c r="C2395" s="15" t="s">
        <v>2696</v>
      </c>
      <c r="D2395" s="35">
        <v>255</v>
      </c>
      <c r="E2395" s="36">
        <v>32</v>
      </c>
      <c r="F2395" s="32">
        <v>29</v>
      </c>
      <c r="G2395" s="32">
        <v>26</v>
      </c>
      <c r="H2395" s="32">
        <v>42</v>
      </c>
      <c r="I2395" s="32">
        <v>20</v>
      </c>
      <c r="J2395" s="37"/>
      <c r="K2395" s="36">
        <v>71</v>
      </c>
      <c r="L2395" s="32">
        <v>52</v>
      </c>
      <c r="M2395" s="37">
        <v>43</v>
      </c>
      <c r="N2395" s="32"/>
      <c r="O2395" s="32"/>
      <c r="P2395" s="32"/>
      <c r="Q2395" s="32"/>
      <c r="R2395" s="38">
        <f>(E2395*E$2+F2395*F$2+G2395*G$2+H2395*H$2+I2395*I$2+K2395*K$2+J2395*J$2+L2395*L$2+M2395*M$2)</f>
        <v>0</v>
      </c>
    </row>
    <row r="2396" spans="1:18" ht="22.5" customHeight="1">
      <c r="A2396" s="34">
        <v>46017</v>
      </c>
      <c r="B2396" s="15" t="s">
        <v>2697</v>
      </c>
      <c r="C2396" s="15" t="s">
        <v>2698</v>
      </c>
      <c r="D2396" s="35">
        <v>604</v>
      </c>
      <c r="E2396" s="36">
        <v>46</v>
      </c>
      <c r="F2396" s="32">
        <v>70</v>
      </c>
      <c r="G2396" s="32">
        <v>32</v>
      </c>
      <c r="H2396" s="32">
        <v>82</v>
      </c>
      <c r="I2396" s="32">
        <v>36</v>
      </c>
      <c r="J2396" s="37"/>
      <c r="K2396" s="36">
        <v>52</v>
      </c>
      <c r="L2396" s="32">
        <v>42</v>
      </c>
      <c r="M2396" s="37">
        <v>41</v>
      </c>
      <c r="N2396" s="32"/>
      <c r="O2396" s="32"/>
      <c r="P2396" s="32"/>
      <c r="Q2396" s="32"/>
      <c r="R2396" s="38">
        <f>(E2396*E$2+F2396*F$2+G2396*G$2+H2396*H$2+I2396*I$2+K2396*K$2+J2396*J$2+L2396*L$2+M2396*M$2)</f>
        <v>0</v>
      </c>
    </row>
    <row r="2397" spans="1:18" ht="22.5" customHeight="1">
      <c r="A2397" s="34">
        <v>46017</v>
      </c>
      <c r="B2397" s="15" t="s">
        <v>2699</v>
      </c>
      <c r="C2397" s="15" t="s">
        <v>2700</v>
      </c>
      <c r="D2397" s="35">
        <v>3493</v>
      </c>
      <c r="E2397" s="36">
        <v>63</v>
      </c>
      <c r="F2397" s="32">
        <v>34</v>
      </c>
      <c r="G2397" s="32">
        <v>70</v>
      </c>
      <c r="H2397" s="32">
        <v>71</v>
      </c>
      <c r="I2397" s="32">
        <v>28</v>
      </c>
      <c r="J2397" s="37"/>
      <c r="K2397" s="36">
        <v>38</v>
      </c>
      <c r="L2397" s="32">
        <v>75</v>
      </c>
      <c r="M2397" s="37">
        <v>21</v>
      </c>
      <c r="N2397" s="32"/>
      <c r="O2397" s="32"/>
      <c r="P2397" s="32"/>
      <c r="Q2397" s="32"/>
      <c r="R2397" s="38">
        <f>(E2397*E$2+F2397*F$2+G2397*G$2+H2397*H$2+I2397*I$2+K2397*K$2+J2397*J$2+L2397*L$2+M2397*M$2)</f>
        <v>0</v>
      </c>
    </row>
    <row r="2398" spans="1:18" ht="22.5" customHeight="1">
      <c r="A2398" s="34">
        <v>46017</v>
      </c>
      <c r="B2398" s="15" t="s">
        <v>7230</v>
      </c>
      <c r="C2398" s="15" t="s">
        <v>7231</v>
      </c>
      <c r="D2398" s="35">
        <v>4558</v>
      </c>
      <c r="E2398" s="36">
        <v>82</v>
      </c>
      <c r="F2398" s="32">
        <v>88</v>
      </c>
      <c r="G2398" s="32">
        <v>80</v>
      </c>
      <c r="H2398" s="32">
        <v>40</v>
      </c>
      <c r="I2398" s="32">
        <v>62</v>
      </c>
      <c r="J2398" s="37">
        <v>79</v>
      </c>
      <c r="K2398" s="36">
        <v>40</v>
      </c>
      <c r="L2398" s="32">
        <v>23</v>
      </c>
      <c r="M2398" s="37">
        <v>81</v>
      </c>
      <c r="N2398" s="32"/>
      <c r="O2398" s="32"/>
      <c r="P2398" s="32"/>
      <c r="Q2398" s="32"/>
      <c r="R2398" s="38">
        <f>(E2398*E$2+F2398*F$2+G2398*G$2+H2398*H$2+I2398*I$2+K2398*K$2+J2398*J$2+L2398*L$2+M2398*M$2)</f>
        <v>0</v>
      </c>
    </row>
    <row r="2399" spans="1:18" ht="22.5" customHeight="1">
      <c r="A2399" s="34">
        <v>46017</v>
      </c>
      <c r="B2399" s="15" t="s">
        <v>2701</v>
      </c>
      <c r="C2399" s="15" t="s">
        <v>2702</v>
      </c>
      <c r="D2399" s="35">
        <v>1378</v>
      </c>
      <c r="E2399" s="36">
        <v>58</v>
      </c>
      <c r="F2399" s="32">
        <v>74</v>
      </c>
      <c r="G2399" s="32">
        <v>53</v>
      </c>
      <c r="H2399" s="32">
        <v>39</v>
      </c>
      <c r="I2399" s="32">
        <v>92</v>
      </c>
      <c r="J2399" s="37"/>
      <c r="K2399" s="36">
        <v>51</v>
      </c>
      <c r="L2399" s="32">
        <v>23</v>
      </c>
      <c r="M2399" s="37">
        <v>56</v>
      </c>
      <c r="N2399" s="32"/>
      <c r="O2399" s="32"/>
      <c r="P2399" s="32"/>
      <c r="Q2399" s="32">
        <v>1</v>
      </c>
      <c r="R2399" s="38">
        <f>(E2399*E$2+F2399*F$2+G2399*G$2+H2399*H$2+I2399*I$2+K2399*K$2+J2399*J$2+L2399*L$2+M2399*M$2)</f>
        <v>0</v>
      </c>
    </row>
    <row r="2400" spans="1:18" ht="22.5" customHeight="1">
      <c r="A2400" s="34">
        <v>46017</v>
      </c>
      <c r="B2400" s="15" t="s">
        <v>6883</v>
      </c>
      <c r="C2400" s="15" t="s">
        <v>6884</v>
      </c>
      <c r="D2400" s="35">
        <v>529</v>
      </c>
      <c r="E2400" s="36">
        <v>89</v>
      </c>
      <c r="F2400" s="32">
        <v>76</v>
      </c>
      <c r="G2400" s="32">
        <v>81</v>
      </c>
      <c r="H2400" s="32">
        <v>69</v>
      </c>
      <c r="I2400" s="32">
        <v>98</v>
      </c>
      <c r="J2400" s="37"/>
      <c r="K2400" s="36">
        <v>12</v>
      </c>
      <c r="L2400" s="32">
        <v>88</v>
      </c>
      <c r="M2400" s="37">
        <v>35</v>
      </c>
      <c r="N2400" s="32"/>
      <c r="O2400" s="32"/>
      <c r="P2400" s="32"/>
      <c r="Q2400" s="32">
        <v>1</v>
      </c>
      <c r="R2400" s="38">
        <f>(E2400*E$2+F2400*F$2+G2400*G$2+H2400*H$2+I2400*I$2+K2400*K$2+J2400*J$2+L2400*L$2+M2400*M$2)</f>
        <v>0</v>
      </c>
    </row>
    <row r="2401" spans="1:18" ht="22.5" customHeight="1">
      <c r="A2401" s="34">
        <v>46017</v>
      </c>
      <c r="B2401" s="15" t="s">
        <v>7894</v>
      </c>
      <c r="C2401" s="15" t="s">
        <v>7895</v>
      </c>
      <c r="D2401" s="35">
        <v>1244</v>
      </c>
      <c r="E2401" s="36">
        <v>39</v>
      </c>
      <c r="F2401" s="32"/>
      <c r="G2401" s="32">
        <v>44</v>
      </c>
      <c r="H2401" s="32">
        <v>36</v>
      </c>
      <c r="I2401" s="32"/>
      <c r="J2401" s="37"/>
      <c r="K2401" s="36">
        <v>30</v>
      </c>
      <c r="L2401" s="32">
        <v>60</v>
      </c>
      <c r="M2401" s="37">
        <v>45</v>
      </c>
      <c r="N2401" s="32"/>
      <c r="O2401" s="32"/>
      <c r="P2401" s="32"/>
      <c r="Q2401" s="32"/>
      <c r="R2401" s="38">
        <f>(E2401*E$2+F2401*F$2+G2401*G$2+H2401*H$2+I2401*I$2+K2401*K$2+J2401*J$2+L2401*L$2+M2401*M$2)</f>
        <v>0</v>
      </c>
    </row>
    <row r="2402" spans="1:18" ht="22.5" customHeight="1">
      <c r="A2402" s="34">
        <v>46017</v>
      </c>
      <c r="B2402" s="15" t="s">
        <v>5662</v>
      </c>
      <c r="C2402" s="15" t="s">
        <v>5102</v>
      </c>
      <c r="D2402" s="35">
        <v>3999</v>
      </c>
      <c r="E2402" s="36">
        <v>29</v>
      </c>
      <c r="F2402" s="32">
        <v>17</v>
      </c>
      <c r="G2402" s="32">
        <v>34</v>
      </c>
      <c r="H2402" s="32">
        <v>68</v>
      </c>
      <c r="I2402" s="32">
        <v>57</v>
      </c>
      <c r="J2402" s="37"/>
      <c r="K2402" s="36">
        <v>40</v>
      </c>
      <c r="L2402" s="32">
        <v>56</v>
      </c>
      <c r="M2402" s="37">
        <v>63</v>
      </c>
      <c r="N2402" s="32"/>
      <c r="O2402" s="32"/>
      <c r="P2402" s="32"/>
      <c r="Q2402" s="32"/>
      <c r="R2402" s="38">
        <f>(E2402*E$2+F2402*F$2+G2402*G$2+H2402*H$2+I2402*I$2+K2402*K$2+J2402*J$2+L2402*L$2+M2402*M$2)</f>
        <v>0</v>
      </c>
    </row>
    <row r="2403" spans="1:18" ht="22.5" customHeight="1">
      <c r="A2403" s="34">
        <v>46017</v>
      </c>
      <c r="B2403" s="15" t="s">
        <v>2703</v>
      </c>
      <c r="C2403" s="15" t="s">
        <v>2704</v>
      </c>
      <c r="D2403" s="35">
        <v>726</v>
      </c>
      <c r="E2403" s="36">
        <v>43</v>
      </c>
      <c r="F2403" s="32"/>
      <c r="G2403" s="32">
        <v>38</v>
      </c>
      <c r="H2403" s="32">
        <v>3</v>
      </c>
      <c r="I2403" s="32">
        <v>68</v>
      </c>
      <c r="J2403" s="37"/>
      <c r="K2403" s="36">
        <v>55</v>
      </c>
      <c r="L2403" s="32">
        <v>25</v>
      </c>
      <c r="M2403" s="37">
        <v>74</v>
      </c>
      <c r="N2403" s="32"/>
      <c r="O2403" s="32"/>
      <c r="P2403" s="32"/>
      <c r="Q2403" s="32"/>
      <c r="R2403" s="38">
        <f>(E2403*E$2+F2403*F$2+G2403*G$2+H2403*H$2+I2403*I$2+K2403*K$2+J2403*J$2+L2403*L$2+M2403*M$2)</f>
        <v>0</v>
      </c>
    </row>
    <row r="2404" spans="1:18" ht="22.5" customHeight="1">
      <c r="A2404" s="34">
        <v>46017</v>
      </c>
      <c r="B2404" s="15" t="s">
        <v>2705</v>
      </c>
      <c r="C2404" s="15" t="s">
        <v>2706</v>
      </c>
      <c r="D2404" s="35">
        <v>385</v>
      </c>
      <c r="E2404" s="36"/>
      <c r="F2404" s="32">
        <v>33</v>
      </c>
      <c r="G2404" s="32"/>
      <c r="H2404" s="32">
        <v>54</v>
      </c>
      <c r="I2404" s="32"/>
      <c r="J2404" s="37"/>
      <c r="K2404" s="36">
        <v>50</v>
      </c>
      <c r="L2404" s="32">
        <v>41</v>
      </c>
      <c r="M2404" s="37">
        <v>63</v>
      </c>
      <c r="N2404" s="32"/>
      <c r="O2404" s="32"/>
      <c r="P2404" s="32"/>
      <c r="Q2404" s="32"/>
      <c r="R2404" s="38">
        <f>(E2404*E$2+F2404*F$2+G2404*G$2+H2404*H$2+I2404*I$2+K2404*K$2+J2404*J$2+L2404*L$2+M2404*M$2)</f>
        <v>0</v>
      </c>
    </row>
    <row r="2405" spans="1:18" ht="22.5" customHeight="1">
      <c r="A2405" s="34">
        <v>46017</v>
      </c>
      <c r="B2405" s="15" t="s">
        <v>6186</v>
      </c>
      <c r="C2405" s="15" t="s">
        <v>5845</v>
      </c>
      <c r="D2405" s="35">
        <v>2882</v>
      </c>
      <c r="E2405" s="36">
        <v>56</v>
      </c>
      <c r="F2405" s="32"/>
      <c r="G2405" s="32">
        <v>45</v>
      </c>
      <c r="H2405" s="32">
        <v>77</v>
      </c>
      <c r="I2405" s="32">
        <v>63</v>
      </c>
      <c r="J2405" s="37"/>
      <c r="K2405" s="36">
        <v>86</v>
      </c>
      <c r="L2405" s="32">
        <v>67</v>
      </c>
      <c r="M2405" s="37">
        <v>41</v>
      </c>
      <c r="N2405" s="32"/>
      <c r="O2405" s="32"/>
      <c r="P2405" s="32"/>
      <c r="Q2405" s="32"/>
      <c r="R2405" s="38">
        <f>(E2405*E$2+F2405*F$2+G2405*G$2+H2405*H$2+I2405*I$2+K2405*K$2+J2405*J$2+L2405*L$2+M2405*M$2)</f>
        <v>0</v>
      </c>
    </row>
    <row r="2406" spans="1:18" ht="22.5" customHeight="1">
      <c r="A2406" s="34">
        <v>46017</v>
      </c>
      <c r="B2406" s="15" t="s">
        <v>2707</v>
      </c>
      <c r="C2406" s="15" t="s">
        <v>2708</v>
      </c>
      <c r="D2406" s="35">
        <v>378</v>
      </c>
      <c r="E2406" s="36">
        <v>85</v>
      </c>
      <c r="F2406" s="32">
        <v>97</v>
      </c>
      <c r="G2406" s="32">
        <v>78</v>
      </c>
      <c r="H2406" s="32">
        <v>66</v>
      </c>
      <c r="I2406" s="32">
        <v>93</v>
      </c>
      <c r="J2406" s="37"/>
      <c r="K2406" s="36">
        <v>30</v>
      </c>
      <c r="L2406" s="32">
        <v>56</v>
      </c>
      <c r="M2406" s="37">
        <v>65</v>
      </c>
      <c r="N2406" s="32"/>
      <c r="O2406" s="32"/>
      <c r="P2406" s="32"/>
      <c r="Q2406" s="32">
        <v>1</v>
      </c>
      <c r="R2406" s="38">
        <f>(E2406*E$2+F2406*F$2+G2406*G$2+H2406*H$2+I2406*I$2+K2406*K$2+J2406*J$2+L2406*L$2+M2406*M$2)</f>
        <v>0</v>
      </c>
    </row>
    <row r="2407" spans="1:18" ht="22.5" customHeight="1">
      <c r="A2407" s="34">
        <v>46017</v>
      </c>
      <c r="B2407" s="15" t="s">
        <v>7803</v>
      </c>
      <c r="C2407" s="15" t="s">
        <v>7804</v>
      </c>
      <c r="D2407" s="35">
        <v>250</v>
      </c>
      <c r="E2407" s="36">
        <v>28</v>
      </c>
      <c r="F2407" s="32"/>
      <c r="G2407" s="32">
        <v>37</v>
      </c>
      <c r="H2407" s="32">
        <v>10</v>
      </c>
      <c r="I2407" s="32">
        <v>26</v>
      </c>
      <c r="J2407" s="37"/>
      <c r="K2407" s="36">
        <v>60</v>
      </c>
      <c r="L2407" s="32">
        <v>50</v>
      </c>
      <c r="M2407" s="37">
        <v>41</v>
      </c>
      <c r="N2407" s="32"/>
      <c r="O2407" s="32"/>
      <c r="P2407" s="32"/>
      <c r="Q2407" s="32"/>
      <c r="R2407" s="38">
        <f>(E2407*E$2+F2407*F$2+G2407*G$2+H2407*H$2+I2407*I$2+K2407*K$2+J2407*J$2+L2407*L$2+M2407*M$2)</f>
        <v>0</v>
      </c>
    </row>
    <row r="2408" spans="1:18" ht="22.5" customHeight="1">
      <c r="A2408" s="34">
        <v>46017</v>
      </c>
      <c r="B2408" s="15" t="s">
        <v>5104</v>
      </c>
      <c r="C2408" s="15" t="s">
        <v>5103</v>
      </c>
      <c r="D2408" s="35">
        <v>1261</v>
      </c>
      <c r="E2408" s="36">
        <v>51</v>
      </c>
      <c r="F2408" s="32"/>
      <c r="G2408" s="32">
        <v>31</v>
      </c>
      <c r="H2408" s="32">
        <v>53</v>
      </c>
      <c r="I2408" s="32">
        <v>15</v>
      </c>
      <c r="J2408" s="37">
        <v>40</v>
      </c>
      <c r="K2408" s="36">
        <v>28</v>
      </c>
      <c r="L2408" s="32">
        <v>63</v>
      </c>
      <c r="M2408" s="37">
        <v>48</v>
      </c>
      <c r="N2408" s="32"/>
      <c r="O2408" s="32"/>
      <c r="P2408" s="32"/>
      <c r="Q2408" s="32"/>
      <c r="R2408" s="38">
        <f>(E2408*E$2+F2408*F$2+G2408*G$2+H2408*H$2+I2408*I$2+K2408*K$2+J2408*J$2+L2408*L$2+M2408*M$2)</f>
        <v>0</v>
      </c>
    </row>
    <row r="2409" spans="1:18" ht="22.5" customHeight="1">
      <c r="A2409" s="34">
        <v>46017</v>
      </c>
      <c r="B2409" s="15" t="s">
        <v>7738</v>
      </c>
      <c r="C2409" s="15" t="s">
        <v>7739</v>
      </c>
      <c r="D2409" s="35">
        <v>3861</v>
      </c>
      <c r="E2409" s="36"/>
      <c r="F2409" s="32">
        <v>29</v>
      </c>
      <c r="G2409" s="32"/>
      <c r="H2409" s="32">
        <v>19</v>
      </c>
      <c r="I2409" s="32"/>
      <c r="J2409" s="37"/>
      <c r="K2409" s="36">
        <v>49</v>
      </c>
      <c r="L2409" s="32">
        <v>52</v>
      </c>
      <c r="M2409" s="37">
        <v>54</v>
      </c>
      <c r="N2409" s="32"/>
      <c r="O2409" s="32"/>
      <c r="P2409" s="32"/>
      <c r="Q2409" s="32"/>
      <c r="R2409" s="38">
        <f>(E2409*E$2+F2409*F$2+G2409*G$2+H2409*H$2+I2409*I$2+K2409*K$2+J2409*J$2+L2409*L$2+M2409*M$2)</f>
        <v>0</v>
      </c>
    </row>
    <row r="2410" spans="1:18" ht="22.5" customHeight="1">
      <c r="A2410" s="34">
        <v>46017</v>
      </c>
      <c r="B2410" s="15" t="s">
        <v>6929</v>
      </c>
      <c r="C2410" s="15" t="s">
        <v>6930</v>
      </c>
      <c r="D2410" s="35">
        <v>679</v>
      </c>
      <c r="E2410" s="36">
        <v>28</v>
      </c>
      <c r="F2410" s="32"/>
      <c r="G2410" s="32">
        <v>40</v>
      </c>
      <c r="H2410" s="32">
        <v>9</v>
      </c>
      <c r="I2410" s="32"/>
      <c r="J2410" s="37"/>
      <c r="K2410" s="36">
        <v>47</v>
      </c>
      <c r="L2410" s="32">
        <v>48</v>
      </c>
      <c r="M2410" s="37">
        <v>37</v>
      </c>
      <c r="N2410" s="32"/>
      <c r="O2410" s="32"/>
      <c r="P2410" s="32"/>
      <c r="Q2410" s="32"/>
      <c r="R2410" s="38">
        <f>(E2410*E$2+F2410*F$2+G2410*G$2+H2410*H$2+I2410*I$2+K2410*K$2+J2410*J$2+L2410*L$2+M2410*M$2)</f>
        <v>0</v>
      </c>
    </row>
    <row r="2411" spans="1:18" ht="22.5" customHeight="1">
      <c r="A2411" s="34">
        <v>46017</v>
      </c>
      <c r="B2411" s="15" t="s">
        <v>5990</v>
      </c>
      <c r="C2411" s="15" t="s">
        <v>5991</v>
      </c>
      <c r="D2411" s="35">
        <v>942</v>
      </c>
      <c r="E2411" s="36">
        <v>95</v>
      </c>
      <c r="F2411" s="32">
        <v>95</v>
      </c>
      <c r="G2411" s="32">
        <v>64</v>
      </c>
      <c r="H2411" s="32">
        <v>89</v>
      </c>
      <c r="I2411" s="32">
        <v>66</v>
      </c>
      <c r="J2411" s="37"/>
      <c r="K2411" s="36">
        <v>97</v>
      </c>
      <c r="L2411" s="32">
        <v>48</v>
      </c>
      <c r="M2411" s="37">
        <v>67</v>
      </c>
      <c r="N2411" s="32"/>
      <c r="O2411" s="32">
        <v>1</v>
      </c>
      <c r="P2411" s="32"/>
      <c r="Q2411" s="32"/>
      <c r="R2411" s="38">
        <f>(E2411*E$2+F2411*F$2+G2411*G$2+H2411*H$2+I2411*I$2+K2411*K$2+J2411*J$2+L2411*L$2+M2411*M$2)</f>
        <v>0</v>
      </c>
    </row>
    <row r="2412" spans="1:18" ht="22.5" customHeight="1">
      <c r="A2412" s="34">
        <v>46017</v>
      </c>
      <c r="B2412" s="15" t="s">
        <v>2709</v>
      </c>
      <c r="C2412" s="15" t="s">
        <v>2710</v>
      </c>
      <c r="D2412" s="35">
        <v>1468</v>
      </c>
      <c r="E2412" s="36">
        <v>51</v>
      </c>
      <c r="F2412" s="32">
        <v>53</v>
      </c>
      <c r="G2412" s="32">
        <v>50</v>
      </c>
      <c r="H2412" s="32">
        <v>63</v>
      </c>
      <c r="I2412" s="32">
        <v>39</v>
      </c>
      <c r="J2412" s="37">
        <v>59</v>
      </c>
      <c r="K2412" s="36">
        <v>49</v>
      </c>
      <c r="L2412" s="32">
        <v>55</v>
      </c>
      <c r="M2412" s="37">
        <v>50</v>
      </c>
      <c r="N2412" s="32"/>
      <c r="O2412" s="32"/>
      <c r="P2412" s="32"/>
      <c r="Q2412" s="32"/>
      <c r="R2412" s="38">
        <f>(E2412*E$2+F2412*F$2+G2412*G$2+H2412*H$2+I2412*I$2+K2412*K$2+J2412*J$2+L2412*L$2+M2412*M$2)</f>
        <v>0</v>
      </c>
    </row>
    <row r="2413" spans="1:18" ht="22.5" customHeight="1">
      <c r="A2413" s="34">
        <v>46017</v>
      </c>
      <c r="B2413" s="15" t="s">
        <v>6579</v>
      </c>
      <c r="C2413" s="15" t="s">
        <v>6580</v>
      </c>
      <c r="D2413" s="35">
        <v>22055</v>
      </c>
      <c r="E2413" s="36">
        <v>2</v>
      </c>
      <c r="F2413" s="32">
        <v>8</v>
      </c>
      <c r="G2413" s="32">
        <v>14</v>
      </c>
      <c r="H2413" s="32">
        <v>74</v>
      </c>
      <c r="I2413" s="32">
        <v>8</v>
      </c>
      <c r="J2413" s="37"/>
      <c r="K2413" s="36">
        <v>12</v>
      </c>
      <c r="L2413" s="32">
        <v>86</v>
      </c>
      <c r="M2413" s="37">
        <v>8</v>
      </c>
      <c r="N2413" s="32"/>
      <c r="O2413" s="32"/>
      <c r="P2413" s="32"/>
      <c r="Q2413" s="32"/>
      <c r="R2413" s="38">
        <f>(E2413*E$2+F2413*F$2+G2413*G$2+H2413*H$2+I2413*I$2+K2413*K$2+J2413*J$2+L2413*L$2+M2413*M$2)</f>
        <v>0</v>
      </c>
    </row>
    <row r="2414" spans="1:18" ht="22.5" customHeight="1">
      <c r="A2414" s="34">
        <v>46017</v>
      </c>
      <c r="B2414" s="15" t="s">
        <v>2711</v>
      </c>
      <c r="C2414" s="15" t="s">
        <v>2712</v>
      </c>
      <c r="D2414" s="35">
        <v>14483</v>
      </c>
      <c r="E2414" s="36">
        <v>79</v>
      </c>
      <c r="F2414" s="32">
        <v>66</v>
      </c>
      <c r="G2414" s="32">
        <v>53</v>
      </c>
      <c r="H2414" s="32">
        <v>92</v>
      </c>
      <c r="I2414" s="32">
        <v>91</v>
      </c>
      <c r="J2414" s="37"/>
      <c r="K2414" s="36">
        <v>83</v>
      </c>
      <c r="L2414" s="32">
        <v>40</v>
      </c>
      <c r="M2414" s="37">
        <v>64</v>
      </c>
      <c r="N2414" s="32"/>
      <c r="O2414" s="32"/>
      <c r="P2414" s="32"/>
      <c r="Q2414" s="32"/>
      <c r="R2414" s="38">
        <f>(E2414*E$2+F2414*F$2+G2414*G$2+H2414*H$2+I2414*I$2+K2414*K$2+J2414*J$2+L2414*L$2+M2414*M$2)</f>
        <v>0</v>
      </c>
    </row>
    <row r="2415" spans="1:18" ht="22.5" customHeight="1">
      <c r="A2415" s="34">
        <v>46017</v>
      </c>
      <c r="B2415" s="15" t="s">
        <v>2713</v>
      </c>
      <c r="C2415" s="15" t="s">
        <v>2714</v>
      </c>
      <c r="D2415" s="35">
        <v>827</v>
      </c>
      <c r="E2415" s="36">
        <v>58</v>
      </c>
      <c r="F2415" s="32">
        <v>65</v>
      </c>
      <c r="G2415" s="32">
        <v>58</v>
      </c>
      <c r="H2415" s="32">
        <v>56</v>
      </c>
      <c r="I2415" s="32">
        <v>59</v>
      </c>
      <c r="J2415" s="37"/>
      <c r="K2415" s="36">
        <v>1</v>
      </c>
      <c r="L2415" s="32">
        <v>60</v>
      </c>
      <c r="M2415" s="37">
        <v>37</v>
      </c>
      <c r="N2415" s="32"/>
      <c r="O2415" s="32"/>
      <c r="P2415" s="32"/>
      <c r="Q2415" s="32"/>
      <c r="R2415" s="38">
        <f>(E2415*E$2+F2415*F$2+G2415*G$2+H2415*H$2+I2415*I$2+K2415*K$2+J2415*J$2+L2415*L$2+M2415*M$2)</f>
        <v>0</v>
      </c>
    </row>
    <row r="2416" spans="1:18" ht="22.5" customHeight="1">
      <c r="A2416" s="34">
        <v>46017</v>
      </c>
      <c r="B2416" s="15" t="s">
        <v>7710</v>
      </c>
      <c r="C2416" s="15" t="s">
        <v>7711</v>
      </c>
      <c r="D2416" s="35">
        <v>500</v>
      </c>
      <c r="E2416" s="36">
        <v>30</v>
      </c>
      <c r="F2416" s="32"/>
      <c r="G2416" s="32">
        <v>28</v>
      </c>
      <c r="H2416" s="32">
        <v>41</v>
      </c>
      <c r="I2416" s="32">
        <v>31</v>
      </c>
      <c r="J2416" s="37"/>
      <c r="K2416" s="36">
        <v>36</v>
      </c>
      <c r="L2416" s="32">
        <v>56</v>
      </c>
      <c r="M2416" s="37">
        <v>46</v>
      </c>
      <c r="N2416" s="32"/>
      <c r="O2416" s="32"/>
      <c r="P2416" s="32"/>
      <c r="Q2416" s="32"/>
      <c r="R2416" s="38">
        <f>(E2416*E$2+F2416*F$2+G2416*G$2+H2416*H$2+I2416*I$2+K2416*K$2+J2416*J$2+L2416*L$2+M2416*M$2)</f>
        <v>0</v>
      </c>
    </row>
    <row r="2417" spans="1:18" ht="22.5" customHeight="1">
      <c r="A2417" s="34">
        <v>46017</v>
      </c>
      <c r="B2417" s="15" t="s">
        <v>2715</v>
      </c>
      <c r="C2417" s="15" t="s">
        <v>2716</v>
      </c>
      <c r="D2417" s="35">
        <v>766</v>
      </c>
      <c r="E2417" s="36">
        <v>20</v>
      </c>
      <c r="F2417" s="32">
        <v>29</v>
      </c>
      <c r="G2417" s="32">
        <v>16</v>
      </c>
      <c r="H2417" s="32">
        <v>17</v>
      </c>
      <c r="I2417" s="32">
        <v>63</v>
      </c>
      <c r="J2417" s="37"/>
      <c r="K2417" s="36">
        <v>4</v>
      </c>
      <c r="L2417" s="32">
        <v>88</v>
      </c>
      <c r="M2417" s="37">
        <v>25</v>
      </c>
      <c r="N2417" s="32"/>
      <c r="O2417" s="32"/>
      <c r="P2417" s="32"/>
      <c r="Q2417" s="32"/>
      <c r="R2417" s="38">
        <f>(E2417*E$2+F2417*F$2+G2417*G$2+H2417*H$2+I2417*I$2+K2417*K$2+J2417*J$2+L2417*L$2+M2417*M$2)</f>
        <v>0</v>
      </c>
    </row>
    <row r="2418" spans="1:18" ht="22.5" customHeight="1">
      <c r="A2418" s="34">
        <v>46017</v>
      </c>
      <c r="B2418" s="15" t="s">
        <v>2717</v>
      </c>
      <c r="C2418" s="15" t="s">
        <v>2718</v>
      </c>
      <c r="D2418" s="35">
        <v>2234</v>
      </c>
      <c r="E2418" s="36">
        <v>57</v>
      </c>
      <c r="F2418" s="32">
        <v>38</v>
      </c>
      <c r="G2418" s="32">
        <v>61</v>
      </c>
      <c r="H2418" s="32">
        <v>69</v>
      </c>
      <c r="I2418" s="32">
        <v>33</v>
      </c>
      <c r="J2418" s="37">
        <v>38</v>
      </c>
      <c r="K2418" s="36">
        <v>73</v>
      </c>
      <c r="L2418" s="32">
        <v>53</v>
      </c>
      <c r="M2418" s="37">
        <v>59</v>
      </c>
      <c r="N2418" s="32"/>
      <c r="O2418" s="32"/>
      <c r="P2418" s="32"/>
      <c r="Q2418" s="32"/>
      <c r="R2418" s="38">
        <f>(E2418*E$2+F2418*F$2+G2418*G$2+H2418*H$2+I2418*I$2+K2418*K$2+J2418*J$2+L2418*L$2+M2418*M$2)</f>
        <v>0</v>
      </c>
    </row>
    <row r="2419" spans="1:18" ht="22.5" customHeight="1">
      <c r="A2419" s="34">
        <v>46017</v>
      </c>
      <c r="B2419" s="15" t="s">
        <v>2719</v>
      </c>
      <c r="C2419" s="15" t="s">
        <v>2720</v>
      </c>
      <c r="D2419" s="35">
        <v>1073</v>
      </c>
      <c r="E2419" s="36">
        <v>22</v>
      </c>
      <c r="F2419" s="32">
        <v>22</v>
      </c>
      <c r="G2419" s="32">
        <v>35</v>
      </c>
      <c r="H2419" s="32">
        <v>43</v>
      </c>
      <c r="I2419" s="32">
        <v>33</v>
      </c>
      <c r="J2419" s="37"/>
      <c r="K2419" s="36">
        <v>59</v>
      </c>
      <c r="L2419" s="32">
        <v>60</v>
      </c>
      <c r="M2419" s="37">
        <v>42</v>
      </c>
      <c r="N2419" s="32"/>
      <c r="O2419" s="32"/>
      <c r="P2419" s="32"/>
      <c r="Q2419" s="32"/>
      <c r="R2419" s="38">
        <f>(E2419*E$2+F2419*F$2+G2419*G$2+H2419*H$2+I2419*I$2+K2419*K$2+J2419*J$2+L2419*L$2+M2419*M$2)</f>
        <v>0</v>
      </c>
    </row>
    <row r="2420" spans="1:18" ht="22.5" customHeight="1">
      <c r="A2420" s="34">
        <v>46017</v>
      </c>
      <c r="B2420" s="15" t="s">
        <v>7955</v>
      </c>
      <c r="C2420" s="15" t="s">
        <v>7956</v>
      </c>
      <c r="D2420" s="35">
        <v>611</v>
      </c>
      <c r="E2420" s="36"/>
      <c r="F2420" s="32">
        <v>19</v>
      </c>
      <c r="G2420" s="32"/>
      <c r="H2420" s="32">
        <v>15</v>
      </c>
      <c r="I2420" s="32"/>
      <c r="J2420" s="37"/>
      <c r="K2420" s="36">
        <v>30</v>
      </c>
      <c r="L2420" s="32">
        <v>49</v>
      </c>
      <c r="M2420" s="37">
        <v>52</v>
      </c>
      <c r="N2420" s="32"/>
      <c r="O2420" s="32"/>
      <c r="P2420" s="32"/>
      <c r="Q2420" s="32"/>
      <c r="R2420" s="38">
        <f>(E2420*E$2+F2420*F$2+G2420*G$2+H2420*H$2+I2420*I$2+K2420*K$2+J2420*J$2+L2420*L$2+M2420*M$2)</f>
        <v>0</v>
      </c>
    </row>
    <row r="2421" spans="1:18" ht="22.5" customHeight="1">
      <c r="A2421" s="34">
        <v>46017</v>
      </c>
      <c r="B2421" s="15" t="s">
        <v>2721</v>
      </c>
      <c r="C2421" s="15" t="s">
        <v>2722</v>
      </c>
      <c r="D2421" s="35">
        <v>363</v>
      </c>
      <c r="E2421" s="36"/>
      <c r="F2421" s="32">
        <v>53</v>
      </c>
      <c r="G2421" s="32"/>
      <c r="H2421" s="32">
        <v>45</v>
      </c>
      <c r="I2421" s="32"/>
      <c r="J2421" s="37"/>
      <c r="K2421" s="36">
        <v>83</v>
      </c>
      <c r="L2421" s="32">
        <v>44</v>
      </c>
      <c r="M2421" s="37">
        <v>76</v>
      </c>
      <c r="N2421" s="32"/>
      <c r="O2421" s="32"/>
      <c r="P2421" s="32"/>
      <c r="Q2421" s="32"/>
      <c r="R2421" s="38">
        <f>(E2421*E$2+F2421*F$2+G2421*G$2+H2421*H$2+I2421*I$2+K2421*K$2+J2421*J$2+L2421*L$2+M2421*M$2)</f>
        <v>0</v>
      </c>
    </row>
    <row r="2422" spans="1:18" ht="22.5" customHeight="1">
      <c r="A2422" s="34">
        <v>46017</v>
      </c>
      <c r="B2422" s="15" t="s">
        <v>5992</v>
      </c>
      <c r="C2422" s="15" t="s">
        <v>5993</v>
      </c>
      <c r="D2422" s="35">
        <v>680</v>
      </c>
      <c r="E2422" s="36">
        <v>46</v>
      </c>
      <c r="F2422" s="32"/>
      <c r="G2422" s="32">
        <v>58</v>
      </c>
      <c r="H2422" s="32">
        <v>66</v>
      </c>
      <c r="I2422" s="32">
        <v>8</v>
      </c>
      <c r="J2422" s="37"/>
      <c r="K2422" s="36">
        <v>43</v>
      </c>
      <c r="L2422" s="32">
        <v>27</v>
      </c>
      <c r="M2422" s="37">
        <v>69</v>
      </c>
      <c r="N2422" s="32"/>
      <c r="O2422" s="32"/>
      <c r="P2422" s="32"/>
      <c r="Q2422" s="32"/>
      <c r="R2422" s="38">
        <f>(E2422*E$2+F2422*F$2+G2422*G$2+H2422*H$2+I2422*I$2+K2422*K$2+J2422*J$2+L2422*L$2+M2422*M$2)</f>
        <v>0</v>
      </c>
    </row>
    <row r="2423" spans="1:18" ht="22.5" customHeight="1">
      <c r="A2423" s="34">
        <v>46017</v>
      </c>
      <c r="B2423" s="15" t="s">
        <v>2723</v>
      </c>
      <c r="C2423" s="15" t="s">
        <v>2724</v>
      </c>
      <c r="D2423" s="35">
        <v>10384</v>
      </c>
      <c r="E2423" s="36">
        <v>35</v>
      </c>
      <c r="F2423" s="32">
        <v>5</v>
      </c>
      <c r="G2423" s="32">
        <v>44</v>
      </c>
      <c r="H2423" s="32">
        <v>45</v>
      </c>
      <c r="I2423" s="32">
        <v>44</v>
      </c>
      <c r="J2423" s="37"/>
      <c r="K2423" s="36">
        <v>42</v>
      </c>
      <c r="L2423" s="32">
        <v>58</v>
      </c>
      <c r="M2423" s="37">
        <v>23</v>
      </c>
      <c r="N2423" s="32"/>
      <c r="O2423" s="32"/>
      <c r="P2423" s="32"/>
      <c r="Q2423" s="32"/>
      <c r="R2423" s="38">
        <f>(E2423*E$2+F2423*F$2+G2423*G$2+H2423*H$2+I2423*I$2+K2423*K$2+J2423*J$2+L2423*L$2+M2423*M$2)</f>
        <v>0</v>
      </c>
    </row>
    <row r="2424" spans="1:18" ht="22.5" customHeight="1">
      <c r="A2424" s="34">
        <v>46017</v>
      </c>
      <c r="B2424" s="15" t="s">
        <v>5791</v>
      </c>
      <c r="C2424" s="15" t="s">
        <v>5790</v>
      </c>
      <c r="D2424" s="35">
        <v>367</v>
      </c>
      <c r="E2424" s="36"/>
      <c r="F2424" s="32">
        <v>56</v>
      </c>
      <c r="G2424" s="32"/>
      <c r="H2424" s="32">
        <v>51</v>
      </c>
      <c r="I2424" s="32"/>
      <c r="J2424" s="37"/>
      <c r="K2424" s="36">
        <v>11</v>
      </c>
      <c r="L2424" s="32">
        <v>31</v>
      </c>
      <c r="M2424" s="37">
        <v>42</v>
      </c>
      <c r="N2424" s="32"/>
      <c r="O2424" s="32"/>
      <c r="P2424" s="32"/>
      <c r="Q2424" s="32"/>
      <c r="R2424" s="38">
        <f>(E2424*E$2+F2424*F$2+G2424*G$2+H2424*H$2+I2424*I$2+K2424*K$2+J2424*J$2+L2424*L$2+M2424*M$2)</f>
        <v>0</v>
      </c>
    </row>
    <row r="2425" spans="1:18" ht="22.5" customHeight="1">
      <c r="A2425" s="34">
        <v>46017</v>
      </c>
      <c r="B2425" s="15" t="s">
        <v>2725</v>
      </c>
      <c r="C2425" s="15" t="s">
        <v>2726</v>
      </c>
      <c r="D2425" s="35">
        <v>3015</v>
      </c>
      <c r="E2425" s="36">
        <v>74</v>
      </c>
      <c r="F2425" s="32">
        <v>90</v>
      </c>
      <c r="G2425" s="32">
        <v>56</v>
      </c>
      <c r="H2425" s="32">
        <v>45</v>
      </c>
      <c r="I2425" s="32">
        <v>88</v>
      </c>
      <c r="J2425" s="37"/>
      <c r="K2425" s="36">
        <v>49</v>
      </c>
      <c r="L2425" s="32">
        <v>50</v>
      </c>
      <c r="M2425" s="37">
        <v>57</v>
      </c>
      <c r="N2425" s="32"/>
      <c r="O2425" s="32"/>
      <c r="P2425" s="32"/>
      <c r="Q2425" s="32"/>
      <c r="R2425" s="38">
        <f>(E2425*E$2+F2425*F$2+G2425*G$2+H2425*H$2+I2425*I$2+K2425*K$2+J2425*J$2+L2425*L$2+M2425*M$2)</f>
        <v>0</v>
      </c>
    </row>
    <row r="2426" spans="1:18" ht="22.5" customHeight="1">
      <c r="A2426" s="34">
        <v>46017</v>
      </c>
      <c r="B2426" s="15" t="s">
        <v>5106</v>
      </c>
      <c r="C2426" s="15" t="s">
        <v>5105</v>
      </c>
      <c r="D2426" s="35">
        <v>56728</v>
      </c>
      <c r="E2426" s="36">
        <v>68</v>
      </c>
      <c r="F2426" s="32"/>
      <c r="G2426" s="32">
        <v>75</v>
      </c>
      <c r="H2426" s="32">
        <v>72</v>
      </c>
      <c r="I2426" s="32">
        <v>96</v>
      </c>
      <c r="J2426" s="37">
        <v>51</v>
      </c>
      <c r="K2426" s="36">
        <v>93</v>
      </c>
      <c r="L2426" s="32">
        <v>43</v>
      </c>
      <c r="M2426" s="37">
        <v>60</v>
      </c>
      <c r="N2426" s="32"/>
      <c r="O2426" s="32"/>
      <c r="P2426" s="32"/>
      <c r="Q2426" s="32"/>
      <c r="R2426" s="38">
        <f>(E2426*E$2+F2426*F$2+G2426*G$2+H2426*H$2+I2426*I$2+K2426*K$2+J2426*J$2+L2426*L$2+M2426*M$2)</f>
        <v>0</v>
      </c>
    </row>
    <row r="2427" spans="1:18" ht="22.5" customHeight="1">
      <c r="A2427" s="34">
        <v>46017</v>
      </c>
      <c r="B2427" s="15" t="s">
        <v>2727</v>
      </c>
      <c r="C2427" s="15" t="s">
        <v>2728</v>
      </c>
      <c r="D2427" s="35">
        <v>13620</v>
      </c>
      <c r="E2427" s="36">
        <v>81</v>
      </c>
      <c r="F2427" s="32">
        <v>91</v>
      </c>
      <c r="G2427" s="32">
        <v>78</v>
      </c>
      <c r="H2427" s="32">
        <v>42</v>
      </c>
      <c r="I2427" s="32">
        <v>63</v>
      </c>
      <c r="J2427" s="37">
        <v>80</v>
      </c>
      <c r="K2427" s="36">
        <v>74</v>
      </c>
      <c r="L2427" s="32">
        <v>55</v>
      </c>
      <c r="M2427" s="37">
        <v>61</v>
      </c>
      <c r="N2427" s="32"/>
      <c r="O2427" s="32"/>
      <c r="P2427" s="32"/>
      <c r="Q2427" s="32"/>
      <c r="R2427" s="38">
        <f>(E2427*E$2+F2427*F$2+G2427*G$2+H2427*H$2+I2427*I$2+K2427*K$2+J2427*J$2+L2427*L$2+M2427*M$2)</f>
        <v>0</v>
      </c>
    </row>
    <row r="2428" spans="1:18" ht="22.5" customHeight="1">
      <c r="A2428" s="34">
        <v>46017</v>
      </c>
      <c r="B2428" s="15" t="s">
        <v>2729</v>
      </c>
      <c r="C2428" s="15" t="s">
        <v>2730</v>
      </c>
      <c r="D2428" s="35">
        <v>4454</v>
      </c>
      <c r="E2428" s="36">
        <v>37</v>
      </c>
      <c r="F2428" s="32">
        <v>56</v>
      </c>
      <c r="G2428" s="32">
        <v>32</v>
      </c>
      <c r="H2428" s="32">
        <v>69</v>
      </c>
      <c r="I2428" s="32">
        <v>49</v>
      </c>
      <c r="J2428" s="37">
        <v>54</v>
      </c>
      <c r="K2428" s="36">
        <v>66</v>
      </c>
      <c r="L2428" s="32">
        <v>50</v>
      </c>
      <c r="M2428" s="37">
        <v>28</v>
      </c>
      <c r="N2428" s="32"/>
      <c r="O2428" s="32"/>
      <c r="P2428" s="32"/>
      <c r="Q2428" s="32"/>
      <c r="R2428" s="38">
        <f>(E2428*E$2+F2428*F$2+G2428*G$2+H2428*H$2+I2428*I$2+K2428*K$2+J2428*J$2+L2428*L$2+M2428*M$2)</f>
        <v>0</v>
      </c>
    </row>
    <row r="2429" spans="1:18" ht="22.5" customHeight="1">
      <c r="A2429" s="34">
        <v>46017</v>
      </c>
      <c r="B2429" s="15" t="s">
        <v>2731</v>
      </c>
      <c r="C2429" s="15" t="s">
        <v>2732</v>
      </c>
      <c r="D2429" s="35">
        <v>322</v>
      </c>
      <c r="E2429" s="36"/>
      <c r="F2429" s="32">
        <v>59</v>
      </c>
      <c r="G2429" s="32"/>
      <c r="H2429" s="32">
        <v>70</v>
      </c>
      <c r="I2429" s="32"/>
      <c r="J2429" s="37"/>
      <c r="K2429" s="36">
        <v>28</v>
      </c>
      <c r="L2429" s="32">
        <v>48</v>
      </c>
      <c r="M2429" s="37">
        <v>55</v>
      </c>
      <c r="N2429" s="32"/>
      <c r="O2429" s="32"/>
      <c r="P2429" s="32"/>
      <c r="Q2429" s="32"/>
      <c r="R2429" s="38">
        <f>(E2429*E$2+F2429*F$2+G2429*G$2+H2429*H$2+I2429*I$2+K2429*K$2+J2429*J$2+L2429*L$2+M2429*M$2)</f>
        <v>0</v>
      </c>
    </row>
    <row r="2430" spans="1:18" ht="22.5" customHeight="1">
      <c r="A2430" s="34">
        <v>46017</v>
      </c>
      <c r="B2430" s="15" t="s">
        <v>5108</v>
      </c>
      <c r="C2430" s="15" t="s">
        <v>5107</v>
      </c>
      <c r="D2430" s="35">
        <v>167462</v>
      </c>
      <c r="E2430" s="36">
        <v>53</v>
      </c>
      <c r="F2430" s="32"/>
      <c r="G2430" s="32">
        <v>64</v>
      </c>
      <c r="H2430" s="32"/>
      <c r="I2430" s="32">
        <v>82</v>
      </c>
      <c r="J2430" s="37">
        <v>52</v>
      </c>
      <c r="K2430" s="36">
        <v>79</v>
      </c>
      <c r="L2430" s="32">
        <v>21</v>
      </c>
      <c r="M2430" s="37">
        <v>87</v>
      </c>
      <c r="N2430" s="32"/>
      <c r="O2430" s="32"/>
      <c r="P2430" s="32"/>
      <c r="Q2430" s="32"/>
      <c r="R2430" s="38">
        <f>(E2430*E$2+F2430*F$2+G2430*G$2+H2430*H$2+I2430*I$2+K2430*K$2+J2430*J$2+L2430*L$2+M2430*M$2)</f>
        <v>0</v>
      </c>
    </row>
    <row r="2431" spans="1:18" ht="22.5" customHeight="1">
      <c r="A2431" s="34">
        <v>46017</v>
      </c>
      <c r="B2431" s="15" t="s">
        <v>7002</v>
      </c>
      <c r="C2431" s="15" t="s">
        <v>7003</v>
      </c>
      <c r="D2431" s="35">
        <v>1032</v>
      </c>
      <c r="E2431" s="36"/>
      <c r="F2431" s="32"/>
      <c r="G2431" s="32"/>
      <c r="H2431" s="32">
        <v>2</v>
      </c>
      <c r="I2431" s="32"/>
      <c r="J2431" s="37"/>
      <c r="K2431" s="36">
        <v>22</v>
      </c>
      <c r="L2431" s="32">
        <v>42</v>
      </c>
      <c r="M2431" s="37">
        <v>18</v>
      </c>
      <c r="N2431" s="32"/>
      <c r="O2431" s="32"/>
      <c r="P2431" s="32"/>
      <c r="Q2431" s="32"/>
      <c r="R2431" s="38">
        <f>(E2431*E$2+F2431*F$2+G2431*G$2+H2431*H$2+I2431*I$2+K2431*K$2+J2431*J$2+L2431*L$2+M2431*M$2)</f>
        <v>0</v>
      </c>
    </row>
    <row r="2432" spans="1:18" ht="22.5" customHeight="1">
      <c r="A2432" s="34">
        <v>46017</v>
      </c>
      <c r="B2432" s="15" t="s">
        <v>2733</v>
      </c>
      <c r="C2432" s="15" t="s">
        <v>2734</v>
      </c>
      <c r="D2432" s="35">
        <v>115433</v>
      </c>
      <c r="E2432" s="36">
        <v>96</v>
      </c>
      <c r="F2432" s="32">
        <v>73</v>
      </c>
      <c r="G2432" s="32">
        <v>80</v>
      </c>
      <c r="H2432" s="32">
        <v>94</v>
      </c>
      <c r="I2432" s="32"/>
      <c r="J2432" s="37"/>
      <c r="K2432" s="36">
        <v>79</v>
      </c>
      <c r="L2432" s="32">
        <v>41</v>
      </c>
      <c r="M2432" s="37">
        <v>65</v>
      </c>
      <c r="N2432" s="32">
        <v>1</v>
      </c>
      <c r="O2432" s="32"/>
      <c r="P2432" s="32"/>
      <c r="Q2432" s="32"/>
      <c r="R2432" s="38">
        <f>(E2432*E$2+F2432*F$2+G2432*G$2+H2432*H$2+I2432*I$2+K2432*K$2+J2432*J$2+L2432*L$2+M2432*M$2)</f>
        <v>0</v>
      </c>
    </row>
    <row r="2433" spans="1:18" ht="22.5" customHeight="1">
      <c r="A2433" s="34">
        <v>46017</v>
      </c>
      <c r="B2433" s="15" t="s">
        <v>5110</v>
      </c>
      <c r="C2433" s="15" t="s">
        <v>5109</v>
      </c>
      <c r="D2433" s="35">
        <v>221</v>
      </c>
      <c r="E2433" s="36"/>
      <c r="F2433" s="32"/>
      <c r="G2433" s="32"/>
      <c r="H2433" s="32"/>
      <c r="I2433" s="32"/>
      <c r="J2433" s="37"/>
      <c r="K2433" s="36">
        <v>99</v>
      </c>
      <c r="L2433" s="32">
        <v>12</v>
      </c>
      <c r="M2433" s="37">
        <v>90</v>
      </c>
      <c r="N2433" s="32"/>
      <c r="O2433" s="32"/>
      <c r="P2433" s="32"/>
      <c r="Q2433" s="32"/>
      <c r="R2433" s="38">
        <f>(E2433*E$2+F2433*F$2+G2433*G$2+H2433*H$2+I2433*I$2+K2433*K$2+J2433*J$2+L2433*L$2+M2433*M$2)</f>
        <v>0</v>
      </c>
    </row>
    <row r="2434" spans="1:18" ht="22.5" customHeight="1">
      <c r="A2434" s="34">
        <v>46017</v>
      </c>
      <c r="B2434" s="15" t="s">
        <v>2735</v>
      </c>
      <c r="C2434" s="15" t="s">
        <v>2736</v>
      </c>
      <c r="D2434" s="35">
        <v>1588</v>
      </c>
      <c r="E2434" s="36">
        <v>44</v>
      </c>
      <c r="F2434" s="32">
        <v>38</v>
      </c>
      <c r="G2434" s="32">
        <v>43</v>
      </c>
      <c r="H2434" s="32">
        <v>24</v>
      </c>
      <c r="I2434" s="32">
        <v>56</v>
      </c>
      <c r="J2434" s="37"/>
      <c r="K2434" s="36">
        <v>21</v>
      </c>
      <c r="L2434" s="32">
        <v>82</v>
      </c>
      <c r="M2434" s="37">
        <v>53</v>
      </c>
      <c r="N2434" s="32"/>
      <c r="O2434" s="32"/>
      <c r="P2434" s="32"/>
      <c r="Q2434" s="32"/>
      <c r="R2434" s="38">
        <f>(E2434*E$2+F2434*F$2+G2434*G$2+H2434*H$2+I2434*I$2+K2434*K$2+J2434*J$2+L2434*L$2+M2434*M$2)</f>
        <v>0</v>
      </c>
    </row>
    <row r="2435" spans="1:18" ht="22.5" customHeight="1">
      <c r="A2435" s="34">
        <v>46017</v>
      </c>
      <c r="B2435" s="15" t="s">
        <v>2737</v>
      </c>
      <c r="C2435" s="15" t="s">
        <v>2738</v>
      </c>
      <c r="D2435" s="35">
        <v>1549</v>
      </c>
      <c r="E2435" s="36">
        <v>23</v>
      </c>
      <c r="F2435" s="32">
        <v>33</v>
      </c>
      <c r="G2435" s="32">
        <v>18</v>
      </c>
      <c r="H2435" s="32">
        <v>39</v>
      </c>
      <c r="I2435" s="32">
        <v>8</v>
      </c>
      <c r="J2435" s="37"/>
      <c r="K2435" s="36">
        <v>17</v>
      </c>
      <c r="L2435" s="32">
        <v>21</v>
      </c>
      <c r="M2435" s="37">
        <v>49</v>
      </c>
      <c r="N2435" s="32"/>
      <c r="O2435" s="32"/>
      <c r="P2435" s="32"/>
      <c r="Q2435" s="32"/>
      <c r="R2435" s="38">
        <f>(E2435*E$2+F2435*F$2+G2435*G$2+H2435*H$2+I2435*I$2+K2435*K$2+J2435*J$2+L2435*L$2+M2435*M$2)</f>
        <v>0</v>
      </c>
    </row>
    <row r="2436" spans="1:18" ht="22.5" customHeight="1">
      <c r="A2436" s="34">
        <v>46017</v>
      </c>
      <c r="B2436" s="15" t="s">
        <v>7062</v>
      </c>
      <c r="C2436" s="15" t="s">
        <v>7063</v>
      </c>
      <c r="D2436" s="35">
        <v>103</v>
      </c>
      <c r="E2436" s="36"/>
      <c r="F2436" s="32">
        <v>33</v>
      </c>
      <c r="G2436" s="32"/>
      <c r="H2436" s="32">
        <v>21</v>
      </c>
      <c r="I2436" s="32"/>
      <c r="J2436" s="37"/>
      <c r="K2436" s="36">
        <v>20</v>
      </c>
      <c r="L2436" s="32">
        <v>35</v>
      </c>
      <c r="M2436" s="37">
        <v>25</v>
      </c>
      <c r="N2436" s="32"/>
      <c r="O2436" s="32"/>
      <c r="P2436" s="32"/>
      <c r="Q2436" s="32"/>
      <c r="R2436" s="38">
        <f>(E2436*E$2+F2436*F$2+G2436*G$2+H2436*H$2+I2436*I$2+K2436*K$2+J2436*J$2+L2436*L$2+M2436*M$2)</f>
        <v>0</v>
      </c>
    </row>
    <row r="2437" spans="1:18" ht="22.5" customHeight="1">
      <c r="A2437" s="34">
        <v>46017</v>
      </c>
      <c r="B2437" s="15" t="s">
        <v>6591</v>
      </c>
      <c r="C2437" s="15" t="s">
        <v>6592</v>
      </c>
      <c r="D2437" s="35">
        <v>1520</v>
      </c>
      <c r="E2437" s="36">
        <v>39</v>
      </c>
      <c r="F2437" s="32">
        <v>7</v>
      </c>
      <c r="G2437" s="32">
        <v>47</v>
      </c>
      <c r="H2437" s="32">
        <v>71</v>
      </c>
      <c r="I2437" s="32">
        <v>49</v>
      </c>
      <c r="J2437" s="37"/>
      <c r="K2437" s="36">
        <v>67</v>
      </c>
      <c r="L2437" s="32">
        <v>62</v>
      </c>
      <c r="M2437" s="37">
        <v>42</v>
      </c>
      <c r="N2437" s="32"/>
      <c r="O2437" s="32"/>
      <c r="P2437" s="32"/>
      <c r="Q2437" s="32"/>
      <c r="R2437" s="38">
        <f>(E2437*E$2+F2437*F$2+G2437*G$2+H2437*H$2+I2437*I$2+K2437*K$2+J2437*J$2+L2437*L$2+M2437*M$2)</f>
        <v>0</v>
      </c>
    </row>
    <row r="2438" spans="1:18" ht="22.5" customHeight="1">
      <c r="A2438" s="34">
        <v>46017</v>
      </c>
      <c r="B2438" s="15" t="s">
        <v>2739</v>
      </c>
      <c r="C2438" s="15" t="s">
        <v>2740</v>
      </c>
      <c r="D2438" s="35">
        <v>70894</v>
      </c>
      <c r="E2438" s="36">
        <v>49</v>
      </c>
      <c r="F2438" s="32">
        <v>11</v>
      </c>
      <c r="G2438" s="32">
        <v>80</v>
      </c>
      <c r="H2438" s="32">
        <v>26</v>
      </c>
      <c r="I2438" s="32"/>
      <c r="J2438" s="37"/>
      <c r="K2438" s="36">
        <v>68</v>
      </c>
      <c r="L2438" s="32">
        <v>90</v>
      </c>
      <c r="M2438" s="37">
        <v>14</v>
      </c>
      <c r="N2438" s="32"/>
      <c r="O2438" s="32"/>
      <c r="P2438" s="32"/>
      <c r="Q2438" s="32"/>
      <c r="R2438" s="38">
        <f>(E2438*E$2+F2438*F$2+G2438*G$2+H2438*H$2+I2438*I$2+K2438*K$2+J2438*J$2+L2438*L$2+M2438*M$2)</f>
        <v>0</v>
      </c>
    </row>
    <row r="2439" spans="1:18" ht="22.5" customHeight="1">
      <c r="A2439" s="34">
        <v>46017</v>
      </c>
      <c r="B2439" s="15" t="s">
        <v>2741</v>
      </c>
      <c r="C2439" s="15" t="s">
        <v>2742</v>
      </c>
      <c r="D2439" s="35">
        <v>6663</v>
      </c>
      <c r="E2439" s="36"/>
      <c r="F2439" s="32">
        <v>96</v>
      </c>
      <c r="G2439" s="32"/>
      <c r="H2439" s="32">
        <v>40</v>
      </c>
      <c r="I2439" s="32"/>
      <c r="J2439" s="37">
        <v>73</v>
      </c>
      <c r="K2439" s="36">
        <v>14</v>
      </c>
      <c r="L2439" s="32">
        <v>32</v>
      </c>
      <c r="M2439" s="37">
        <v>67</v>
      </c>
      <c r="N2439" s="32"/>
      <c r="O2439" s="32"/>
      <c r="P2439" s="32"/>
      <c r="Q2439" s="32"/>
      <c r="R2439" s="38">
        <f>(E2439*E$2+F2439*F$2+G2439*G$2+H2439*H$2+I2439*I$2+K2439*K$2+J2439*J$2+L2439*L$2+M2439*M$2)</f>
        <v>0</v>
      </c>
    </row>
    <row r="2440" spans="1:18" ht="22.5" customHeight="1">
      <c r="A2440" s="34">
        <v>46017</v>
      </c>
      <c r="B2440" s="15" t="s">
        <v>7508</v>
      </c>
      <c r="C2440" s="15" t="s">
        <v>7509</v>
      </c>
      <c r="D2440" s="35">
        <v>663</v>
      </c>
      <c r="E2440" s="36"/>
      <c r="F2440" s="32"/>
      <c r="G2440" s="32"/>
      <c r="H2440" s="32">
        <v>23</v>
      </c>
      <c r="I2440" s="32"/>
      <c r="J2440" s="37"/>
      <c r="K2440" s="36">
        <v>76</v>
      </c>
      <c r="L2440" s="32">
        <v>67</v>
      </c>
      <c r="M2440" s="37">
        <v>46</v>
      </c>
      <c r="N2440" s="32"/>
      <c r="O2440" s="32"/>
      <c r="P2440" s="32"/>
      <c r="Q2440" s="32"/>
      <c r="R2440" s="38">
        <f>(E2440*E$2+F2440*F$2+G2440*G$2+H2440*H$2+I2440*I$2+K2440*K$2+J2440*J$2+L2440*L$2+M2440*M$2)</f>
        <v>0</v>
      </c>
    </row>
    <row r="2441" spans="1:18" ht="22.5" customHeight="1">
      <c r="A2441" s="34">
        <v>46017</v>
      </c>
      <c r="B2441" s="15" t="s">
        <v>5565</v>
      </c>
      <c r="C2441" s="15" t="s">
        <v>5111</v>
      </c>
      <c r="D2441" s="35">
        <v>331</v>
      </c>
      <c r="E2441" s="36">
        <v>36</v>
      </c>
      <c r="F2441" s="32"/>
      <c r="G2441" s="32">
        <v>39</v>
      </c>
      <c r="H2441" s="32">
        <v>32</v>
      </c>
      <c r="I2441" s="32">
        <v>48</v>
      </c>
      <c r="J2441" s="37"/>
      <c r="K2441" s="36">
        <v>13</v>
      </c>
      <c r="L2441" s="32">
        <v>58</v>
      </c>
      <c r="M2441" s="37">
        <v>39</v>
      </c>
      <c r="N2441" s="32"/>
      <c r="O2441" s="32"/>
      <c r="P2441" s="32"/>
      <c r="Q2441" s="32"/>
      <c r="R2441" s="38">
        <f>(E2441*E$2+F2441*F$2+G2441*G$2+H2441*H$2+I2441*I$2+K2441*K$2+J2441*J$2+L2441*L$2+M2441*M$2)</f>
        <v>0</v>
      </c>
    </row>
    <row r="2442" spans="1:18" ht="22.5" customHeight="1">
      <c r="A2442" s="34">
        <v>46017</v>
      </c>
      <c r="B2442" s="15" t="s">
        <v>2743</v>
      </c>
      <c r="C2442" s="15" t="s">
        <v>2744</v>
      </c>
      <c r="D2442" s="35">
        <v>1244</v>
      </c>
      <c r="E2442" s="36">
        <v>87</v>
      </c>
      <c r="F2442" s="32">
        <v>81</v>
      </c>
      <c r="G2442" s="32">
        <v>40</v>
      </c>
      <c r="H2442" s="32">
        <v>90</v>
      </c>
      <c r="I2442" s="32">
        <v>50</v>
      </c>
      <c r="J2442" s="37"/>
      <c r="K2442" s="36">
        <v>87</v>
      </c>
      <c r="L2442" s="32">
        <v>25</v>
      </c>
      <c r="M2442" s="37">
        <v>52</v>
      </c>
      <c r="N2442" s="32"/>
      <c r="O2442" s="32"/>
      <c r="P2442" s="32"/>
      <c r="Q2442" s="32"/>
      <c r="R2442" s="38">
        <f>(E2442*E$2+F2442*F$2+G2442*G$2+H2442*H$2+I2442*I$2+K2442*K$2+J2442*J$2+L2442*L$2+M2442*M$2)</f>
        <v>0</v>
      </c>
    </row>
    <row r="2443" spans="1:18" ht="22.5" customHeight="1">
      <c r="A2443" s="34">
        <v>46017</v>
      </c>
      <c r="B2443" s="15" t="s">
        <v>5994</v>
      </c>
      <c r="C2443" s="15" t="s">
        <v>6836</v>
      </c>
      <c r="D2443" s="35">
        <v>439</v>
      </c>
      <c r="E2443" s="36">
        <v>32</v>
      </c>
      <c r="F2443" s="32"/>
      <c r="G2443" s="32">
        <v>39</v>
      </c>
      <c r="H2443" s="32"/>
      <c r="I2443" s="32">
        <v>15</v>
      </c>
      <c r="J2443" s="37"/>
      <c r="K2443" s="36"/>
      <c r="L2443" s="32">
        <v>38</v>
      </c>
      <c r="M2443" s="37">
        <v>42</v>
      </c>
      <c r="N2443" s="32"/>
      <c r="O2443" s="32"/>
      <c r="P2443" s="32"/>
      <c r="Q2443" s="32"/>
      <c r="R2443" s="38">
        <f>(E2443*E$2+F2443*F$2+G2443*G$2+H2443*H$2+I2443*I$2+K2443*K$2+J2443*J$2+L2443*L$2+M2443*M$2)</f>
        <v>0</v>
      </c>
    </row>
    <row r="2444" spans="1:18" ht="22.5" customHeight="1">
      <c r="A2444" s="34">
        <v>46017</v>
      </c>
      <c r="B2444" s="15" t="s">
        <v>5113</v>
      </c>
      <c r="C2444" s="15" t="s">
        <v>5112</v>
      </c>
      <c r="D2444" s="35">
        <v>1424</v>
      </c>
      <c r="E2444" s="36"/>
      <c r="F2444" s="32"/>
      <c r="G2444" s="32"/>
      <c r="H2444" s="32">
        <v>9</v>
      </c>
      <c r="I2444" s="32"/>
      <c r="J2444" s="37"/>
      <c r="K2444" s="36">
        <v>5</v>
      </c>
      <c r="L2444" s="32">
        <v>37</v>
      </c>
      <c r="M2444" s="37">
        <v>37</v>
      </c>
      <c r="N2444" s="32"/>
      <c r="O2444" s="32"/>
      <c r="P2444" s="32"/>
      <c r="Q2444" s="32"/>
      <c r="R2444" s="38">
        <f>(E2444*E$2+F2444*F$2+G2444*G$2+H2444*H$2+I2444*I$2+K2444*K$2+J2444*J$2+L2444*L$2+M2444*M$2)</f>
        <v>0</v>
      </c>
    </row>
    <row r="2445" spans="1:18" ht="22.5" customHeight="1">
      <c r="A2445" s="34">
        <v>46017</v>
      </c>
      <c r="B2445" s="222" t="s">
        <v>2745</v>
      </c>
      <c r="C2445" s="222" t="s">
        <v>2746</v>
      </c>
      <c r="D2445" s="223">
        <v>490</v>
      </c>
      <c r="E2445" s="36">
        <v>66</v>
      </c>
      <c r="F2445" s="224">
        <v>96</v>
      </c>
      <c r="G2445" s="224">
        <v>56</v>
      </c>
      <c r="H2445" s="224">
        <v>15</v>
      </c>
      <c r="I2445" s="224">
        <v>20</v>
      </c>
      <c r="J2445" s="37">
        <v>90</v>
      </c>
      <c r="K2445" s="36">
        <v>56</v>
      </c>
      <c r="L2445" s="224">
        <v>64</v>
      </c>
      <c r="M2445" s="37">
        <v>61</v>
      </c>
      <c r="N2445" s="224"/>
      <c r="O2445" s="224"/>
      <c r="P2445" s="224">
        <v>1</v>
      </c>
      <c r="Q2445" s="224"/>
      <c r="R2445" s="38">
        <f>(E2445*E$2+F2445*F$2+G2445*G$2+H2445*H$2+I2445*I$2+K2445*K$2+J2445*J$2+L2445*L$2+M2445*M$2)</f>
        <v>0</v>
      </c>
    </row>
    <row r="2446" spans="1:18" ht="22.5" customHeight="1">
      <c r="A2446" s="34">
        <v>46017</v>
      </c>
      <c r="B2446" s="15" t="s">
        <v>5115</v>
      </c>
      <c r="C2446" s="15" t="s">
        <v>5114</v>
      </c>
      <c r="D2446" s="35">
        <v>7332</v>
      </c>
      <c r="E2446" s="36">
        <v>50</v>
      </c>
      <c r="F2446" s="32"/>
      <c r="G2446" s="32">
        <v>42</v>
      </c>
      <c r="H2446" s="32">
        <v>54</v>
      </c>
      <c r="I2446" s="32">
        <v>40</v>
      </c>
      <c r="J2446" s="37">
        <v>55</v>
      </c>
      <c r="K2446" s="36">
        <v>19</v>
      </c>
      <c r="L2446" s="32">
        <v>21</v>
      </c>
      <c r="M2446" s="37">
        <v>85</v>
      </c>
      <c r="N2446" s="32"/>
      <c r="O2446" s="32"/>
      <c r="P2446" s="32"/>
      <c r="Q2446" s="32"/>
      <c r="R2446" s="38">
        <f>(E2446*E$2+F2446*F$2+G2446*G$2+H2446*H$2+I2446*I$2+K2446*K$2+J2446*J$2+L2446*L$2+M2446*M$2)</f>
        <v>0</v>
      </c>
    </row>
    <row r="2447" spans="1:18" ht="22.5" customHeight="1">
      <c r="A2447" s="34">
        <v>46017</v>
      </c>
      <c r="B2447" s="15" t="s">
        <v>7510</v>
      </c>
      <c r="C2447" s="15" t="s">
        <v>7511</v>
      </c>
      <c r="D2447" s="35">
        <v>1053</v>
      </c>
      <c r="E2447" s="36"/>
      <c r="F2447" s="32"/>
      <c r="G2447" s="32"/>
      <c r="H2447" s="32">
        <v>5</v>
      </c>
      <c r="I2447" s="32"/>
      <c r="J2447" s="37"/>
      <c r="K2447" s="36">
        <v>86</v>
      </c>
      <c r="L2447" s="32">
        <v>54</v>
      </c>
      <c r="M2447" s="37">
        <v>42</v>
      </c>
      <c r="N2447" s="32"/>
      <c r="O2447" s="32"/>
      <c r="P2447" s="32"/>
      <c r="Q2447" s="32"/>
      <c r="R2447" s="38">
        <f>(E2447*E$2+F2447*F$2+G2447*G$2+H2447*H$2+I2447*I$2+K2447*K$2+J2447*J$2+L2447*L$2+M2447*M$2)</f>
        <v>0</v>
      </c>
    </row>
    <row r="2448" spans="1:18" ht="22.5" customHeight="1">
      <c r="A2448" s="34">
        <v>46017</v>
      </c>
      <c r="B2448" s="15" t="s">
        <v>2747</v>
      </c>
      <c r="C2448" s="15" t="s">
        <v>2748</v>
      </c>
      <c r="D2448" s="35">
        <v>400299</v>
      </c>
      <c r="E2448" s="36">
        <v>73</v>
      </c>
      <c r="F2448" s="32">
        <v>78</v>
      </c>
      <c r="G2448" s="32">
        <v>75</v>
      </c>
      <c r="H2448" s="32">
        <v>19</v>
      </c>
      <c r="I2448" s="32">
        <v>89</v>
      </c>
      <c r="J2448" s="37"/>
      <c r="K2448" s="36">
        <v>88</v>
      </c>
      <c r="L2448" s="32">
        <v>54</v>
      </c>
      <c r="M2448" s="37">
        <v>44</v>
      </c>
      <c r="N2448" s="32"/>
      <c r="O2448" s="32"/>
      <c r="P2448" s="32"/>
      <c r="Q2448" s="32"/>
      <c r="R2448" s="38">
        <f>(E2448*E$2+F2448*F$2+G2448*G$2+H2448*H$2+I2448*I$2+K2448*K$2+J2448*J$2+L2448*L$2+M2448*M$2)</f>
        <v>0</v>
      </c>
    </row>
    <row r="2449" spans="1:18" ht="22.5" customHeight="1">
      <c r="A2449" s="34">
        <v>46017</v>
      </c>
      <c r="B2449" s="15" t="s">
        <v>5117</v>
      </c>
      <c r="C2449" s="15" t="s">
        <v>5116</v>
      </c>
      <c r="D2449" s="35">
        <v>4045</v>
      </c>
      <c r="E2449" s="36">
        <v>27</v>
      </c>
      <c r="F2449" s="32"/>
      <c r="G2449" s="32">
        <v>34</v>
      </c>
      <c r="H2449" s="32">
        <v>17</v>
      </c>
      <c r="I2449" s="32"/>
      <c r="J2449" s="37"/>
      <c r="K2449" s="36">
        <v>49</v>
      </c>
      <c r="L2449" s="32">
        <v>43</v>
      </c>
      <c r="M2449" s="37">
        <v>55</v>
      </c>
      <c r="N2449" s="32"/>
      <c r="O2449" s="32"/>
      <c r="P2449" s="32"/>
      <c r="Q2449" s="32"/>
      <c r="R2449" s="38">
        <f>(E2449*E$2+F2449*F$2+G2449*G$2+H2449*H$2+I2449*I$2+K2449*K$2+J2449*J$2+L2449*L$2+M2449*M$2)</f>
        <v>0</v>
      </c>
    </row>
    <row r="2450" spans="1:18" ht="22.5" customHeight="1">
      <c r="A2450" s="34">
        <v>46017</v>
      </c>
      <c r="B2450" s="15" t="s">
        <v>6209</v>
      </c>
      <c r="C2450" s="15" t="s">
        <v>6210</v>
      </c>
      <c r="D2450" s="35">
        <v>7182</v>
      </c>
      <c r="E2450" s="36">
        <v>99</v>
      </c>
      <c r="F2450" s="32">
        <v>87</v>
      </c>
      <c r="G2450" s="32">
        <v>77</v>
      </c>
      <c r="H2450" s="32">
        <v>81</v>
      </c>
      <c r="I2450" s="32"/>
      <c r="J2450" s="37"/>
      <c r="K2450" s="36">
        <v>94</v>
      </c>
      <c r="L2450" s="32">
        <v>39</v>
      </c>
      <c r="M2450" s="37">
        <v>42</v>
      </c>
      <c r="N2450" s="32">
        <v>1</v>
      </c>
      <c r="O2450" s="32"/>
      <c r="P2450" s="32"/>
      <c r="Q2450" s="32"/>
      <c r="R2450" s="38">
        <f>(E2450*E$2+F2450*F$2+G2450*G$2+H2450*H$2+I2450*I$2+K2450*K$2+J2450*J$2+L2450*L$2+M2450*M$2)</f>
        <v>0</v>
      </c>
    </row>
    <row r="2451" spans="1:18" ht="22.5" customHeight="1">
      <c r="A2451" s="34">
        <v>46017</v>
      </c>
      <c r="B2451" s="15" t="s">
        <v>5119</v>
      </c>
      <c r="C2451" s="15" t="s">
        <v>5118</v>
      </c>
      <c r="D2451" s="35">
        <v>76162</v>
      </c>
      <c r="E2451" s="36"/>
      <c r="F2451" s="32"/>
      <c r="G2451" s="32">
        <v>40</v>
      </c>
      <c r="H2451" s="32">
        <v>19</v>
      </c>
      <c r="I2451" s="32"/>
      <c r="J2451" s="37"/>
      <c r="K2451" s="36"/>
      <c r="L2451" s="32">
        <v>5</v>
      </c>
      <c r="M2451" s="37">
        <v>92</v>
      </c>
      <c r="N2451" s="32"/>
      <c r="O2451" s="32"/>
      <c r="P2451" s="32"/>
      <c r="Q2451" s="32"/>
      <c r="R2451" s="38">
        <f>(E2451*E$2+F2451*F$2+G2451*G$2+H2451*H$2+I2451*I$2+K2451*K$2+J2451*J$2+L2451*L$2+M2451*M$2)</f>
        <v>0</v>
      </c>
    </row>
    <row r="2452" spans="1:18" ht="22.5" customHeight="1">
      <c r="A2452" s="34">
        <v>46017</v>
      </c>
      <c r="B2452" s="15" t="s">
        <v>5592</v>
      </c>
      <c r="C2452" s="15" t="s">
        <v>5591</v>
      </c>
      <c r="D2452" s="35">
        <v>1180</v>
      </c>
      <c r="E2452" s="36"/>
      <c r="F2452" s="32">
        <v>76</v>
      </c>
      <c r="G2452" s="32"/>
      <c r="H2452" s="32">
        <v>34</v>
      </c>
      <c r="I2452" s="32"/>
      <c r="J2452" s="37"/>
      <c r="K2452" s="36">
        <v>66</v>
      </c>
      <c r="L2452" s="32">
        <v>29</v>
      </c>
      <c r="M2452" s="37">
        <v>54</v>
      </c>
      <c r="N2452" s="32"/>
      <c r="O2452" s="32"/>
      <c r="P2452" s="32"/>
      <c r="Q2452" s="32"/>
      <c r="R2452" s="38">
        <f>(E2452*E$2+F2452*F$2+G2452*G$2+H2452*H$2+I2452*I$2+K2452*K$2+J2452*J$2+L2452*L$2+M2452*M$2)</f>
        <v>0</v>
      </c>
    </row>
    <row r="2453" spans="1:18" ht="22.5" customHeight="1">
      <c r="A2453" s="34">
        <v>46017</v>
      </c>
      <c r="B2453" s="15" t="s">
        <v>5958</v>
      </c>
      <c r="C2453" s="15" t="s">
        <v>5957</v>
      </c>
      <c r="D2453" s="35">
        <v>309</v>
      </c>
      <c r="E2453" s="36"/>
      <c r="F2453" s="32"/>
      <c r="G2453" s="32"/>
      <c r="H2453" s="32">
        <v>19</v>
      </c>
      <c r="I2453" s="32"/>
      <c r="J2453" s="37"/>
      <c r="K2453" s="36">
        <v>28</v>
      </c>
      <c r="L2453" s="32">
        <v>79</v>
      </c>
      <c r="M2453" s="37">
        <v>32</v>
      </c>
      <c r="N2453" s="32"/>
      <c r="O2453" s="32"/>
      <c r="P2453" s="32"/>
      <c r="Q2453" s="32"/>
      <c r="R2453" s="38">
        <f>(E2453*E$2+F2453*F$2+G2453*G$2+H2453*H$2+I2453*I$2+K2453*K$2+J2453*J$2+L2453*L$2+M2453*M$2)</f>
        <v>0</v>
      </c>
    </row>
    <row r="2454" spans="1:18" ht="22.5" customHeight="1">
      <c r="A2454" s="34">
        <v>46017</v>
      </c>
      <c r="B2454" s="15" t="s">
        <v>2749</v>
      </c>
      <c r="C2454" s="15" t="s">
        <v>2750</v>
      </c>
      <c r="D2454" s="35">
        <v>419</v>
      </c>
      <c r="E2454" s="36">
        <v>45</v>
      </c>
      <c r="F2454" s="32">
        <v>36</v>
      </c>
      <c r="G2454" s="32">
        <v>61</v>
      </c>
      <c r="H2454" s="32">
        <v>27</v>
      </c>
      <c r="I2454" s="32">
        <v>90</v>
      </c>
      <c r="J2454" s="37"/>
      <c r="K2454" s="36">
        <v>83</v>
      </c>
      <c r="L2454" s="32">
        <v>80</v>
      </c>
      <c r="M2454" s="37">
        <v>38</v>
      </c>
      <c r="N2454" s="32"/>
      <c r="O2454" s="32"/>
      <c r="P2454" s="32"/>
      <c r="Q2454" s="32"/>
      <c r="R2454" s="38">
        <f>(E2454*E$2+F2454*F$2+G2454*G$2+H2454*H$2+I2454*I$2+K2454*K$2+J2454*J$2+L2454*L$2+M2454*M$2)</f>
        <v>0</v>
      </c>
    </row>
    <row r="2455" spans="1:18" ht="22.5" customHeight="1">
      <c r="A2455" s="34">
        <v>46017</v>
      </c>
      <c r="B2455" s="15" t="s">
        <v>2751</v>
      </c>
      <c r="C2455" s="15" t="s">
        <v>2752</v>
      </c>
      <c r="D2455" s="35">
        <v>594</v>
      </c>
      <c r="E2455" s="36"/>
      <c r="F2455" s="32">
        <v>44</v>
      </c>
      <c r="G2455" s="32"/>
      <c r="H2455" s="32">
        <v>34</v>
      </c>
      <c r="I2455" s="32"/>
      <c r="J2455" s="37">
        <v>43</v>
      </c>
      <c r="K2455" s="36">
        <v>32</v>
      </c>
      <c r="L2455" s="32">
        <v>45</v>
      </c>
      <c r="M2455" s="37">
        <v>35</v>
      </c>
      <c r="N2455" s="32"/>
      <c r="O2455" s="32"/>
      <c r="P2455" s="32"/>
      <c r="Q2455" s="32"/>
      <c r="R2455" s="38">
        <f>(E2455*E$2+F2455*F$2+G2455*G$2+H2455*H$2+I2455*I$2+K2455*K$2+J2455*J$2+L2455*L$2+M2455*M$2)</f>
        <v>0</v>
      </c>
    </row>
    <row r="2456" spans="1:18" ht="22.5" customHeight="1">
      <c r="A2456" s="34">
        <v>46017</v>
      </c>
      <c r="B2456" s="15" t="s">
        <v>2753</v>
      </c>
      <c r="C2456" s="15" t="s">
        <v>2754</v>
      </c>
      <c r="D2456" s="35">
        <v>2163</v>
      </c>
      <c r="E2456" s="36">
        <v>74</v>
      </c>
      <c r="F2456" s="32">
        <v>89</v>
      </c>
      <c r="G2456" s="32">
        <v>69</v>
      </c>
      <c r="H2456" s="32">
        <v>69</v>
      </c>
      <c r="I2456" s="32">
        <v>59</v>
      </c>
      <c r="J2456" s="37"/>
      <c r="K2456" s="36">
        <v>31</v>
      </c>
      <c r="L2456" s="32">
        <v>72</v>
      </c>
      <c r="M2456" s="37">
        <v>32</v>
      </c>
      <c r="N2456" s="32"/>
      <c r="O2456" s="32"/>
      <c r="P2456" s="32"/>
      <c r="Q2456" s="32"/>
      <c r="R2456" s="38">
        <f>(E2456*E$2+F2456*F$2+G2456*G$2+H2456*H$2+I2456*I$2+K2456*K$2+J2456*J$2+L2456*L$2+M2456*M$2)</f>
        <v>0</v>
      </c>
    </row>
    <row r="2457" spans="1:18" ht="22.5" customHeight="1">
      <c r="A2457" s="34">
        <v>46017</v>
      </c>
      <c r="B2457" s="15" t="s">
        <v>2755</v>
      </c>
      <c r="C2457" s="15" t="s">
        <v>2756</v>
      </c>
      <c r="D2457" s="35">
        <v>2151</v>
      </c>
      <c r="E2457" s="36"/>
      <c r="F2457" s="32">
        <v>41</v>
      </c>
      <c r="G2457" s="32"/>
      <c r="H2457" s="32">
        <v>27</v>
      </c>
      <c r="I2457" s="32"/>
      <c r="J2457" s="37">
        <v>37</v>
      </c>
      <c r="K2457" s="36">
        <v>77</v>
      </c>
      <c r="L2457" s="32">
        <v>44</v>
      </c>
      <c r="M2457" s="37">
        <v>68</v>
      </c>
      <c r="N2457" s="32"/>
      <c r="O2457" s="32"/>
      <c r="P2457" s="32"/>
      <c r="Q2457" s="32"/>
      <c r="R2457" s="38">
        <f>(E2457*E$2+F2457*F$2+G2457*G$2+H2457*H$2+I2457*I$2+K2457*K$2+J2457*J$2+L2457*L$2+M2457*M$2)</f>
        <v>0</v>
      </c>
    </row>
    <row r="2458" spans="1:18" ht="22.5" customHeight="1">
      <c r="A2458" s="34">
        <v>46017</v>
      </c>
      <c r="B2458" s="15" t="s">
        <v>5121</v>
      </c>
      <c r="C2458" s="15" t="s">
        <v>5120</v>
      </c>
      <c r="D2458" s="35">
        <v>3674</v>
      </c>
      <c r="E2458" s="36">
        <v>56</v>
      </c>
      <c r="F2458" s="32"/>
      <c r="G2458" s="32">
        <v>72</v>
      </c>
      <c r="H2458" s="32"/>
      <c r="I2458" s="32">
        <v>45</v>
      </c>
      <c r="J2458" s="37">
        <v>37</v>
      </c>
      <c r="K2458" s="36">
        <v>64</v>
      </c>
      <c r="L2458" s="32">
        <v>12</v>
      </c>
      <c r="M2458" s="37">
        <v>90</v>
      </c>
      <c r="N2458" s="32"/>
      <c r="O2458" s="32"/>
      <c r="P2458" s="32"/>
      <c r="Q2458" s="32"/>
      <c r="R2458" s="38">
        <f>(E2458*E$2+F2458*F$2+G2458*G$2+H2458*H$2+I2458*I$2+K2458*K$2+J2458*J$2+L2458*L$2+M2458*M$2)</f>
        <v>0</v>
      </c>
    </row>
    <row r="2459" spans="1:18" ht="22.5" customHeight="1">
      <c r="A2459" s="34">
        <v>46017</v>
      </c>
      <c r="B2459" s="15" t="s">
        <v>6931</v>
      </c>
      <c r="C2459" s="15" t="s">
        <v>6932</v>
      </c>
      <c r="D2459" s="35">
        <v>216</v>
      </c>
      <c r="E2459" s="36"/>
      <c r="F2459" s="32"/>
      <c r="G2459" s="32"/>
      <c r="H2459" s="32"/>
      <c r="I2459" s="32"/>
      <c r="J2459" s="37"/>
      <c r="K2459" s="36"/>
      <c r="L2459" s="32">
        <v>38</v>
      </c>
      <c r="M2459" s="37">
        <v>58</v>
      </c>
      <c r="N2459" s="32"/>
      <c r="O2459" s="32"/>
      <c r="P2459" s="32"/>
      <c r="Q2459" s="32"/>
      <c r="R2459" s="38">
        <f>(E2459*E$2+F2459*F$2+G2459*G$2+H2459*H$2+I2459*I$2+K2459*K$2+J2459*J$2+L2459*L$2+M2459*M$2)</f>
        <v>0</v>
      </c>
    </row>
    <row r="2460" spans="1:18" ht="22.5" customHeight="1">
      <c r="A2460" s="34">
        <v>46017</v>
      </c>
      <c r="B2460" s="15" t="s">
        <v>5123</v>
      </c>
      <c r="C2460" s="15" t="s">
        <v>5122</v>
      </c>
      <c r="D2460" s="35">
        <v>19908</v>
      </c>
      <c r="E2460" s="36">
        <v>46</v>
      </c>
      <c r="F2460" s="32"/>
      <c r="G2460" s="32">
        <v>55</v>
      </c>
      <c r="H2460" s="32">
        <v>41</v>
      </c>
      <c r="I2460" s="32">
        <v>55</v>
      </c>
      <c r="J2460" s="37">
        <v>49</v>
      </c>
      <c r="K2460" s="36"/>
      <c r="L2460" s="32">
        <v>16</v>
      </c>
      <c r="M2460" s="37">
        <v>81</v>
      </c>
      <c r="N2460" s="32"/>
      <c r="O2460" s="32"/>
      <c r="P2460" s="32"/>
      <c r="Q2460" s="32"/>
      <c r="R2460" s="38">
        <f>(E2460*E$2+F2460*F$2+G2460*G$2+H2460*H$2+I2460*I$2+K2460*K$2+J2460*J$2+L2460*L$2+M2460*M$2)</f>
        <v>0</v>
      </c>
    </row>
    <row r="2461" spans="1:18" ht="22.5" customHeight="1">
      <c r="A2461" s="34">
        <v>46017</v>
      </c>
      <c r="B2461" s="15" t="s">
        <v>2757</v>
      </c>
      <c r="C2461" s="15" t="s">
        <v>2758</v>
      </c>
      <c r="D2461" s="35">
        <v>1842</v>
      </c>
      <c r="E2461" s="36">
        <v>68</v>
      </c>
      <c r="F2461" s="32">
        <v>45</v>
      </c>
      <c r="G2461" s="32">
        <v>67</v>
      </c>
      <c r="H2461" s="32">
        <v>79</v>
      </c>
      <c r="I2461" s="32">
        <v>96</v>
      </c>
      <c r="J2461" s="37"/>
      <c r="K2461" s="36">
        <v>17</v>
      </c>
      <c r="L2461" s="32">
        <v>52</v>
      </c>
      <c r="M2461" s="37">
        <v>58</v>
      </c>
      <c r="N2461" s="32"/>
      <c r="O2461" s="32"/>
      <c r="P2461" s="32"/>
      <c r="Q2461" s="32">
        <v>1</v>
      </c>
      <c r="R2461" s="38">
        <f>(E2461*E$2+F2461*F$2+G2461*G$2+H2461*H$2+I2461*I$2+K2461*K$2+J2461*J$2+L2461*L$2+M2461*M$2)</f>
        <v>0</v>
      </c>
    </row>
    <row r="2462" spans="1:18" ht="22.5" customHeight="1">
      <c r="A2462" s="34">
        <v>46017</v>
      </c>
      <c r="B2462" s="15" t="s">
        <v>5125</v>
      </c>
      <c r="C2462" s="15" t="s">
        <v>5124</v>
      </c>
      <c r="D2462" s="35">
        <v>6859</v>
      </c>
      <c r="E2462" s="36">
        <v>54</v>
      </c>
      <c r="F2462" s="32">
        <v>70</v>
      </c>
      <c r="G2462" s="32">
        <v>58</v>
      </c>
      <c r="H2462" s="32">
        <v>33</v>
      </c>
      <c r="I2462" s="32">
        <v>48</v>
      </c>
      <c r="J2462" s="37"/>
      <c r="K2462" s="36">
        <v>71</v>
      </c>
      <c r="L2462" s="32">
        <v>38</v>
      </c>
      <c r="M2462" s="37">
        <v>57</v>
      </c>
      <c r="N2462" s="32"/>
      <c r="O2462" s="32"/>
      <c r="P2462" s="32"/>
      <c r="Q2462" s="32"/>
      <c r="R2462" s="38">
        <f>(E2462*E$2+F2462*F$2+G2462*G$2+H2462*H$2+I2462*I$2+K2462*K$2+J2462*J$2+L2462*L$2+M2462*M$2)</f>
        <v>0</v>
      </c>
    </row>
    <row r="2463" spans="1:18" ht="22.5" customHeight="1">
      <c r="A2463" s="34">
        <v>46017</v>
      </c>
      <c r="B2463" s="15" t="s">
        <v>2759</v>
      </c>
      <c r="C2463" s="15" t="s">
        <v>2760</v>
      </c>
      <c r="D2463" s="35">
        <v>12614</v>
      </c>
      <c r="E2463" s="36">
        <v>16</v>
      </c>
      <c r="F2463" s="32">
        <v>9</v>
      </c>
      <c r="G2463" s="32">
        <v>0</v>
      </c>
      <c r="H2463" s="32">
        <v>64</v>
      </c>
      <c r="I2463" s="32">
        <v>56</v>
      </c>
      <c r="J2463" s="37"/>
      <c r="K2463" s="36">
        <v>50</v>
      </c>
      <c r="L2463" s="32">
        <v>53</v>
      </c>
      <c r="M2463" s="37">
        <v>33</v>
      </c>
      <c r="N2463" s="32"/>
      <c r="O2463" s="32"/>
      <c r="P2463" s="32"/>
      <c r="Q2463" s="32"/>
      <c r="R2463" s="38">
        <f>(E2463*E$2+F2463*F$2+G2463*G$2+H2463*H$2+I2463*I$2+K2463*K$2+J2463*J$2+L2463*L$2+M2463*M$2)</f>
        <v>0</v>
      </c>
    </row>
    <row r="2464" spans="1:18" ht="22.5" customHeight="1">
      <c r="A2464" s="34">
        <v>46017</v>
      </c>
      <c r="B2464" s="15" t="s">
        <v>7367</v>
      </c>
      <c r="C2464" s="15" t="s">
        <v>7368</v>
      </c>
      <c r="D2464" s="35">
        <v>4832</v>
      </c>
      <c r="E2464" s="36">
        <v>53</v>
      </c>
      <c r="F2464" s="32">
        <v>97</v>
      </c>
      <c r="G2464" s="32">
        <v>39</v>
      </c>
      <c r="H2464" s="32">
        <v>30</v>
      </c>
      <c r="I2464" s="32"/>
      <c r="J2464" s="37"/>
      <c r="K2464" s="36">
        <v>7</v>
      </c>
      <c r="L2464" s="32">
        <v>44</v>
      </c>
      <c r="M2464" s="37">
        <v>56</v>
      </c>
      <c r="N2464" s="32"/>
      <c r="O2464" s="32"/>
      <c r="P2464" s="32"/>
      <c r="Q2464" s="32"/>
      <c r="R2464" s="38">
        <f>(E2464*E$2+F2464*F$2+G2464*G$2+H2464*H$2+I2464*I$2+K2464*K$2+J2464*J$2+L2464*L$2+M2464*M$2)</f>
        <v>0</v>
      </c>
    </row>
    <row r="2465" spans="1:18" ht="22.5" customHeight="1">
      <c r="A2465" s="34">
        <v>46017</v>
      </c>
      <c r="B2465" s="15" t="s">
        <v>6773</v>
      </c>
      <c r="C2465" s="15" t="s">
        <v>6774</v>
      </c>
      <c r="D2465" s="35">
        <v>264</v>
      </c>
      <c r="E2465" s="36">
        <v>19</v>
      </c>
      <c r="F2465" s="32">
        <v>16</v>
      </c>
      <c r="G2465" s="32">
        <v>36</v>
      </c>
      <c r="H2465" s="32">
        <v>43</v>
      </c>
      <c r="I2465" s="32">
        <v>17</v>
      </c>
      <c r="J2465" s="37"/>
      <c r="K2465" s="36">
        <v>65</v>
      </c>
      <c r="L2465" s="32">
        <v>58</v>
      </c>
      <c r="M2465" s="37">
        <v>35</v>
      </c>
      <c r="N2465" s="32"/>
      <c r="O2465" s="32"/>
      <c r="P2465" s="32"/>
      <c r="Q2465" s="32"/>
      <c r="R2465" s="38">
        <f>(E2465*E$2+F2465*F$2+G2465*G$2+H2465*H$2+I2465*I$2+K2465*K$2+J2465*J$2+L2465*L$2+M2465*M$2)</f>
        <v>0</v>
      </c>
    </row>
    <row r="2466" spans="1:18" ht="22.5" customHeight="1">
      <c r="A2466" s="34">
        <v>46017</v>
      </c>
      <c r="B2466" s="15" t="s">
        <v>5127</v>
      </c>
      <c r="C2466" s="15" t="s">
        <v>5126</v>
      </c>
      <c r="D2466" s="35">
        <v>4639</v>
      </c>
      <c r="E2466" s="36">
        <v>56</v>
      </c>
      <c r="F2466" s="32"/>
      <c r="G2466" s="32">
        <v>75</v>
      </c>
      <c r="H2466" s="32">
        <v>46</v>
      </c>
      <c r="I2466" s="32">
        <v>80</v>
      </c>
      <c r="J2466" s="37">
        <v>54</v>
      </c>
      <c r="K2466" s="36">
        <v>64</v>
      </c>
      <c r="L2466" s="32">
        <v>10</v>
      </c>
      <c r="M2466" s="37">
        <v>95</v>
      </c>
      <c r="N2466" s="32"/>
      <c r="O2466" s="32"/>
      <c r="P2466" s="32"/>
      <c r="Q2466" s="32"/>
      <c r="R2466" s="38">
        <f>(E2466*E$2+F2466*F$2+G2466*G$2+H2466*H$2+I2466*I$2+K2466*K$2+J2466*J$2+L2466*L$2+M2466*M$2)</f>
        <v>0</v>
      </c>
    </row>
    <row r="2467" spans="1:18" ht="22.5" customHeight="1">
      <c r="A2467" s="34">
        <v>46017</v>
      </c>
      <c r="B2467" s="15" t="s">
        <v>2761</v>
      </c>
      <c r="C2467" s="15" t="s">
        <v>2762</v>
      </c>
      <c r="D2467" s="35">
        <v>89993</v>
      </c>
      <c r="E2467" s="36">
        <v>49</v>
      </c>
      <c r="F2467" s="32">
        <v>55</v>
      </c>
      <c r="G2467" s="32">
        <v>40</v>
      </c>
      <c r="H2467" s="32">
        <v>60</v>
      </c>
      <c r="I2467" s="32">
        <v>20</v>
      </c>
      <c r="J2467" s="37">
        <v>47</v>
      </c>
      <c r="K2467" s="36">
        <v>96</v>
      </c>
      <c r="L2467" s="32">
        <v>35</v>
      </c>
      <c r="M2467" s="37">
        <v>61</v>
      </c>
      <c r="N2467" s="32"/>
      <c r="O2467" s="32"/>
      <c r="P2467" s="32"/>
      <c r="Q2467" s="32"/>
      <c r="R2467" s="38">
        <f>(E2467*E$2+F2467*F$2+G2467*G$2+H2467*H$2+I2467*I$2+K2467*K$2+J2467*J$2+L2467*L$2+M2467*M$2)</f>
        <v>0</v>
      </c>
    </row>
    <row r="2468" spans="1:18" ht="22.5" customHeight="1">
      <c r="A2468" s="34">
        <v>46017</v>
      </c>
      <c r="B2468" s="15" t="s">
        <v>7773</v>
      </c>
      <c r="C2468" s="15" t="s">
        <v>7639</v>
      </c>
      <c r="D2468" s="35">
        <v>312</v>
      </c>
      <c r="E2468" s="36"/>
      <c r="F2468" s="32"/>
      <c r="G2468" s="32"/>
      <c r="H2468" s="32">
        <v>29</v>
      </c>
      <c r="I2468" s="32"/>
      <c r="J2468" s="37"/>
      <c r="K2468" s="36">
        <v>29</v>
      </c>
      <c r="L2468" s="32">
        <v>20</v>
      </c>
      <c r="M2468" s="37">
        <v>43</v>
      </c>
      <c r="N2468" s="32"/>
      <c r="O2468" s="32"/>
      <c r="P2468" s="32"/>
      <c r="Q2468" s="32"/>
      <c r="R2468" s="38">
        <f>(E2468*E$2+F2468*F$2+G2468*G$2+H2468*H$2+I2468*I$2+K2468*K$2+J2468*J$2+L2468*L$2+M2468*M$2)</f>
        <v>0</v>
      </c>
    </row>
    <row r="2469" spans="1:18" ht="22.5" customHeight="1">
      <c r="A2469" s="34">
        <v>46017</v>
      </c>
      <c r="B2469" s="15" t="s">
        <v>2763</v>
      </c>
      <c r="C2469" s="15" t="s">
        <v>2764</v>
      </c>
      <c r="D2469" s="35">
        <v>215</v>
      </c>
      <c r="E2469" s="36"/>
      <c r="F2469" s="32">
        <v>82</v>
      </c>
      <c r="G2469" s="32"/>
      <c r="H2469" s="32">
        <v>14</v>
      </c>
      <c r="I2469" s="32"/>
      <c r="J2469" s="37"/>
      <c r="K2469" s="36">
        <v>71</v>
      </c>
      <c r="L2469" s="32">
        <v>56</v>
      </c>
      <c r="M2469" s="37">
        <v>61</v>
      </c>
      <c r="N2469" s="32"/>
      <c r="O2469" s="32"/>
      <c r="P2469" s="32"/>
      <c r="Q2469" s="32"/>
      <c r="R2469" s="38">
        <f>(E2469*E$2+F2469*F$2+G2469*G$2+H2469*H$2+I2469*I$2+K2469*K$2+J2469*J$2+L2469*L$2+M2469*M$2)</f>
        <v>0</v>
      </c>
    </row>
    <row r="2470" spans="1:18" ht="22.5" customHeight="1">
      <c r="A2470" s="34">
        <v>46017</v>
      </c>
      <c r="B2470" s="15" t="s">
        <v>7125</v>
      </c>
      <c r="C2470" s="15" t="s">
        <v>7126</v>
      </c>
      <c r="D2470" s="35">
        <v>905</v>
      </c>
      <c r="E2470" s="36">
        <v>13</v>
      </c>
      <c r="F2470" s="32">
        <v>17</v>
      </c>
      <c r="G2470" s="32">
        <v>44</v>
      </c>
      <c r="H2470" s="32">
        <v>14</v>
      </c>
      <c r="I2470" s="32">
        <v>80</v>
      </c>
      <c r="J2470" s="37"/>
      <c r="K2470" s="36">
        <v>76</v>
      </c>
      <c r="L2470" s="32">
        <v>73</v>
      </c>
      <c r="M2470" s="37">
        <v>33</v>
      </c>
      <c r="N2470" s="32"/>
      <c r="O2470" s="32"/>
      <c r="P2470" s="32"/>
      <c r="Q2470" s="32"/>
      <c r="R2470" s="38">
        <f>(E2470*E$2+F2470*F$2+G2470*G$2+H2470*H$2+I2470*I$2+K2470*K$2+J2470*J$2+L2470*L$2+M2470*M$2)</f>
        <v>0</v>
      </c>
    </row>
    <row r="2471" spans="1:18" ht="22.5" customHeight="1">
      <c r="A2471" s="34">
        <v>46017</v>
      </c>
      <c r="B2471" s="15" t="s">
        <v>2765</v>
      </c>
      <c r="C2471" s="15" t="s">
        <v>2766</v>
      </c>
      <c r="D2471" s="35">
        <v>266</v>
      </c>
      <c r="E2471" s="36"/>
      <c r="F2471" s="32">
        <v>92</v>
      </c>
      <c r="G2471" s="32"/>
      <c r="H2471" s="32">
        <v>24</v>
      </c>
      <c r="I2471" s="32"/>
      <c r="J2471" s="37"/>
      <c r="K2471" s="36">
        <v>67</v>
      </c>
      <c r="L2471" s="32">
        <v>62</v>
      </c>
      <c r="M2471" s="37">
        <v>44</v>
      </c>
      <c r="N2471" s="32"/>
      <c r="O2471" s="32"/>
      <c r="P2471" s="32"/>
      <c r="Q2471" s="32"/>
      <c r="R2471" s="38">
        <f>(E2471*E$2+F2471*F$2+G2471*G$2+H2471*H$2+I2471*I$2+K2471*K$2+J2471*J$2+L2471*L$2+M2471*M$2)</f>
        <v>0</v>
      </c>
    </row>
    <row r="2472" spans="1:18" ht="22.5" customHeight="1">
      <c r="A2472" s="34">
        <v>46017</v>
      </c>
      <c r="B2472" s="15" t="s">
        <v>5900</v>
      </c>
      <c r="C2472" s="15" t="s">
        <v>5866</v>
      </c>
      <c r="D2472" s="35">
        <v>383</v>
      </c>
      <c r="E2472" s="36"/>
      <c r="F2472" s="32"/>
      <c r="G2472" s="32"/>
      <c r="H2472" s="32"/>
      <c r="I2472" s="32"/>
      <c r="J2472" s="37"/>
      <c r="K2472" s="36">
        <v>15</v>
      </c>
      <c r="L2472" s="32">
        <v>50</v>
      </c>
      <c r="M2472" s="37">
        <v>72</v>
      </c>
      <c r="N2472" s="32"/>
      <c r="O2472" s="32"/>
      <c r="P2472" s="32"/>
      <c r="Q2472" s="32"/>
      <c r="R2472" s="38">
        <f>(E2472*E$2+F2472*F$2+G2472*G$2+H2472*H$2+I2472*I$2+K2472*K$2+J2472*J$2+L2472*L$2+M2472*M$2)</f>
        <v>0</v>
      </c>
    </row>
    <row r="2473" spans="1:18" ht="22.5" customHeight="1">
      <c r="A2473" s="34">
        <v>46017</v>
      </c>
      <c r="B2473" s="15" t="s">
        <v>5129</v>
      </c>
      <c r="C2473" s="15" t="s">
        <v>5128</v>
      </c>
      <c r="D2473" s="35">
        <v>15805</v>
      </c>
      <c r="E2473" s="36">
        <v>57</v>
      </c>
      <c r="F2473" s="32"/>
      <c r="G2473" s="32">
        <v>68</v>
      </c>
      <c r="H2473" s="32">
        <v>74</v>
      </c>
      <c r="I2473" s="32">
        <v>40</v>
      </c>
      <c r="J2473" s="37">
        <v>54</v>
      </c>
      <c r="K2473" s="36">
        <v>92</v>
      </c>
      <c r="L2473" s="32">
        <v>27</v>
      </c>
      <c r="M2473" s="37">
        <v>69</v>
      </c>
      <c r="N2473" s="32"/>
      <c r="O2473" s="32"/>
      <c r="P2473" s="32"/>
      <c r="Q2473" s="32"/>
      <c r="R2473" s="38">
        <f>(E2473*E$2+F2473*F$2+G2473*G$2+H2473*H$2+I2473*I$2+K2473*K$2+J2473*J$2+L2473*L$2+M2473*M$2)</f>
        <v>0</v>
      </c>
    </row>
    <row r="2474" spans="1:18" ht="22.5" customHeight="1">
      <c r="A2474" s="34">
        <v>46017</v>
      </c>
      <c r="B2474" s="15" t="s">
        <v>6933</v>
      </c>
      <c r="C2474" s="15" t="s">
        <v>6908</v>
      </c>
      <c r="D2474" s="35">
        <v>1119</v>
      </c>
      <c r="E2474" s="36"/>
      <c r="F2474" s="32">
        <v>1</v>
      </c>
      <c r="G2474" s="32"/>
      <c r="H2474" s="32">
        <v>58</v>
      </c>
      <c r="I2474" s="32"/>
      <c r="J2474" s="37"/>
      <c r="K2474" s="36">
        <v>11</v>
      </c>
      <c r="L2474" s="32">
        <v>53</v>
      </c>
      <c r="M2474" s="37">
        <v>30</v>
      </c>
      <c r="N2474" s="32"/>
      <c r="O2474" s="32"/>
      <c r="P2474" s="32"/>
      <c r="Q2474" s="32"/>
      <c r="R2474" s="38">
        <f>(E2474*E$2+F2474*F$2+G2474*G$2+H2474*H$2+I2474*I$2+K2474*K$2+J2474*J$2+L2474*L$2+M2474*M$2)</f>
        <v>0</v>
      </c>
    </row>
    <row r="2475" spans="1:18" ht="22.5" customHeight="1">
      <c r="A2475" s="34">
        <v>46017</v>
      </c>
      <c r="B2475" s="15" t="s">
        <v>5131</v>
      </c>
      <c r="C2475" s="15" t="s">
        <v>5130</v>
      </c>
      <c r="D2475" s="35">
        <v>945</v>
      </c>
      <c r="E2475" s="36">
        <v>49</v>
      </c>
      <c r="F2475" s="32"/>
      <c r="G2475" s="32">
        <v>51</v>
      </c>
      <c r="H2475" s="32">
        <v>66</v>
      </c>
      <c r="I2475" s="32">
        <v>11</v>
      </c>
      <c r="J2475" s="37">
        <v>54</v>
      </c>
      <c r="K2475" s="36">
        <v>36</v>
      </c>
      <c r="L2475" s="32">
        <v>35</v>
      </c>
      <c r="M2475" s="37">
        <v>68</v>
      </c>
      <c r="N2475" s="32"/>
      <c r="O2475" s="32"/>
      <c r="P2475" s="32"/>
      <c r="Q2475" s="32"/>
      <c r="R2475" s="38">
        <f>(E2475*E$2+F2475*F$2+G2475*G$2+H2475*H$2+I2475*I$2+K2475*K$2+J2475*J$2+L2475*L$2+M2475*M$2)</f>
        <v>0</v>
      </c>
    </row>
    <row r="2476" spans="1:18" ht="22.5" customHeight="1">
      <c r="A2476" s="34">
        <v>46017</v>
      </c>
      <c r="B2476" s="15" t="s">
        <v>7302</v>
      </c>
      <c r="C2476" s="15" t="s">
        <v>7303</v>
      </c>
      <c r="D2476" s="35">
        <v>404</v>
      </c>
      <c r="E2476" s="36">
        <v>30</v>
      </c>
      <c r="F2476" s="32"/>
      <c r="G2476" s="32">
        <v>22</v>
      </c>
      <c r="H2476" s="32">
        <v>6</v>
      </c>
      <c r="I2476" s="32"/>
      <c r="J2476" s="37"/>
      <c r="K2476" s="36">
        <v>84</v>
      </c>
      <c r="L2476" s="32">
        <v>66</v>
      </c>
      <c r="M2476" s="37">
        <v>43</v>
      </c>
      <c r="N2476" s="32"/>
      <c r="O2476" s="32"/>
      <c r="P2476" s="32"/>
      <c r="Q2476" s="32"/>
      <c r="R2476" s="38">
        <f>(E2476*E$2+F2476*F$2+G2476*G$2+H2476*H$2+I2476*I$2+K2476*K$2+J2476*J$2+L2476*L$2+M2476*M$2)</f>
        <v>0</v>
      </c>
    </row>
    <row r="2477" spans="1:18" ht="22.5" customHeight="1">
      <c r="A2477" s="34">
        <v>46017</v>
      </c>
      <c r="B2477" s="15" t="s">
        <v>5133</v>
      </c>
      <c r="C2477" s="15" t="s">
        <v>5132</v>
      </c>
      <c r="D2477" s="35">
        <v>3183</v>
      </c>
      <c r="E2477" s="36">
        <v>75</v>
      </c>
      <c r="F2477" s="32"/>
      <c r="G2477" s="32">
        <v>83</v>
      </c>
      <c r="H2477" s="32">
        <v>83</v>
      </c>
      <c r="I2477" s="32">
        <v>48</v>
      </c>
      <c r="J2477" s="37"/>
      <c r="K2477" s="36">
        <v>41</v>
      </c>
      <c r="L2477" s="32">
        <v>47</v>
      </c>
      <c r="M2477" s="37">
        <v>72</v>
      </c>
      <c r="N2477" s="32"/>
      <c r="O2477" s="32"/>
      <c r="P2477" s="32"/>
      <c r="Q2477" s="32"/>
      <c r="R2477" s="38">
        <f>(E2477*E$2+F2477*F$2+G2477*G$2+H2477*H$2+I2477*I$2+K2477*K$2+J2477*J$2+L2477*L$2+M2477*M$2)</f>
        <v>0</v>
      </c>
    </row>
    <row r="2478" spans="1:18" ht="22.5" customHeight="1">
      <c r="A2478" s="34">
        <v>46017</v>
      </c>
      <c r="B2478" s="15" t="s">
        <v>2767</v>
      </c>
      <c r="C2478" s="15" t="s">
        <v>2768</v>
      </c>
      <c r="D2478" s="35">
        <v>1503</v>
      </c>
      <c r="E2478" s="36">
        <v>32</v>
      </c>
      <c r="F2478" s="32">
        <v>8</v>
      </c>
      <c r="G2478" s="32">
        <v>46</v>
      </c>
      <c r="H2478" s="32">
        <v>75</v>
      </c>
      <c r="I2478" s="32">
        <v>17</v>
      </c>
      <c r="J2478" s="37"/>
      <c r="K2478" s="36">
        <v>54</v>
      </c>
      <c r="L2478" s="32">
        <v>45</v>
      </c>
      <c r="M2478" s="37">
        <v>56</v>
      </c>
      <c r="N2478" s="32"/>
      <c r="O2478" s="32"/>
      <c r="P2478" s="32"/>
      <c r="Q2478" s="32"/>
      <c r="R2478" s="38">
        <f>(E2478*E$2+F2478*F$2+G2478*G$2+H2478*H$2+I2478*I$2+K2478*K$2+J2478*J$2+L2478*L$2+M2478*M$2)</f>
        <v>0</v>
      </c>
    </row>
    <row r="2479" spans="1:18" ht="22.5" customHeight="1">
      <c r="A2479" s="34">
        <v>46017</v>
      </c>
      <c r="B2479" s="15" t="s">
        <v>7523</v>
      </c>
      <c r="C2479" s="15" t="s">
        <v>7524</v>
      </c>
      <c r="D2479" s="35">
        <v>121</v>
      </c>
      <c r="E2479" s="36"/>
      <c r="F2479" s="32"/>
      <c r="G2479" s="32"/>
      <c r="H2479" s="32"/>
      <c r="I2479" s="32"/>
      <c r="J2479" s="37"/>
      <c r="K2479" s="36"/>
      <c r="L2479" s="32">
        <v>45</v>
      </c>
      <c r="M2479" s="37">
        <v>59</v>
      </c>
      <c r="N2479" s="32"/>
      <c r="O2479" s="32"/>
      <c r="P2479" s="32"/>
      <c r="Q2479" s="32"/>
      <c r="R2479" s="38">
        <f>(E2479*E$2+F2479*F$2+G2479*G$2+H2479*H$2+I2479*I$2+K2479*K$2+J2479*J$2+L2479*L$2+M2479*M$2)</f>
        <v>0</v>
      </c>
    </row>
    <row r="2480" spans="1:18" ht="22.5" customHeight="1">
      <c r="A2480" s="34">
        <v>46017</v>
      </c>
      <c r="B2480" s="15" t="s">
        <v>5135</v>
      </c>
      <c r="C2480" s="15" t="s">
        <v>5134</v>
      </c>
      <c r="D2480" s="35">
        <v>26538</v>
      </c>
      <c r="E2480" s="36"/>
      <c r="F2480" s="32"/>
      <c r="G2480" s="32"/>
      <c r="H2480" s="32">
        <v>63</v>
      </c>
      <c r="I2480" s="32"/>
      <c r="J2480" s="37"/>
      <c r="K2480" s="36">
        <v>89</v>
      </c>
      <c r="L2480" s="32">
        <v>62</v>
      </c>
      <c r="M2480" s="37">
        <v>34</v>
      </c>
      <c r="N2480" s="32"/>
      <c r="O2480" s="32"/>
      <c r="P2480" s="32"/>
      <c r="Q2480" s="32"/>
      <c r="R2480" s="38">
        <f>(E2480*E$2+F2480*F$2+G2480*G$2+H2480*H$2+I2480*I$2+K2480*K$2+J2480*J$2+L2480*L$2+M2480*M$2)</f>
        <v>0</v>
      </c>
    </row>
    <row r="2481" spans="1:18" ht="22.5" customHeight="1">
      <c r="A2481" s="34">
        <v>46017</v>
      </c>
      <c r="B2481" s="15" t="s">
        <v>7682</v>
      </c>
      <c r="C2481" s="15" t="s">
        <v>7683</v>
      </c>
      <c r="D2481" s="35">
        <v>297</v>
      </c>
      <c r="E2481" s="36">
        <v>16</v>
      </c>
      <c r="F2481" s="32"/>
      <c r="G2481" s="32">
        <v>7</v>
      </c>
      <c r="H2481" s="32">
        <v>13</v>
      </c>
      <c r="I2481" s="32">
        <v>11</v>
      </c>
      <c r="J2481" s="37"/>
      <c r="K2481" s="36">
        <v>16</v>
      </c>
      <c r="L2481" s="32">
        <v>45</v>
      </c>
      <c r="M2481" s="37">
        <v>32</v>
      </c>
      <c r="N2481" s="32"/>
      <c r="O2481" s="32"/>
      <c r="P2481" s="32"/>
      <c r="Q2481" s="32"/>
      <c r="R2481" s="38">
        <f>(E2481*E$2+F2481*F$2+G2481*G$2+H2481*H$2+I2481*I$2+K2481*K$2+J2481*J$2+L2481*L$2+M2481*M$2)</f>
        <v>0</v>
      </c>
    </row>
    <row r="2482" spans="1:18" ht="22.5" customHeight="1">
      <c r="A2482" s="34">
        <v>46017</v>
      </c>
      <c r="B2482" s="15" t="s">
        <v>5137</v>
      </c>
      <c r="C2482" s="15" t="s">
        <v>5136</v>
      </c>
      <c r="D2482" s="35">
        <v>3189</v>
      </c>
      <c r="E2482" s="36">
        <v>51</v>
      </c>
      <c r="F2482" s="32"/>
      <c r="G2482" s="32">
        <v>50</v>
      </c>
      <c r="H2482" s="32"/>
      <c r="I2482" s="32">
        <v>31</v>
      </c>
      <c r="J2482" s="37"/>
      <c r="K2482" s="36">
        <v>74</v>
      </c>
      <c r="L2482" s="32">
        <v>75</v>
      </c>
      <c r="M2482" s="37">
        <v>38</v>
      </c>
      <c r="N2482" s="32"/>
      <c r="O2482" s="32"/>
      <c r="P2482" s="32"/>
      <c r="Q2482" s="32"/>
      <c r="R2482" s="38">
        <f>(E2482*E$2+F2482*F$2+G2482*G$2+H2482*H$2+I2482*I$2+K2482*K$2+J2482*J$2+L2482*L$2+M2482*M$2)</f>
        <v>0</v>
      </c>
    </row>
    <row r="2483" spans="1:18" ht="22.5" customHeight="1">
      <c r="A2483" s="34">
        <v>46017</v>
      </c>
      <c r="B2483" s="15" t="s">
        <v>2769</v>
      </c>
      <c r="C2483" s="15" t="s">
        <v>2770</v>
      </c>
      <c r="D2483" s="35">
        <v>2301</v>
      </c>
      <c r="E2483" s="36">
        <v>38</v>
      </c>
      <c r="F2483" s="32">
        <v>64</v>
      </c>
      <c r="G2483" s="32">
        <v>28</v>
      </c>
      <c r="H2483" s="32">
        <v>14</v>
      </c>
      <c r="I2483" s="32">
        <v>20</v>
      </c>
      <c r="J2483" s="37"/>
      <c r="K2483" s="36">
        <v>60</v>
      </c>
      <c r="L2483" s="32">
        <v>56</v>
      </c>
      <c r="M2483" s="37">
        <v>14</v>
      </c>
      <c r="N2483" s="32"/>
      <c r="O2483" s="32"/>
      <c r="P2483" s="32"/>
      <c r="Q2483" s="32"/>
      <c r="R2483" s="38">
        <f>(E2483*E$2+F2483*F$2+G2483*G$2+H2483*H$2+I2483*I$2+K2483*K$2+J2483*J$2+L2483*L$2+M2483*M$2)</f>
        <v>0</v>
      </c>
    </row>
    <row r="2484" spans="1:18" ht="22.5" customHeight="1">
      <c r="A2484" s="34">
        <v>46017</v>
      </c>
      <c r="B2484" s="15" t="s">
        <v>6330</v>
      </c>
      <c r="C2484" s="15" t="s">
        <v>6187</v>
      </c>
      <c r="D2484" s="35">
        <v>1438</v>
      </c>
      <c r="E2484" s="36"/>
      <c r="F2484" s="32"/>
      <c r="G2484" s="32"/>
      <c r="H2484" s="32">
        <v>33</v>
      </c>
      <c r="I2484" s="32"/>
      <c r="J2484" s="37"/>
      <c r="K2484" s="36">
        <v>11</v>
      </c>
      <c r="L2484" s="32">
        <v>68</v>
      </c>
      <c r="M2484" s="37">
        <v>2</v>
      </c>
      <c r="N2484" s="32"/>
      <c r="O2484" s="32"/>
      <c r="P2484" s="32"/>
      <c r="Q2484" s="32"/>
      <c r="R2484" s="38">
        <f>(E2484*E$2+F2484*F$2+G2484*G$2+H2484*H$2+I2484*I$2+K2484*K$2+J2484*J$2+L2484*L$2+M2484*M$2)</f>
        <v>0</v>
      </c>
    </row>
    <row r="2485" spans="1:18" ht="22.5" customHeight="1">
      <c r="A2485" s="34">
        <v>46017</v>
      </c>
      <c r="B2485" s="15" t="s">
        <v>5139</v>
      </c>
      <c r="C2485" s="15" t="s">
        <v>5138</v>
      </c>
      <c r="D2485" s="35">
        <v>4876</v>
      </c>
      <c r="E2485" s="36"/>
      <c r="F2485" s="32"/>
      <c r="G2485" s="32"/>
      <c r="H2485" s="32">
        <v>55</v>
      </c>
      <c r="I2485" s="32"/>
      <c r="J2485" s="37"/>
      <c r="K2485" s="36">
        <v>59</v>
      </c>
      <c r="L2485" s="32">
        <v>49</v>
      </c>
      <c r="M2485" s="37">
        <v>65</v>
      </c>
      <c r="N2485" s="32"/>
      <c r="O2485" s="32"/>
      <c r="P2485" s="32"/>
      <c r="Q2485" s="32"/>
      <c r="R2485" s="38">
        <f>(E2485*E$2+F2485*F$2+G2485*G$2+H2485*H$2+I2485*I$2+K2485*K$2+J2485*J$2+L2485*L$2+M2485*M$2)</f>
        <v>0</v>
      </c>
    </row>
    <row r="2486" spans="1:18" ht="22.5" customHeight="1">
      <c r="A2486" s="34">
        <v>46017</v>
      </c>
      <c r="B2486" s="15" t="s">
        <v>5703</v>
      </c>
      <c r="C2486" s="15" t="s">
        <v>5140</v>
      </c>
      <c r="D2486" s="35">
        <v>7503</v>
      </c>
      <c r="E2486" s="36">
        <v>59</v>
      </c>
      <c r="F2486" s="32"/>
      <c r="G2486" s="32">
        <v>78</v>
      </c>
      <c r="H2486" s="32"/>
      <c r="I2486" s="32">
        <v>27</v>
      </c>
      <c r="J2486" s="37">
        <v>53</v>
      </c>
      <c r="K2486" s="36">
        <v>25</v>
      </c>
      <c r="L2486" s="32">
        <v>2</v>
      </c>
      <c r="M2486" s="37">
        <v>90</v>
      </c>
      <c r="N2486" s="32"/>
      <c r="O2486" s="32"/>
      <c r="P2486" s="32"/>
      <c r="Q2486" s="32"/>
      <c r="R2486" s="38">
        <f>(E2486*E$2+F2486*F$2+G2486*G$2+H2486*H$2+I2486*I$2+K2486*K$2+J2486*J$2+L2486*L$2+M2486*M$2)</f>
        <v>0</v>
      </c>
    </row>
    <row r="2487" spans="1:18" ht="22.5" customHeight="1">
      <c r="A2487" s="34">
        <v>46017</v>
      </c>
      <c r="B2487" s="15" t="s">
        <v>6873</v>
      </c>
      <c r="C2487" s="15" t="s">
        <v>6837</v>
      </c>
      <c r="D2487" s="35">
        <v>1470</v>
      </c>
      <c r="E2487" s="36"/>
      <c r="F2487" s="32"/>
      <c r="G2487" s="32"/>
      <c r="H2487" s="32"/>
      <c r="I2487" s="32"/>
      <c r="J2487" s="37"/>
      <c r="K2487" s="36">
        <v>1</v>
      </c>
      <c r="L2487" s="32">
        <v>49</v>
      </c>
      <c r="M2487" s="37">
        <v>75</v>
      </c>
      <c r="N2487" s="32"/>
      <c r="O2487" s="32"/>
      <c r="P2487" s="32"/>
      <c r="Q2487" s="32"/>
      <c r="R2487" s="38">
        <f>(E2487*E$2+F2487*F$2+G2487*G$2+H2487*H$2+I2487*I$2+K2487*K$2+J2487*J$2+L2487*L$2+M2487*M$2)</f>
        <v>0</v>
      </c>
    </row>
    <row r="2488" spans="1:18" ht="22.5" customHeight="1">
      <c r="A2488" s="34">
        <v>46017</v>
      </c>
      <c r="B2488" s="15" t="s">
        <v>5142</v>
      </c>
      <c r="C2488" s="15" t="s">
        <v>5141</v>
      </c>
      <c r="D2488" s="35">
        <v>182</v>
      </c>
      <c r="E2488" s="36">
        <v>7</v>
      </c>
      <c r="F2488" s="32">
        <v>9</v>
      </c>
      <c r="G2488" s="32">
        <v>32</v>
      </c>
      <c r="H2488" s="32">
        <v>1</v>
      </c>
      <c r="I2488" s="32">
        <v>7</v>
      </c>
      <c r="J2488" s="37"/>
      <c r="K2488" s="36">
        <v>6</v>
      </c>
      <c r="L2488" s="32">
        <v>73</v>
      </c>
      <c r="M2488" s="37">
        <v>13</v>
      </c>
      <c r="N2488" s="32"/>
      <c r="O2488" s="32"/>
      <c r="P2488" s="32"/>
      <c r="Q2488" s="32"/>
      <c r="R2488" s="38">
        <f>(E2488*E$2+F2488*F$2+G2488*G$2+H2488*H$2+I2488*I$2+K2488*K$2+J2488*J$2+L2488*L$2+M2488*M$2)</f>
        <v>0</v>
      </c>
    </row>
    <row r="2489" spans="1:18" ht="22.5" customHeight="1">
      <c r="A2489" s="34">
        <v>46017</v>
      </c>
      <c r="B2489" s="15" t="s">
        <v>2771</v>
      </c>
      <c r="C2489" s="15" t="s">
        <v>2772</v>
      </c>
      <c r="D2489" s="35">
        <v>396</v>
      </c>
      <c r="E2489" s="36">
        <v>54</v>
      </c>
      <c r="F2489" s="32">
        <v>56</v>
      </c>
      <c r="G2489" s="32">
        <v>27</v>
      </c>
      <c r="H2489" s="32">
        <v>81</v>
      </c>
      <c r="I2489" s="32">
        <v>41</v>
      </c>
      <c r="J2489" s="37"/>
      <c r="K2489" s="36">
        <v>73</v>
      </c>
      <c r="L2489" s="32">
        <v>40</v>
      </c>
      <c r="M2489" s="37">
        <v>32</v>
      </c>
      <c r="N2489" s="32"/>
      <c r="O2489" s="32"/>
      <c r="P2489" s="32"/>
      <c r="Q2489" s="32"/>
      <c r="R2489" s="38">
        <f>(E2489*E$2+F2489*F$2+G2489*G$2+H2489*H$2+I2489*I$2+K2489*K$2+J2489*J$2+L2489*L$2+M2489*M$2)</f>
        <v>0</v>
      </c>
    </row>
    <row r="2490" spans="1:18" ht="22.5" customHeight="1">
      <c r="A2490" s="34">
        <v>46017</v>
      </c>
      <c r="B2490" s="15" t="s">
        <v>5144</v>
      </c>
      <c r="C2490" s="15" t="s">
        <v>5143</v>
      </c>
      <c r="D2490" s="35">
        <v>665</v>
      </c>
      <c r="E2490" s="36">
        <v>40</v>
      </c>
      <c r="F2490" s="32"/>
      <c r="G2490" s="32">
        <v>43</v>
      </c>
      <c r="H2490" s="32">
        <v>55</v>
      </c>
      <c r="I2490" s="32">
        <v>34</v>
      </c>
      <c r="J2490" s="37"/>
      <c r="K2490" s="36">
        <v>77</v>
      </c>
      <c r="L2490" s="32">
        <v>41</v>
      </c>
      <c r="M2490" s="37">
        <v>51</v>
      </c>
      <c r="N2490" s="32"/>
      <c r="O2490" s="32"/>
      <c r="P2490" s="32"/>
      <c r="Q2490" s="32"/>
      <c r="R2490" s="38">
        <f>(E2490*E$2+F2490*F$2+G2490*G$2+H2490*H$2+I2490*I$2+K2490*K$2+J2490*J$2+L2490*L$2+M2490*M$2)</f>
        <v>0</v>
      </c>
    </row>
    <row r="2491" spans="1:18" ht="22.5" customHeight="1">
      <c r="A2491" s="34">
        <v>46017</v>
      </c>
      <c r="B2491" s="15" t="s">
        <v>2773</v>
      </c>
      <c r="C2491" s="15" t="s">
        <v>2774</v>
      </c>
      <c r="D2491" s="35">
        <v>82402</v>
      </c>
      <c r="E2491" s="36">
        <v>81</v>
      </c>
      <c r="F2491" s="32">
        <v>81</v>
      </c>
      <c r="G2491" s="32">
        <v>61</v>
      </c>
      <c r="H2491" s="32">
        <v>99</v>
      </c>
      <c r="I2491" s="32">
        <v>83</v>
      </c>
      <c r="J2491" s="37">
        <v>87</v>
      </c>
      <c r="K2491" s="36">
        <v>91</v>
      </c>
      <c r="L2491" s="32">
        <v>2</v>
      </c>
      <c r="M2491" s="37">
        <v>95</v>
      </c>
      <c r="N2491" s="32"/>
      <c r="O2491" s="32">
        <v>1</v>
      </c>
      <c r="P2491" s="32"/>
      <c r="Q2491" s="32"/>
      <c r="R2491" s="38">
        <f>(E2491*E$2+F2491*F$2+G2491*G$2+H2491*H$2+I2491*I$2+K2491*K$2+J2491*J$2+L2491*L$2+M2491*M$2)</f>
        <v>0</v>
      </c>
    </row>
    <row r="2492" spans="1:18" ht="22.5" customHeight="1">
      <c r="A2492" s="34">
        <v>46017</v>
      </c>
      <c r="B2492" s="15" t="s">
        <v>2775</v>
      </c>
      <c r="C2492" s="15" t="s">
        <v>2776</v>
      </c>
      <c r="D2492" s="35">
        <v>278</v>
      </c>
      <c r="E2492" s="36"/>
      <c r="F2492" s="32">
        <v>11</v>
      </c>
      <c r="G2492" s="32"/>
      <c r="H2492" s="32">
        <v>11</v>
      </c>
      <c r="I2492" s="32"/>
      <c r="J2492" s="37"/>
      <c r="K2492" s="36">
        <v>37</v>
      </c>
      <c r="L2492" s="32">
        <v>34</v>
      </c>
      <c r="M2492" s="37">
        <v>64</v>
      </c>
      <c r="N2492" s="32"/>
      <c r="O2492" s="32"/>
      <c r="P2492" s="32"/>
      <c r="Q2492" s="32"/>
      <c r="R2492" s="38">
        <f>(E2492*E$2+F2492*F$2+G2492*G$2+H2492*H$2+I2492*I$2+K2492*K$2+J2492*J$2+L2492*L$2+M2492*M$2)</f>
        <v>0</v>
      </c>
    </row>
    <row r="2493" spans="1:18" ht="22.5" customHeight="1">
      <c r="A2493" s="34">
        <v>46017</v>
      </c>
      <c r="B2493" s="15" t="s">
        <v>2777</v>
      </c>
      <c r="C2493" s="15" t="s">
        <v>2778</v>
      </c>
      <c r="D2493" s="35">
        <v>2088</v>
      </c>
      <c r="E2493" s="36">
        <v>21</v>
      </c>
      <c r="F2493" s="32">
        <v>15</v>
      </c>
      <c r="G2493" s="32">
        <v>40</v>
      </c>
      <c r="H2493" s="32">
        <v>69</v>
      </c>
      <c r="I2493" s="32">
        <v>57</v>
      </c>
      <c r="J2493" s="37">
        <v>27</v>
      </c>
      <c r="K2493" s="36">
        <v>9</v>
      </c>
      <c r="L2493" s="32">
        <v>78</v>
      </c>
      <c r="M2493" s="37">
        <v>29</v>
      </c>
      <c r="N2493" s="32"/>
      <c r="O2493" s="32"/>
      <c r="P2493" s="32"/>
      <c r="Q2493" s="32"/>
      <c r="R2493" s="38">
        <f>(E2493*E$2+F2493*F$2+G2493*G$2+H2493*H$2+I2493*I$2+K2493*K$2+J2493*J$2+L2493*L$2+M2493*M$2)</f>
        <v>0</v>
      </c>
    </row>
    <row r="2494" spans="1:18" ht="22.5" customHeight="1">
      <c r="A2494" s="34">
        <v>46017</v>
      </c>
      <c r="B2494" s="15" t="s">
        <v>2779</v>
      </c>
      <c r="C2494" s="15" t="s">
        <v>2780</v>
      </c>
      <c r="D2494" s="35">
        <v>37318</v>
      </c>
      <c r="E2494" s="36">
        <v>41</v>
      </c>
      <c r="F2494" s="32">
        <v>39</v>
      </c>
      <c r="G2494" s="32">
        <v>31</v>
      </c>
      <c r="H2494" s="32">
        <v>82</v>
      </c>
      <c r="I2494" s="32">
        <v>30</v>
      </c>
      <c r="J2494" s="37"/>
      <c r="K2494" s="36">
        <v>58</v>
      </c>
      <c r="L2494" s="32">
        <v>42</v>
      </c>
      <c r="M2494" s="37">
        <v>58</v>
      </c>
      <c r="N2494" s="32"/>
      <c r="O2494" s="32"/>
      <c r="P2494" s="32"/>
      <c r="Q2494" s="32"/>
      <c r="R2494" s="38">
        <f>(E2494*E$2+F2494*F$2+G2494*G$2+H2494*H$2+I2494*I$2+K2494*K$2+J2494*J$2+L2494*L$2+M2494*M$2)</f>
        <v>0</v>
      </c>
    </row>
    <row r="2495" spans="1:18" ht="22.5" customHeight="1">
      <c r="A2495" s="34">
        <v>46017</v>
      </c>
      <c r="B2495" s="15" t="s">
        <v>2781</v>
      </c>
      <c r="C2495" s="15" t="s">
        <v>2782</v>
      </c>
      <c r="D2495" s="35">
        <v>1909</v>
      </c>
      <c r="E2495" s="36">
        <v>63</v>
      </c>
      <c r="F2495" s="32">
        <v>57</v>
      </c>
      <c r="G2495" s="32">
        <v>50</v>
      </c>
      <c r="H2495" s="32">
        <v>95</v>
      </c>
      <c r="I2495" s="32">
        <v>76</v>
      </c>
      <c r="J2495" s="37">
        <v>59</v>
      </c>
      <c r="K2495" s="36">
        <v>86</v>
      </c>
      <c r="L2495" s="32">
        <v>8</v>
      </c>
      <c r="M2495" s="37">
        <v>87</v>
      </c>
      <c r="N2495" s="32"/>
      <c r="O2495" s="32"/>
      <c r="P2495" s="32"/>
      <c r="Q2495" s="32"/>
      <c r="R2495" s="38">
        <f>(E2495*E$2+F2495*F$2+G2495*G$2+H2495*H$2+I2495*I$2+K2495*K$2+J2495*J$2+L2495*L$2+M2495*M$2)</f>
        <v>0</v>
      </c>
    </row>
    <row r="2496" spans="1:18" ht="22.5" customHeight="1">
      <c r="A2496" s="34">
        <v>46017</v>
      </c>
      <c r="B2496" s="15" t="s">
        <v>2783</v>
      </c>
      <c r="C2496" s="15" t="s">
        <v>2784</v>
      </c>
      <c r="D2496" s="35">
        <v>5697</v>
      </c>
      <c r="E2496" s="36">
        <v>58</v>
      </c>
      <c r="F2496" s="32">
        <v>66</v>
      </c>
      <c r="G2496" s="32">
        <v>49</v>
      </c>
      <c r="H2496" s="32">
        <v>91</v>
      </c>
      <c r="I2496" s="32">
        <v>38</v>
      </c>
      <c r="J2496" s="37">
        <v>61</v>
      </c>
      <c r="K2496" s="36">
        <v>58</v>
      </c>
      <c r="L2496" s="32">
        <v>60</v>
      </c>
      <c r="M2496" s="37">
        <v>37</v>
      </c>
      <c r="N2496" s="32"/>
      <c r="O2496" s="32"/>
      <c r="P2496" s="32"/>
      <c r="Q2496" s="32"/>
      <c r="R2496" s="38">
        <f>(E2496*E$2+F2496*F$2+G2496*G$2+H2496*H$2+I2496*I$2+K2496*K$2+J2496*J$2+L2496*L$2+M2496*M$2)</f>
        <v>0</v>
      </c>
    </row>
    <row r="2497" spans="1:18" ht="22.5" customHeight="1">
      <c r="A2497" s="34">
        <v>46017</v>
      </c>
      <c r="B2497" s="15" t="s">
        <v>2785</v>
      </c>
      <c r="C2497" s="15" t="s">
        <v>2786</v>
      </c>
      <c r="D2497" s="35">
        <v>4390</v>
      </c>
      <c r="E2497" s="36">
        <v>41</v>
      </c>
      <c r="F2497" s="32">
        <v>29</v>
      </c>
      <c r="G2497" s="32">
        <v>40</v>
      </c>
      <c r="H2497" s="32">
        <v>57</v>
      </c>
      <c r="I2497" s="32">
        <v>32</v>
      </c>
      <c r="J2497" s="37"/>
      <c r="K2497" s="36">
        <v>83</v>
      </c>
      <c r="L2497" s="32">
        <v>69</v>
      </c>
      <c r="M2497" s="37">
        <v>27</v>
      </c>
      <c r="N2497" s="32"/>
      <c r="O2497" s="32"/>
      <c r="P2497" s="32"/>
      <c r="Q2497" s="32"/>
      <c r="R2497" s="38">
        <f>(E2497*E$2+F2497*F$2+G2497*G$2+H2497*H$2+I2497*I$2+K2497*K$2+J2497*J$2+L2497*L$2+M2497*M$2)</f>
        <v>0</v>
      </c>
    </row>
    <row r="2498" spans="1:18" ht="22.5" customHeight="1">
      <c r="A2498" s="34">
        <v>46017</v>
      </c>
      <c r="B2498" s="15" t="s">
        <v>2787</v>
      </c>
      <c r="C2498" s="15" t="s">
        <v>2788</v>
      </c>
      <c r="D2498" s="35">
        <v>159710</v>
      </c>
      <c r="E2498" s="36">
        <v>99</v>
      </c>
      <c r="F2498" s="32">
        <v>97</v>
      </c>
      <c r="G2498" s="32">
        <v>83</v>
      </c>
      <c r="H2498" s="32">
        <v>90</v>
      </c>
      <c r="I2498" s="32">
        <v>69</v>
      </c>
      <c r="J2498" s="37"/>
      <c r="K2498" s="36">
        <v>89</v>
      </c>
      <c r="L2498" s="32">
        <v>64</v>
      </c>
      <c r="M2498" s="37">
        <v>35</v>
      </c>
      <c r="N2498" s="32">
        <v>1</v>
      </c>
      <c r="O2498" s="32"/>
      <c r="P2498" s="32"/>
      <c r="Q2498" s="32"/>
      <c r="R2498" s="38">
        <f>(E2498*E$2+F2498*F$2+G2498*G$2+H2498*H$2+I2498*I$2+K2498*K$2+J2498*J$2+L2498*L$2+M2498*M$2)</f>
        <v>0</v>
      </c>
    </row>
    <row r="2499" spans="1:18" ht="22.5" customHeight="1">
      <c r="A2499" s="34">
        <v>46017</v>
      </c>
      <c r="B2499" s="15" t="s">
        <v>7640</v>
      </c>
      <c r="C2499" s="15" t="s">
        <v>7641</v>
      </c>
      <c r="D2499" s="35">
        <v>2828</v>
      </c>
      <c r="E2499" s="36"/>
      <c r="F2499" s="32"/>
      <c r="G2499" s="32"/>
      <c r="H2499" s="32">
        <v>41</v>
      </c>
      <c r="I2499" s="32"/>
      <c r="J2499" s="37"/>
      <c r="K2499" s="36">
        <v>32</v>
      </c>
      <c r="L2499" s="32">
        <v>49</v>
      </c>
      <c r="M2499" s="37">
        <v>57</v>
      </c>
      <c r="N2499" s="32"/>
      <c r="O2499" s="32"/>
      <c r="P2499" s="32"/>
      <c r="Q2499" s="32"/>
      <c r="R2499" s="38">
        <f>(E2499*E$2+F2499*F$2+G2499*G$2+H2499*H$2+I2499*I$2+K2499*K$2+J2499*J$2+L2499*L$2+M2499*M$2)</f>
        <v>0</v>
      </c>
    </row>
    <row r="2500" spans="1:18" ht="22.5" customHeight="1">
      <c r="A2500" s="34">
        <v>46017</v>
      </c>
      <c r="B2500" s="15" t="s">
        <v>7182</v>
      </c>
      <c r="C2500" s="15" t="s">
        <v>7183</v>
      </c>
      <c r="D2500" s="35">
        <v>589</v>
      </c>
      <c r="E2500" s="36"/>
      <c r="F2500" s="32"/>
      <c r="G2500" s="32"/>
      <c r="H2500" s="32"/>
      <c r="I2500" s="32"/>
      <c r="J2500" s="37"/>
      <c r="K2500" s="36"/>
      <c r="L2500" s="32">
        <v>45</v>
      </c>
      <c r="M2500" s="37">
        <v>57</v>
      </c>
      <c r="N2500" s="32"/>
      <c r="O2500" s="32"/>
      <c r="P2500" s="32"/>
      <c r="Q2500" s="32"/>
      <c r="R2500" s="38">
        <f>(E2500*E$2+F2500*F$2+G2500*G$2+H2500*H$2+I2500*I$2+K2500*K$2+J2500*J$2+L2500*L$2+M2500*M$2)</f>
        <v>0</v>
      </c>
    </row>
    <row r="2501" spans="1:18" ht="22.5" customHeight="1">
      <c r="A2501" s="34">
        <v>46017</v>
      </c>
      <c r="B2501" s="15" t="s">
        <v>6850</v>
      </c>
      <c r="C2501" s="15" t="s">
        <v>6821</v>
      </c>
      <c r="D2501" s="35">
        <v>590</v>
      </c>
      <c r="E2501" s="36">
        <v>46</v>
      </c>
      <c r="F2501" s="32">
        <v>31</v>
      </c>
      <c r="G2501" s="32">
        <v>51</v>
      </c>
      <c r="H2501" s="32">
        <v>73</v>
      </c>
      <c r="I2501" s="32">
        <v>2</v>
      </c>
      <c r="J2501" s="37"/>
      <c r="K2501" s="36">
        <v>64</v>
      </c>
      <c r="L2501" s="32">
        <v>37</v>
      </c>
      <c r="M2501" s="37">
        <v>56</v>
      </c>
      <c r="N2501" s="32"/>
      <c r="O2501" s="32"/>
      <c r="P2501" s="32"/>
      <c r="Q2501" s="32"/>
      <c r="R2501" s="38">
        <f>(E2501*E$2+F2501*F$2+G2501*G$2+H2501*H$2+I2501*I$2+K2501*K$2+J2501*J$2+L2501*L$2+M2501*M$2)</f>
        <v>0</v>
      </c>
    </row>
    <row r="2502" spans="1:18" ht="22.5" customHeight="1">
      <c r="A2502" s="34">
        <v>46017</v>
      </c>
      <c r="B2502" s="15" t="s">
        <v>5793</v>
      </c>
      <c r="C2502" s="15" t="s">
        <v>5792</v>
      </c>
      <c r="D2502" s="35">
        <v>533</v>
      </c>
      <c r="E2502" s="36">
        <v>49</v>
      </c>
      <c r="F2502" s="32">
        <v>62</v>
      </c>
      <c r="G2502" s="32">
        <v>53</v>
      </c>
      <c r="H2502" s="32">
        <v>39</v>
      </c>
      <c r="I2502" s="32">
        <v>63</v>
      </c>
      <c r="J2502" s="37"/>
      <c r="K2502" s="36">
        <v>74</v>
      </c>
      <c r="L2502" s="32">
        <v>90</v>
      </c>
      <c r="M2502" s="37">
        <v>17</v>
      </c>
      <c r="N2502" s="32"/>
      <c r="O2502" s="32"/>
      <c r="P2502" s="32"/>
      <c r="Q2502" s="32"/>
      <c r="R2502" s="38">
        <f>(E2502*E$2+F2502*F$2+G2502*G$2+H2502*H$2+I2502*I$2+K2502*K$2+J2502*J$2+L2502*L$2+M2502*M$2)</f>
        <v>0</v>
      </c>
    </row>
    <row r="2503" spans="1:18" ht="22.5" customHeight="1">
      <c r="A2503" s="34">
        <v>46017</v>
      </c>
      <c r="B2503" s="15" t="s">
        <v>2789</v>
      </c>
      <c r="C2503" s="15" t="s">
        <v>2790</v>
      </c>
      <c r="D2503" s="35">
        <v>775</v>
      </c>
      <c r="E2503" s="36"/>
      <c r="F2503" s="32">
        <v>9</v>
      </c>
      <c r="G2503" s="32"/>
      <c r="H2503" s="32">
        <v>72</v>
      </c>
      <c r="I2503" s="32"/>
      <c r="J2503" s="37"/>
      <c r="K2503" s="36">
        <v>42</v>
      </c>
      <c r="L2503" s="32">
        <v>18</v>
      </c>
      <c r="M2503" s="37">
        <v>55</v>
      </c>
      <c r="N2503" s="32"/>
      <c r="O2503" s="32"/>
      <c r="P2503" s="32"/>
      <c r="Q2503" s="32"/>
      <c r="R2503" s="38">
        <f>(E2503*E$2+F2503*F$2+G2503*G$2+H2503*H$2+I2503*I$2+K2503*K$2+J2503*J$2+L2503*L$2+M2503*M$2)</f>
        <v>0</v>
      </c>
    </row>
    <row r="2504" spans="1:18" ht="22.5" customHeight="1">
      <c r="A2504" s="34">
        <v>46017</v>
      </c>
      <c r="B2504" s="15" t="s">
        <v>6696</v>
      </c>
      <c r="C2504" s="15" t="s">
        <v>6697</v>
      </c>
      <c r="D2504" s="35">
        <v>1024</v>
      </c>
      <c r="E2504" s="36">
        <v>73</v>
      </c>
      <c r="F2504" s="32">
        <v>95</v>
      </c>
      <c r="G2504" s="32">
        <v>55</v>
      </c>
      <c r="H2504" s="32">
        <v>36</v>
      </c>
      <c r="I2504" s="32">
        <v>62</v>
      </c>
      <c r="J2504" s="37"/>
      <c r="K2504" s="36">
        <v>66</v>
      </c>
      <c r="L2504" s="32">
        <v>66</v>
      </c>
      <c r="M2504" s="37">
        <v>23</v>
      </c>
      <c r="N2504" s="32"/>
      <c r="O2504" s="32"/>
      <c r="P2504" s="32"/>
      <c r="Q2504" s="32"/>
      <c r="R2504" s="38">
        <f>(E2504*E$2+F2504*F$2+G2504*G$2+H2504*H$2+I2504*I$2+K2504*K$2+J2504*J$2+L2504*L$2+M2504*M$2)</f>
        <v>0</v>
      </c>
    </row>
    <row r="2505" spans="1:18" ht="22.5" customHeight="1">
      <c r="A2505" s="34">
        <v>46017</v>
      </c>
      <c r="B2505" s="15" t="s">
        <v>5923</v>
      </c>
      <c r="C2505" s="15" t="s">
        <v>2791</v>
      </c>
      <c r="D2505" s="35">
        <v>4716</v>
      </c>
      <c r="E2505" s="36">
        <v>59</v>
      </c>
      <c r="F2505" s="32">
        <v>76</v>
      </c>
      <c r="G2505" s="32">
        <v>64</v>
      </c>
      <c r="H2505" s="32">
        <v>22</v>
      </c>
      <c r="I2505" s="32">
        <v>28</v>
      </c>
      <c r="J2505" s="37"/>
      <c r="K2505" s="36">
        <v>38</v>
      </c>
      <c r="L2505" s="32">
        <v>70</v>
      </c>
      <c r="M2505" s="37">
        <v>23</v>
      </c>
      <c r="N2505" s="32"/>
      <c r="O2505" s="32"/>
      <c r="P2505" s="32"/>
      <c r="Q2505" s="32"/>
      <c r="R2505" s="38">
        <f>(E2505*E$2+F2505*F$2+G2505*G$2+H2505*H$2+I2505*I$2+K2505*K$2+J2505*J$2+L2505*L$2+M2505*M$2)</f>
        <v>0</v>
      </c>
    </row>
    <row r="2506" spans="1:18" ht="22.5" customHeight="1">
      <c r="A2506" s="34">
        <v>46017</v>
      </c>
      <c r="B2506" s="15" t="s">
        <v>7848</v>
      </c>
      <c r="C2506" s="15" t="s">
        <v>7849</v>
      </c>
      <c r="D2506" s="35">
        <v>114</v>
      </c>
      <c r="E2506" s="36"/>
      <c r="F2506" s="32">
        <v>6</v>
      </c>
      <c r="G2506" s="32"/>
      <c r="H2506" s="32">
        <v>10</v>
      </c>
      <c r="I2506" s="32"/>
      <c r="J2506" s="37"/>
      <c r="K2506" s="36">
        <v>35</v>
      </c>
      <c r="L2506" s="32">
        <v>44</v>
      </c>
      <c r="M2506" s="37">
        <v>46</v>
      </c>
      <c r="N2506" s="32"/>
      <c r="O2506" s="32"/>
      <c r="P2506" s="32"/>
      <c r="Q2506" s="32"/>
      <c r="R2506" s="38">
        <f>(E2506*E$2+F2506*F$2+G2506*G$2+H2506*H$2+I2506*I$2+K2506*K$2+J2506*J$2+L2506*L$2+M2506*M$2)</f>
        <v>0</v>
      </c>
    </row>
    <row r="2507" spans="1:18" ht="22.5" customHeight="1">
      <c r="A2507" s="34">
        <v>46017</v>
      </c>
      <c r="B2507" s="15" t="s">
        <v>5794</v>
      </c>
      <c r="C2507" s="15" t="s">
        <v>5687</v>
      </c>
      <c r="D2507" s="35">
        <v>183</v>
      </c>
      <c r="E2507" s="36">
        <v>22</v>
      </c>
      <c r="F2507" s="32"/>
      <c r="G2507" s="32">
        <v>7</v>
      </c>
      <c r="H2507" s="32">
        <v>8</v>
      </c>
      <c r="I2507" s="32">
        <v>10</v>
      </c>
      <c r="J2507" s="37"/>
      <c r="K2507" s="36">
        <v>62</v>
      </c>
      <c r="L2507" s="32">
        <v>84</v>
      </c>
      <c r="M2507" s="37">
        <v>5</v>
      </c>
      <c r="N2507" s="32"/>
      <c r="O2507" s="32"/>
      <c r="P2507" s="32"/>
      <c r="Q2507" s="32"/>
      <c r="R2507" s="38">
        <f>(E2507*E$2+F2507*F$2+G2507*G$2+H2507*H$2+I2507*I$2+K2507*K$2+J2507*J$2+L2507*L$2+M2507*M$2)</f>
        <v>0</v>
      </c>
    </row>
    <row r="2508" spans="1:18" ht="22.5" customHeight="1">
      <c r="A2508" s="34">
        <v>46017</v>
      </c>
      <c r="B2508" s="15" t="s">
        <v>2792</v>
      </c>
      <c r="C2508" s="15" t="s">
        <v>2793</v>
      </c>
      <c r="D2508" s="35">
        <v>422</v>
      </c>
      <c r="E2508" s="36"/>
      <c r="F2508" s="32">
        <v>76</v>
      </c>
      <c r="G2508" s="32"/>
      <c r="H2508" s="32">
        <v>20</v>
      </c>
      <c r="I2508" s="32"/>
      <c r="J2508" s="37"/>
      <c r="K2508" s="36">
        <v>52</v>
      </c>
      <c r="L2508" s="32">
        <v>46</v>
      </c>
      <c r="M2508" s="37">
        <v>78</v>
      </c>
      <c r="N2508" s="32"/>
      <c r="O2508" s="32"/>
      <c r="P2508" s="32"/>
      <c r="Q2508" s="32"/>
      <c r="R2508" s="38">
        <f>(E2508*E$2+F2508*F$2+G2508*G$2+H2508*H$2+I2508*I$2+K2508*K$2+J2508*J$2+L2508*L$2+M2508*M$2)</f>
        <v>0</v>
      </c>
    </row>
    <row r="2509" spans="1:18" ht="22.5" customHeight="1">
      <c r="A2509" s="34">
        <v>46017</v>
      </c>
      <c r="B2509" s="15" t="s">
        <v>5146</v>
      </c>
      <c r="C2509" s="15" t="s">
        <v>5145</v>
      </c>
      <c r="D2509" s="35">
        <v>571</v>
      </c>
      <c r="E2509" s="36"/>
      <c r="F2509" s="32"/>
      <c r="G2509" s="32"/>
      <c r="H2509" s="32">
        <v>92</v>
      </c>
      <c r="I2509" s="32"/>
      <c r="J2509" s="37"/>
      <c r="K2509" s="36">
        <v>72</v>
      </c>
      <c r="L2509" s="32">
        <v>71</v>
      </c>
      <c r="M2509" s="37">
        <v>33</v>
      </c>
      <c r="N2509" s="32"/>
      <c r="O2509" s="32"/>
      <c r="P2509" s="32"/>
      <c r="Q2509" s="32"/>
      <c r="R2509" s="38">
        <f>(E2509*E$2+F2509*F$2+G2509*G$2+H2509*H$2+I2509*I$2+K2509*K$2+J2509*J$2+L2509*L$2+M2509*M$2)</f>
        <v>0</v>
      </c>
    </row>
    <row r="2510" spans="1:18" ht="22.5" customHeight="1">
      <c r="A2510" s="34">
        <v>46017</v>
      </c>
      <c r="B2510" s="15" t="s">
        <v>5148</v>
      </c>
      <c r="C2510" s="15" t="s">
        <v>5147</v>
      </c>
      <c r="D2510" s="35">
        <v>248</v>
      </c>
      <c r="E2510" s="36">
        <v>33</v>
      </c>
      <c r="F2510" s="32"/>
      <c r="G2510" s="32">
        <v>39</v>
      </c>
      <c r="H2510" s="32">
        <v>35</v>
      </c>
      <c r="I2510" s="32">
        <v>57</v>
      </c>
      <c r="J2510" s="37"/>
      <c r="K2510" s="36">
        <v>35</v>
      </c>
      <c r="L2510" s="32">
        <v>41</v>
      </c>
      <c r="M2510" s="37">
        <v>75</v>
      </c>
      <c r="N2510" s="32"/>
      <c r="O2510" s="32"/>
      <c r="P2510" s="32"/>
      <c r="Q2510" s="32"/>
      <c r="R2510" s="38">
        <f>(E2510*E$2+F2510*F$2+G2510*G$2+H2510*H$2+I2510*I$2+K2510*K$2+J2510*J$2+L2510*L$2+M2510*M$2)</f>
        <v>0</v>
      </c>
    </row>
    <row r="2511" spans="1:18" ht="22.5" customHeight="1">
      <c r="A2511" s="34">
        <v>46017</v>
      </c>
      <c r="B2511" s="15" t="s">
        <v>5150</v>
      </c>
      <c r="C2511" s="15" t="s">
        <v>5149</v>
      </c>
      <c r="D2511" s="35">
        <v>30830</v>
      </c>
      <c r="E2511" s="36">
        <v>31</v>
      </c>
      <c r="F2511" s="32"/>
      <c r="G2511" s="32">
        <v>16</v>
      </c>
      <c r="H2511" s="32"/>
      <c r="I2511" s="32">
        <v>98</v>
      </c>
      <c r="J2511" s="37">
        <v>46</v>
      </c>
      <c r="K2511" s="36">
        <v>69</v>
      </c>
      <c r="L2511" s="32">
        <v>80</v>
      </c>
      <c r="M2511" s="37">
        <v>22</v>
      </c>
      <c r="N2511" s="32"/>
      <c r="O2511" s="32"/>
      <c r="P2511" s="32"/>
      <c r="Q2511" s="32"/>
      <c r="R2511" s="38">
        <f>(E2511*E$2+F2511*F$2+G2511*G$2+H2511*H$2+I2511*I$2+K2511*K$2+J2511*J$2+L2511*L$2+M2511*M$2)</f>
        <v>0</v>
      </c>
    </row>
    <row r="2512" spans="1:18" ht="22.5" customHeight="1">
      <c r="A2512" s="34">
        <v>46017</v>
      </c>
      <c r="B2512" s="15" t="s">
        <v>7479</v>
      </c>
      <c r="C2512" s="15" t="s">
        <v>7480</v>
      </c>
      <c r="D2512" s="35">
        <v>817</v>
      </c>
      <c r="E2512" s="36">
        <v>15</v>
      </c>
      <c r="F2512" s="32">
        <v>21</v>
      </c>
      <c r="G2512" s="32">
        <v>11</v>
      </c>
      <c r="H2512" s="32">
        <v>22</v>
      </c>
      <c r="I2512" s="32">
        <v>9</v>
      </c>
      <c r="J2512" s="37"/>
      <c r="K2512" s="36">
        <v>78</v>
      </c>
      <c r="L2512" s="32">
        <v>54</v>
      </c>
      <c r="M2512" s="37">
        <v>27</v>
      </c>
      <c r="N2512" s="32"/>
      <c r="O2512" s="32"/>
      <c r="P2512" s="32"/>
      <c r="Q2512" s="32"/>
      <c r="R2512" s="38">
        <f>(E2512*E$2+F2512*F$2+G2512*G$2+H2512*H$2+I2512*I$2+K2512*K$2+J2512*J$2+L2512*L$2+M2512*M$2)</f>
        <v>0</v>
      </c>
    </row>
    <row r="2513" spans="1:18" ht="22.5" customHeight="1">
      <c r="A2513" s="34">
        <v>46017</v>
      </c>
      <c r="B2513" s="15" t="s">
        <v>2794</v>
      </c>
      <c r="C2513" s="15" t="s">
        <v>2795</v>
      </c>
      <c r="D2513" s="35">
        <v>599</v>
      </c>
      <c r="E2513" s="36">
        <v>53</v>
      </c>
      <c r="F2513" s="32">
        <v>10</v>
      </c>
      <c r="G2513" s="32">
        <v>72</v>
      </c>
      <c r="H2513" s="32">
        <v>72</v>
      </c>
      <c r="I2513" s="32">
        <v>99</v>
      </c>
      <c r="J2513" s="37">
        <v>25</v>
      </c>
      <c r="K2513" s="36">
        <v>24</v>
      </c>
      <c r="L2513" s="32">
        <v>65</v>
      </c>
      <c r="M2513" s="37">
        <v>58</v>
      </c>
      <c r="N2513" s="32"/>
      <c r="O2513" s="32"/>
      <c r="P2513" s="32"/>
      <c r="Q2513" s="32"/>
      <c r="R2513" s="38">
        <f>(E2513*E$2+F2513*F$2+G2513*G$2+H2513*H$2+I2513*I$2+K2513*K$2+J2513*J$2+L2513*L$2+M2513*M$2)</f>
        <v>0</v>
      </c>
    </row>
    <row r="2514" spans="1:18" ht="22.5" customHeight="1">
      <c r="A2514" s="34">
        <v>46017</v>
      </c>
      <c r="B2514" s="15" t="s">
        <v>2796</v>
      </c>
      <c r="C2514" s="15" t="s">
        <v>2797</v>
      </c>
      <c r="D2514" s="35">
        <v>1956</v>
      </c>
      <c r="E2514" s="36">
        <v>14</v>
      </c>
      <c r="F2514" s="32">
        <v>26</v>
      </c>
      <c r="G2514" s="32">
        <v>29</v>
      </c>
      <c r="H2514" s="32">
        <v>45</v>
      </c>
      <c r="I2514" s="32">
        <v>73</v>
      </c>
      <c r="J2514" s="37"/>
      <c r="K2514" s="36">
        <v>43</v>
      </c>
      <c r="L2514" s="32">
        <v>71</v>
      </c>
      <c r="M2514" s="37">
        <v>36</v>
      </c>
      <c r="N2514" s="32"/>
      <c r="O2514" s="32"/>
      <c r="P2514" s="32"/>
      <c r="Q2514" s="32"/>
      <c r="R2514" s="38">
        <f>(E2514*E$2+F2514*F$2+G2514*G$2+H2514*H$2+I2514*I$2+K2514*K$2+J2514*J$2+L2514*L$2+M2514*M$2)</f>
        <v>0</v>
      </c>
    </row>
    <row r="2515" spans="1:18" ht="22.5" customHeight="1">
      <c r="A2515" s="34">
        <v>46017</v>
      </c>
      <c r="B2515" s="15" t="s">
        <v>2798</v>
      </c>
      <c r="C2515" s="15" t="s">
        <v>2799</v>
      </c>
      <c r="D2515" s="35">
        <v>1352</v>
      </c>
      <c r="E2515" s="36"/>
      <c r="F2515" s="32">
        <v>55</v>
      </c>
      <c r="G2515" s="32"/>
      <c r="H2515" s="32">
        <v>51</v>
      </c>
      <c r="I2515" s="32"/>
      <c r="J2515" s="37"/>
      <c r="K2515" s="36">
        <v>73</v>
      </c>
      <c r="L2515" s="32">
        <v>31</v>
      </c>
      <c r="M2515" s="37">
        <v>63</v>
      </c>
      <c r="N2515" s="32"/>
      <c r="O2515" s="32"/>
      <c r="P2515" s="32"/>
      <c r="Q2515" s="32"/>
      <c r="R2515" s="38">
        <f>(E2515*E$2+F2515*F$2+G2515*G$2+H2515*H$2+I2515*I$2+K2515*K$2+J2515*J$2+L2515*L$2+M2515*M$2)</f>
        <v>0</v>
      </c>
    </row>
    <row r="2516" spans="1:18" ht="22.5" customHeight="1">
      <c r="A2516" s="34">
        <v>46017</v>
      </c>
      <c r="B2516" s="15" t="s">
        <v>5152</v>
      </c>
      <c r="C2516" s="15" t="s">
        <v>5151</v>
      </c>
      <c r="D2516" s="35">
        <v>2148</v>
      </c>
      <c r="E2516" s="36">
        <v>36</v>
      </c>
      <c r="F2516" s="32"/>
      <c r="G2516" s="32">
        <v>50</v>
      </c>
      <c r="H2516" s="32"/>
      <c r="I2516" s="32">
        <v>30</v>
      </c>
      <c r="J2516" s="37">
        <v>52</v>
      </c>
      <c r="K2516" s="36">
        <v>41</v>
      </c>
      <c r="L2516" s="32">
        <v>6</v>
      </c>
      <c r="M2516" s="37">
        <v>82</v>
      </c>
      <c r="N2516" s="32"/>
      <c r="O2516" s="32"/>
      <c r="P2516" s="32"/>
      <c r="Q2516" s="32"/>
      <c r="R2516" s="38">
        <f>(E2516*E$2+F2516*F$2+G2516*G$2+H2516*H$2+I2516*I$2+K2516*K$2+J2516*J$2+L2516*L$2+M2516*M$2)</f>
        <v>0</v>
      </c>
    </row>
    <row r="2517" spans="1:18" ht="22.5" customHeight="1">
      <c r="A2517" s="34">
        <v>46017</v>
      </c>
      <c r="B2517" s="15" t="s">
        <v>2800</v>
      </c>
      <c r="C2517" s="15" t="s">
        <v>2801</v>
      </c>
      <c r="D2517" s="35">
        <v>65287</v>
      </c>
      <c r="E2517" s="36">
        <v>39</v>
      </c>
      <c r="F2517" s="32">
        <v>29</v>
      </c>
      <c r="G2517" s="32">
        <v>68</v>
      </c>
      <c r="H2517" s="32">
        <v>27</v>
      </c>
      <c r="I2517" s="32">
        <v>57</v>
      </c>
      <c r="J2517" s="37">
        <v>27</v>
      </c>
      <c r="K2517" s="36">
        <v>76</v>
      </c>
      <c r="L2517" s="32">
        <v>38</v>
      </c>
      <c r="M2517" s="37">
        <v>70</v>
      </c>
      <c r="N2517" s="32"/>
      <c r="O2517" s="32"/>
      <c r="P2517" s="32"/>
      <c r="Q2517" s="32"/>
      <c r="R2517" s="38">
        <f>(E2517*E$2+F2517*F$2+G2517*G$2+H2517*H$2+I2517*I$2+K2517*K$2+J2517*J$2+L2517*L$2+M2517*M$2)</f>
        <v>0</v>
      </c>
    </row>
    <row r="2518" spans="1:18" ht="22.5" customHeight="1">
      <c r="A2518" s="34">
        <v>46017</v>
      </c>
      <c r="B2518" s="15" t="s">
        <v>2802</v>
      </c>
      <c r="C2518" s="15" t="s">
        <v>2803</v>
      </c>
      <c r="D2518" s="35">
        <v>2586</v>
      </c>
      <c r="E2518" s="36">
        <v>47</v>
      </c>
      <c r="F2518" s="32">
        <v>29</v>
      </c>
      <c r="G2518" s="32">
        <v>43</v>
      </c>
      <c r="H2518" s="32">
        <v>86</v>
      </c>
      <c r="I2518" s="32">
        <v>88</v>
      </c>
      <c r="J2518" s="37"/>
      <c r="K2518" s="36">
        <v>53</v>
      </c>
      <c r="L2518" s="32">
        <v>41</v>
      </c>
      <c r="M2518" s="37">
        <v>41</v>
      </c>
      <c r="N2518" s="32"/>
      <c r="O2518" s="32"/>
      <c r="P2518" s="32"/>
      <c r="Q2518" s="32"/>
      <c r="R2518" s="38">
        <f>(E2518*E$2+F2518*F$2+G2518*G$2+H2518*H$2+I2518*I$2+K2518*K$2+J2518*J$2+L2518*L$2+M2518*M$2)</f>
        <v>0</v>
      </c>
    </row>
    <row r="2519" spans="1:18" ht="22.5" customHeight="1">
      <c r="A2519" s="34">
        <v>46017</v>
      </c>
      <c r="B2519" s="15" t="s">
        <v>2804</v>
      </c>
      <c r="C2519" s="15" t="s">
        <v>2805</v>
      </c>
      <c r="D2519" s="35">
        <v>1454</v>
      </c>
      <c r="E2519" s="36">
        <v>28</v>
      </c>
      <c r="F2519" s="32">
        <v>15</v>
      </c>
      <c r="G2519" s="32">
        <v>27</v>
      </c>
      <c r="H2519" s="32">
        <v>51</v>
      </c>
      <c r="I2519" s="32">
        <v>11</v>
      </c>
      <c r="J2519" s="37">
        <v>18</v>
      </c>
      <c r="K2519" s="36">
        <v>41</v>
      </c>
      <c r="L2519" s="32">
        <v>42</v>
      </c>
      <c r="M2519" s="37">
        <v>68</v>
      </c>
      <c r="N2519" s="32"/>
      <c r="O2519" s="32"/>
      <c r="P2519" s="32"/>
      <c r="Q2519" s="32"/>
      <c r="R2519" s="38">
        <f>(E2519*E$2+F2519*F$2+G2519*G$2+H2519*H$2+I2519*I$2+K2519*K$2+J2519*J$2+L2519*L$2+M2519*M$2)</f>
        <v>0</v>
      </c>
    </row>
    <row r="2520" spans="1:18" ht="22.5" customHeight="1">
      <c r="A2520" s="34">
        <v>46017</v>
      </c>
      <c r="B2520" s="15" t="s">
        <v>2806</v>
      </c>
      <c r="C2520" s="15" t="s">
        <v>2807</v>
      </c>
      <c r="D2520" s="35">
        <v>1524</v>
      </c>
      <c r="E2520" s="36"/>
      <c r="F2520" s="32">
        <v>94</v>
      </c>
      <c r="G2520" s="32"/>
      <c r="H2520" s="32">
        <v>76</v>
      </c>
      <c r="I2520" s="32"/>
      <c r="J2520" s="37">
        <v>78</v>
      </c>
      <c r="K2520" s="36">
        <v>64</v>
      </c>
      <c r="L2520" s="32">
        <v>63</v>
      </c>
      <c r="M2520" s="37">
        <v>42</v>
      </c>
      <c r="N2520" s="32"/>
      <c r="O2520" s="32"/>
      <c r="P2520" s="32"/>
      <c r="Q2520" s="32"/>
      <c r="R2520" s="38">
        <f>(E2520*E$2+F2520*F$2+G2520*G$2+H2520*H$2+I2520*I$2+K2520*K$2+J2520*J$2+L2520*L$2+M2520*M$2)</f>
        <v>0</v>
      </c>
    </row>
    <row r="2521" spans="1:18" ht="22.5" customHeight="1">
      <c r="A2521" s="34">
        <v>46017</v>
      </c>
      <c r="B2521" s="15" t="s">
        <v>2808</v>
      </c>
      <c r="C2521" s="15" t="s">
        <v>2809</v>
      </c>
      <c r="D2521" s="35">
        <v>21887</v>
      </c>
      <c r="E2521" s="36">
        <v>99</v>
      </c>
      <c r="F2521" s="32">
        <v>96</v>
      </c>
      <c r="G2521" s="32">
        <v>88</v>
      </c>
      <c r="H2521" s="32">
        <v>90</v>
      </c>
      <c r="I2521" s="32">
        <v>62</v>
      </c>
      <c r="J2521" s="37">
        <v>79</v>
      </c>
      <c r="K2521" s="36">
        <v>89</v>
      </c>
      <c r="L2521" s="32">
        <v>58</v>
      </c>
      <c r="M2521" s="37">
        <v>28</v>
      </c>
      <c r="N2521" s="32">
        <v>1</v>
      </c>
      <c r="O2521" s="32"/>
      <c r="P2521" s="32"/>
      <c r="Q2521" s="32"/>
      <c r="R2521" s="38">
        <f>(E2521*E$2+F2521*F$2+G2521*G$2+H2521*H$2+I2521*I$2+K2521*K$2+J2521*J$2+L2521*L$2+M2521*M$2)</f>
        <v>0</v>
      </c>
    </row>
    <row r="2522" spans="1:18" ht="22.5" customHeight="1">
      <c r="A2522" s="34">
        <v>46017</v>
      </c>
      <c r="B2522" s="15" t="s">
        <v>2810</v>
      </c>
      <c r="C2522" s="15" t="s">
        <v>2811</v>
      </c>
      <c r="D2522" s="35">
        <v>2107</v>
      </c>
      <c r="E2522" s="36">
        <v>60</v>
      </c>
      <c r="F2522" s="32">
        <v>54</v>
      </c>
      <c r="G2522" s="32">
        <v>72</v>
      </c>
      <c r="H2522" s="32">
        <v>65</v>
      </c>
      <c r="I2522" s="32">
        <v>80</v>
      </c>
      <c r="J2522" s="37">
        <v>47</v>
      </c>
      <c r="K2522" s="36">
        <v>36</v>
      </c>
      <c r="L2522" s="32">
        <v>39</v>
      </c>
      <c r="M2522" s="37">
        <v>60</v>
      </c>
      <c r="N2522" s="32"/>
      <c r="O2522" s="32"/>
      <c r="P2522" s="32"/>
      <c r="Q2522" s="32"/>
      <c r="R2522" s="38">
        <f>(E2522*E$2+F2522*F$2+G2522*G$2+H2522*H$2+I2522*I$2+K2522*K$2+J2522*J$2+L2522*L$2+M2522*M$2)</f>
        <v>0</v>
      </c>
    </row>
    <row r="2523" spans="1:18" ht="22.5" customHeight="1">
      <c r="A2523" s="34">
        <v>46017</v>
      </c>
      <c r="B2523" s="15" t="s">
        <v>2812</v>
      </c>
      <c r="C2523" s="15" t="s">
        <v>2813</v>
      </c>
      <c r="D2523" s="35">
        <v>2010</v>
      </c>
      <c r="E2523" s="36">
        <v>94</v>
      </c>
      <c r="F2523" s="32">
        <v>97</v>
      </c>
      <c r="G2523" s="32">
        <v>74</v>
      </c>
      <c r="H2523" s="32">
        <v>92</v>
      </c>
      <c r="I2523" s="32">
        <v>86</v>
      </c>
      <c r="J2523" s="37"/>
      <c r="K2523" s="36">
        <v>86</v>
      </c>
      <c r="L2523" s="32">
        <v>61</v>
      </c>
      <c r="M2523" s="37">
        <v>43</v>
      </c>
      <c r="N2523" s="32"/>
      <c r="O2523" s="32"/>
      <c r="P2523" s="32"/>
      <c r="Q2523" s="32"/>
      <c r="R2523" s="38">
        <f>(E2523*E$2+F2523*F$2+G2523*G$2+H2523*H$2+I2523*I$2+K2523*K$2+J2523*J$2+L2523*L$2+M2523*M$2)</f>
        <v>0</v>
      </c>
    </row>
    <row r="2524" spans="1:18" ht="22.5" customHeight="1">
      <c r="A2524" s="34">
        <v>46017</v>
      </c>
      <c r="B2524" s="15" t="s">
        <v>2814</v>
      </c>
      <c r="C2524" s="15" t="s">
        <v>2815</v>
      </c>
      <c r="D2524" s="35">
        <v>86911</v>
      </c>
      <c r="E2524" s="36">
        <v>85</v>
      </c>
      <c r="F2524" s="32">
        <v>99</v>
      </c>
      <c r="G2524" s="32">
        <v>100</v>
      </c>
      <c r="H2524" s="32">
        <v>22</v>
      </c>
      <c r="I2524" s="32">
        <v>77</v>
      </c>
      <c r="J2524" s="37"/>
      <c r="K2524" s="36">
        <v>96</v>
      </c>
      <c r="L2524" s="32">
        <v>49</v>
      </c>
      <c r="M2524" s="37">
        <v>74</v>
      </c>
      <c r="N2524" s="32"/>
      <c r="O2524" s="32"/>
      <c r="P2524" s="32"/>
      <c r="Q2524" s="32"/>
      <c r="R2524" s="38">
        <f>(E2524*E$2+F2524*F$2+G2524*G$2+H2524*H$2+I2524*I$2+K2524*K$2+J2524*J$2+L2524*L$2+M2524*M$2)</f>
        <v>0</v>
      </c>
    </row>
    <row r="2525" spans="1:18" ht="22.5" customHeight="1">
      <c r="A2525" s="34">
        <v>46017</v>
      </c>
      <c r="B2525" s="15" t="s">
        <v>2816</v>
      </c>
      <c r="C2525" s="15" t="s">
        <v>2817</v>
      </c>
      <c r="D2525" s="35">
        <v>699</v>
      </c>
      <c r="E2525" s="36">
        <v>9</v>
      </c>
      <c r="F2525" s="32">
        <v>5</v>
      </c>
      <c r="G2525" s="32">
        <v>22</v>
      </c>
      <c r="H2525" s="32">
        <v>20</v>
      </c>
      <c r="I2525" s="32">
        <v>24</v>
      </c>
      <c r="J2525" s="37"/>
      <c r="K2525" s="36">
        <v>44</v>
      </c>
      <c r="L2525" s="32">
        <v>48</v>
      </c>
      <c r="M2525" s="37">
        <v>39</v>
      </c>
      <c r="N2525" s="32"/>
      <c r="O2525" s="32"/>
      <c r="P2525" s="32"/>
      <c r="Q2525" s="32"/>
      <c r="R2525" s="38">
        <f>(E2525*E$2+F2525*F$2+G2525*G$2+H2525*H$2+I2525*I$2+K2525*K$2+J2525*J$2+L2525*L$2+M2525*M$2)</f>
        <v>0</v>
      </c>
    </row>
    <row r="2526" spans="1:18" ht="22.5" customHeight="1">
      <c r="A2526" s="34">
        <v>46017</v>
      </c>
      <c r="B2526" s="15" t="s">
        <v>7481</v>
      </c>
      <c r="C2526" s="15" t="s">
        <v>7482</v>
      </c>
      <c r="D2526" s="35">
        <v>205</v>
      </c>
      <c r="E2526" s="36"/>
      <c r="F2526" s="32"/>
      <c r="G2526" s="32"/>
      <c r="H2526" s="32">
        <v>5</v>
      </c>
      <c r="I2526" s="32"/>
      <c r="J2526" s="37"/>
      <c r="K2526" s="36">
        <v>7</v>
      </c>
      <c r="L2526" s="32">
        <v>31</v>
      </c>
      <c r="M2526" s="37">
        <v>49</v>
      </c>
      <c r="N2526" s="32"/>
      <c r="O2526" s="32"/>
      <c r="P2526" s="32"/>
      <c r="Q2526" s="32"/>
      <c r="R2526" s="38">
        <f>(E2526*E$2+F2526*F$2+G2526*G$2+H2526*H$2+I2526*I$2+K2526*K$2+J2526*J$2+L2526*L$2+M2526*M$2)</f>
        <v>0</v>
      </c>
    </row>
    <row r="2527" spans="1:18" ht="22.5" customHeight="1">
      <c r="A2527" s="34">
        <v>46017</v>
      </c>
      <c r="B2527" s="15" t="s">
        <v>2818</v>
      </c>
      <c r="C2527" s="15" t="s">
        <v>2819</v>
      </c>
      <c r="D2527" s="35">
        <v>1093</v>
      </c>
      <c r="E2527" s="36">
        <v>24</v>
      </c>
      <c r="F2527" s="32">
        <v>52</v>
      </c>
      <c r="G2527" s="32">
        <v>19</v>
      </c>
      <c r="H2527" s="32">
        <v>30</v>
      </c>
      <c r="I2527" s="32">
        <v>68</v>
      </c>
      <c r="J2527" s="37"/>
      <c r="K2527" s="36">
        <v>33</v>
      </c>
      <c r="L2527" s="32">
        <v>53</v>
      </c>
      <c r="M2527" s="37">
        <v>12</v>
      </c>
      <c r="N2527" s="32"/>
      <c r="O2527" s="32"/>
      <c r="P2527" s="32"/>
      <c r="Q2527" s="32"/>
      <c r="R2527" s="38">
        <f>(E2527*E$2+F2527*F$2+G2527*G$2+H2527*H$2+I2527*I$2+K2527*K$2+J2527*J$2+L2527*L$2+M2527*M$2)</f>
        <v>0</v>
      </c>
    </row>
    <row r="2528" spans="1:18" ht="22.5" customHeight="1">
      <c r="A2528" s="34">
        <v>46017</v>
      </c>
      <c r="B2528" s="15" t="s">
        <v>2820</v>
      </c>
      <c r="C2528" s="15" t="s">
        <v>2821</v>
      </c>
      <c r="D2528" s="35">
        <v>14287</v>
      </c>
      <c r="E2528" s="36">
        <v>77</v>
      </c>
      <c r="F2528" s="32">
        <v>77</v>
      </c>
      <c r="G2528" s="32">
        <v>80</v>
      </c>
      <c r="H2528" s="32">
        <v>39</v>
      </c>
      <c r="I2528" s="32">
        <v>55</v>
      </c>
      <c r="J2528" s="37"/>
      <c r="K2528" s="36">
        <v>71</v>
      </c>
      <c r="L2528" s="32">
        <v>71</v>
      </c>
      <c r="M2528" s="37">
        <v>39</v>
      </c>
      <c r="N2528" s="32"/>
      <c r="O2528" s="32"/>
      <c r="P2528" s="32"/>
      <c r="Q2528" s="32"/>
      <c r="R2528" s="38">
        <f>(E2528*E$2+F2528*F$2+G2528*G$2+H2528*H$2+I2528*I$2+K2528*K$2+J2528*J$2+L2528*L$2+M2528*M$2)</f>
        <v>0</v>
      </c>
    </row>
    <row r="2529" spans="1:18" ht="22.5" customHeight="1">
      <c r="A2529" s="34">
        <v>46017</v>
      </c>
      <c r="B2529" s="15" t="s">
        <v>2822</v>
      </c>
      <c r="C2529" s="15" t="s">
        <v>2823</v>
      </c>
      <c r="D2529" s="35">
        <v>30682</v>
      </c>
      <c r="E2529" s="36">
        <v>44</v>
      </c>
      <c r="F2529" s="32">
        <v>45</v>
      </c>
      <c r="G2529" s="32">
        <v>32</v>
      </c>
      <c r="H2529" s="32">
        <v>59</v>
      </c>
      <c r="I2529" s="32">
        <v>62</v>
      </c>
      <c r="J2529" s="37">
        <v>52</v>
      </c>
      <c r="K2529" s="36">
        <v>68</v>
      </c>
      <c r="L2529" s="32">
        <v>24</v>
      </c>
      <c r="M2529" s="37">
        <v>69</v>
      </c>
      <c r="N2529" s="32"/>
      <c r="O2529" s="32"/>
      <c r="P2529" s="32"/>
      <c r="Q2529" s="32"/>
      <c r="R2529" s="38">
        <f>(E2529*E$2+F2529*F$2+G2529*G$2+H2529*H$2+I2529*I$2+K2529*K$2+J2529*J$2+L2529*L$2+M2529*M$2)</f>
        <v>0</v>
      </c>
    </row>
    <row r="2530" spans="1:18" ht="22.5" customHeight="1">
      <c r="A2530" s="34">
        <v>46017</v>
      </c>
      <c r="B2530" s="15" t="s">
        <v>2824</v>
      </c>
      <c r="C2530" s="15" t="s">
        <v>2825</v>
      </c>
      <c r="D2530" s="35">
        <v>32331</v>
      </c>
      <c r="E2530" s="36">
        <v>63</v>
      </c>
      <c r="F2530" s="32">
        <v>83</v>
      </c>
      <c r="G2530" s="32">
        <v>53</v>
      </c>
      <c r="H2530" s="32">
        <v>80</v>
      </c>
      <c r="I2530" s="32">
        <v>69</v>
      </c>
      <c r="J2530" s="37"/>
      <c r="K2530" s="36">
        <v>96</v>
      </c>
      <c r="L2530" s="32">
        <v>76</v>
      </c>
      <c r="M2530" s="37">
        <v>38</v>
      </c>
      <c r="N2530" s="32"/>
      <c r="O2530" s="32"/>
      <c r="P2530" s="32"/>
      <c r="Q2530" s="32"/>
      <c r="R2530" s="38">
        <f>(E2530*E$2+F2530*F$2+G2530*G$2+H2530*H$2+I2530*I$2+K2530*K$2+J2530*J$2+L2530*L$2+M2530*M$2)</f>
        <v>0</v>
      </c>
    </row>
    <row r="2531" spans="1:18" ht="22.5" customHeight="1">
      <c r="A2531" s="34">
        <v>46017</v>
      </c>
      <c r="B2531" s="15" t="s">
        <v>2826</v>
      </c>
      <c r="C2531" s="15" t="s">
        <v>2827</v>
      </c>
      <c r="D2531" s="35">
        <v>26502</v>
      </c>
      <c r="E2531" s="36">
        <v>46</v>
      </c>
      <c r="F2531" s="32">
        <v>17</v>
      </c>
      <c r="G2531" s="32">
        <v>69</v>
      </c>
      <c r="H2531" s="32">
        <v>64</v>
      </c>
      <c r="I2531" s="32">
        <v>45</v>
      </c>
      <c r="J2531" s="37">
        <v>6</v>
      </c>
      <c r="K2531" s="36">
        <v>92</v>
      </c>
      <c r="L2531" s="32">
        <v>59</v>
      </c>
      <c r="M2531" s="37">
        <v>44</v>
      </c>
      <c r="N2531" s="32"/>
      <c r="O2531" s="32"/>
      <c r="P2531" s="32"/>
      <c r="Q2531" s="32"/>
      <c r="R2531" s="38">
        <f>(E2531*E$2+F2531*F$2+G2531*G$2+H2531*H$2+I2531*I$2+K2531*K$2+J2531*J$2+L2531*L$2+M2531*M$2)</f>
        <v>0</v>
      </c>
    </row>
    <row r="2532" spans="1:18" ht="22.5" customHeight="1">
      <c r="A2532" s="34">
        <v>46017</v>
      </c>
      <c r="B2532" s="15" t="s">
        <v>7618</v>
      </c>
      <c r="C2532" s="15" t="s">
        <v>7581</v>
      </c>
      <c r="D2532" s="35">
        <v>1558</v>
      </c>
      <c r="E2532" s="36"/>
      <c r="F2532" s="32">
        <v>50</v>
      </c>
      <c r="G2532" s="32"/>
      <c r="H2532" s="32">
        <v>26</v>
      </c>
      <c r="I2532" s="32"/>
      <c r="J2532" s="37"/>
      <c r="K2532" s="36">
        <v>25</v>
      </c>
      <c r="L2532" s="32">
        <v>50</v>
      </c>
      <c r="M2532" s="37">
        <v>37</v>
      </c>
      <c r="N2532" s="32"/>
      <c r="O2532" s="32"/>
      <c r="P2532" s="32"/>
      <c r="Q2532" s="32"/>
      <c r="R2532" s="38">
        <f>(E2532*E$2+F2532*F$2+G2532*G$2+H2532*H$2+I2532*I$2+K2532*K$2+J2532*J$2+L2532*L$2+M2532*M$2)</f>
        <v>0</v>
      </c>
    </row>
    <row r="2533" spans="1:18" ht="22.5" customHeight="1">
      <c r="A2533" s="34">
        <v>46017</v>
      </c>
      <c r="B2533" s="15" t="s">
        <v>5154</v>
      </c>
      <c r="C2533" s="15" t="s">
        <v>5153</v>
      </c>
      <c r="D2533" s="35">
        <v>1472</v>
      </c>
      <c r="E2533" s="36">
        <v>54</v>
      </c>
      <c r="F2533" s="32"/>
      <c r="G2533" s="32">
        <v>61</v>
      </c>
      <c r="H2533" s="32"/>
      <c r="I2533" s="32">
        <v>98</v>
      </c>
      <c r="J2533" s="37">
        <v>30</v>
      </c>
      <c r="K2533" s="36">
        <v>25</v>
      </c>
      <c r="L2533" s="32">
        <v>13</v>
      </c>
      <c r="M2533" s="37">
        <v>85</v>
      </c>
      <c r="N2533" s="32"/>
      <c r="O2533" s="32"/>
      <c r="P2533" s="32"/>
      <c r="Q2533" s="32"/>
      <c r="R2533" s="38">
        <f>(E2533*E$2+F2533*F$2+G2533*G$2+H2533*H$2+I2533*I$2+K2533*K$2+J2533*J$2+L2533*L$2+M2533*M$2)</f>
        <v>0</v>
      </c>
    </row>
    <row r="2534" spans="1:18" ht="22.5" customHeight="1">
      <c r="A2534" s="34">
        <v>46017</v>
      </c>
      <c r="B2534" s="15" t="s">
        <v>6724</v>
      </c>
      <c r="C2534" s="15" t="s">
        <v>6725</v>
      </c>
      <c r="D2534" s="35">
        <v>358</v>
      </c>
      <c r="E2534" s="36"/>
      <c r="F2534" s="32"/>
      <c r="G2534" s="32"/>
      <c r="H2534" s="32"/>
      <c r="I2534" s="32"/>
      <c r="J2534" s="37"/>
      <c r="K2534" s="36"/>
      <c r="L2534" s="32">
        <v>19</v>
      </c>
      <c r="M2534" s="37">
        <v>78</v>
      </c>
      <c r="N2534" s="32"/>
      <c r="O2534" s="32"/>
      <c r="P2534" s="32"/>
      <c r="Q2534" s="32"/>
      <c r="R2534" s="38">
        <f>(E2534*E$2+F2534*F$2+G2534*G$2+H2534*H$2+I2534*I$2+K2534*K$2+J2534*J$2+L2534*L$2+M2534*M$2)</f>
        <v>0</v>
      </c>
    </row>
    <row r="2535" spans="1:18" ht="22.5" customHeight="1">
      <c r="A2535" s="34">
        <v>46017</v>
      </c>
      <c r="B2535" s="15" t="s">
        <v>5156</v>
      </c>
      <c r="C2535" s="15" t="s">
        <v>5155</v>
      </c>
      <c r="D2535" s="35">
        <v>80760</v>
      </c>
      <c r="E2535" s="36">
        <v>53</v>
      </c>
      <c r="F2535" s="32">
        <v>19</v>
      </c>
      <c r="G2535" s="32">
        <v>55</v>
      </c>
      <c r="H2535" s="32">
        <v>62</v>
      </c>
      <c r="I2535" s="32">
        <v>82</v>
      </c>
      <c r="J2535" s="37"/>
      <c r="K2535" s="36">
        <v>32</v>
      </c>
      <c r="L2535" s="32">
        <v>58</v>
      </c>
      <c r="M2535" s="37">
        <v>22</v>
      </c>
      <c r="N2535" s="32"/>
      <c r="O2535" s="32"/>
      <c r="P2535" s="32"/>
      <c r="Q2535" s="32"/>
      <c r="R2535" s="38">
        <f>(E2535*E$2+F2535*F$2+G2535*G$2+H2535*H$2+I2535*I$2+K2535*K$2+J2535*J$2+L2535*L$2+M2535*M$2)</f>
        <v>0</v>
      </c>
    </row>
    <row r="2536" spans="1:18" ht="22.5" customHeight="1">
      <c r="A2536" s="34">
        <v>46017</v>
      </c>
      <c r="B2536" s="15" t="s">
        <v>7684</v>
      </c>
      <c r="C2536" s="15" t="s">
        <v>7685</v>
      </c>
      <c r="D2536" s="35">
        <v>243</v>
      </c>
      <c r="E2536" s="36"/>
      <c r="F2536" s="32">
        <v>9</v>
      </c>
      <c r="G2536" s="32"/>
      <c r="H2536" s="32">
        <v>5</v>
      </c>
      <c r="I2536" s="32"/>
      <c r="J2536" s="37"/>
      <c r="K2536" s="36">
        <v>23</v>
      </c>
      <c r="L2536" s="32">
        <v>50</v>
      </c>
      <c r="M2536" s="37">
        <v>40</v>
      </c>
      <c r="N2536" s="32"/>
      <c r="O2536" s="32"/>
      <c r="P2536" s="32"/>
      <c r="Q2536" s="32"/>
      <c r="R2536" s="38">
        <f>(E2536*E$2+F2536*F$2+G2536*G$2+H2536*H$2+I2536*I$2+K2536*K$2+J2536*J$2+L2536*L$2+M2536*M$2)</f>
        <v>0</v>
      </c>
    </row>
    <row r="2537" spans="1:18" ht="22.5" customHeight="1">
      <c r="A2537" s="34">
        <v>46017</v>
      </c>
      <c r="B2537" s="15" t="s">
        <v>2828</v>
      </c>
      <c r="C2537" s="15" t="s">
        <v>2829</v>
      </c>
      <c r="D2537" s="35">
        <v>38070</v>
      </c>
      <c r="E2537" s="36">
        <v>52</v>
      </c>
      <c r="F2537" s="32">
        <v>35</v>
      </c>
      <c r="G2537" s="32">
        <v>50</v>
      </c>
      <c r="H2537" s="32">
        <v>62</v>
      </c>
      <c r="I2537" s="32">
        <v>77</v>
      </c>
      <c r="J2537" s="37">
        <v>32</v>
      </c>
      <c r="K2537" s="36">
        <v>54</v>
      </c>
      <c r="L2537" s="32">
        <v>69</v>
      </c>
      <c r="M2537" s="37">
        <v>43</v>
      </c>
      <c r="N2537" s="32"/>
      <c r="O2537" s="32"/>
      <c r="P2537" s="32"/>
      <c r="Q2537" s="32"/>
      <c r="R2537" s="38">
        <f>(E2537*E$2+F2537*F$2+G2537*G$2+H2537*H$2+I2537*I$2+K2537*K$2+J2537*J$2+L2537*L$2+M2537*M$2)</f>
        <v>0</v>
      </c>
    </row>
    <row r="2538" spans="1:18" ht="22.5" customHeight="1">
      <c r="A2538" s="34">
        <v>46017</v>
      </c>
      <c r="B2538" s="15" t="s">
        <v>2830</v>
      </c>
      <c r="C2538" s="15" t="s">
        <v>2831</v>
      </c>
      <c r="D2538" s="35">
        <v>479</v>
      </c>
      <c r="E2538" s="36">
        <v>52</v>
      </c>
      <c r="F2538" s="32">
        <v>50</v>
      </c>
      <c r="G2538" s="32">
        <v>36</v>
      </c>
      <c r="H2538" s="32">
        <v>93</v>
      </c>
      <c r="I2538" s="32">
        <v>71</v>
      </c>
      <c r="J2538" s="37">
        <v>51</v>
      </c>
      <c r="K2538" s="36">
        <v>58</v>
      </c>
      <c r="L2538" s="32">
        <v>35</v>
      </c>
      <c r="M2538" s="37">
        <v>60</v>
      </c>
      <c r="N2538" s="32"/>
      <c r="O2538" s="32"/>
      <c r="P2538" s="32"/>
      <c r="Q2538" s="32"/>
      <c r="R2538" s="38">
        <f>(E2538*E$2+F2538*F$2+G2538*G$2+H2538*H$2+I2538*I$2+K2538*K$2+J2538*J$2+L2538*L$2+M2538*M$2)</f>
        <v>0</v>
      </c>
    </row>
    <row r="2539" spans="1:18" ht="22.5" customHeight="1">
      <c r="A2539" s="34">
        <v>46017</v>
      </c>
      <c r="B2539" s="15" t="s">
        <v>6457</v>
      </c>
      <c r="C2539" s="15" t="s">
        <v>6458</v>
      </c>
      <c r="D2539" s="35">
        <v>1249</v>
      </c>
      <c r="E2539" s="36"/>
      <c r="F2539" s="32">
        <v>21</v>
      </c>
      <c r="G2539" s="32"/>
      <c r="H2539" s="32">
        <v>57</v>
      </c>
      <c r="I2539" s="32"/>
      <c r="J2539" s="37"/>
      <c r="K2539" s="36">
        <v>9</v>
      </c>
      <c r="L2539" s="32">
        <v>76</v>
      </c>
      <c r="M2539" s="37">
        <v>17</v>
      </c>
      <c r="N2539" s="32"/>
      <c r="O2539" s="32"/>
      <c r="P2539" s="32"/>
      <c r="Q2539" s="32"/>
      <c r="R2539" s="38">
        <f>(E2539*E$2+F2539*F$2+G2539*G$2+H2539*H$2+I2539*I$2+K2539*K$2+J2539*J$2+L2539*L$2+M2539*M$2)</f>
        <v>0</v>
      </c>
    </row>
    <row r="2540" spans="1:18" ht="22.5" customHeight="1">
      <c r="A2540" s="34">
        <v>46017</v>
      </c>
      <c r="B2540" s="15" t="s">
        <v>6055</v>
      </c>
      <c r="C2540" s="15" t="s">
        <v>6056</v>
      </c>
      <c r="D2540" s="35">
        <v>3232</v>
      </c>
      <c r="E2540" s="36"/>
      <c r="F2540" s="32">
        <v>29</v>
      </c>
      <c r="G2540" s="32"/>
      <c r="H2540" s="32">
        <v>44</v>
      </c>
      <c r="I2540" s="32"/>
      <c r="J2540" s="37"/>
      <c r="K2540" s="36">
        <v>69</v>
      </c>
      <c r="L2540" s="32">
        <v>38</v>
      </c>
      <c r="M2540" s="37">
        <v>27</v>
      </c>
      <c r="N2540" s="32"/>
      <c r="O2540" s="32"/>
      <c r="P2540" s="32"/>
      <c r="Q2540" s="32"/>
      <c r="R2540" s="38">
        <f>(E2540*E$2+F2540*F$2+G2540*G$2+H2540*H$2+I2540*I$2+K2540*K$2+J2540*J$2+L2540*L$2+M2540*M$2)</f>
        <v>0</v>
      </c>
    </row>
    <row r="2541" spans="1:18" ht="22.5" customHeight="1">
      <c r="A2541" s="34">
        <v>46017</v>
      </c>
      <c r="B2541" s="15" t="s">
        <v>5158</v>
      </c>
      <c r="C2541" s="15" t="s">
        <v>5157</v>
      </c>
      <c r="D2541" s="35">
        <v>7568</v>
      </c>
      <c r="E2541" s="36">
        <v>27</v>
      </c>
      <c r="F2541" s="32"/>
      <c r="G2541" s="32">
        <v>31</v>
      </c>
      <c r="H2541" s="32">
        <v>49</v>
      </c>
      <c r="I2541" s="32">
        <v>9</v>
      </c>
      <c r="J2541" s="37"/>
      <c r="K2541" s="36">
        <v>60</v>
      </c>
      <c r="L2541" s="32">
        <v>55</v>
      </c>
      <c r="M2541" s="37">
        <v>56</v>
      </c>
      <c r="N2541" s="32"/>
      <c r="O2541" s="32"/>
      <c r="P2541" s="32"/>
      <c r="Q2541" s="32"/>
      <c r="R2541" s="38">
        <f>(E2541*E$2+F2541*F$2+G2541*G$2+H2541*H$2+I2541*I$2+K2541*K$2+J2541*J$2+L2541*L$2+M2541*M$2)</f>
        <v>0</v>
      </c>
    </row>
    <row r="2542" spans="1:18" ht="22.5" customHeight="1">
      <c r="A2542" s="34">
        <v>46017</v>
      </c>
      <c r="B2542" s="15" t="s">
        <v>7619</v>
      </c>
      <c r="C2542" s="15" t="s">
        <v>7620</v>
      </c>
      <c r="D2542" s="35">
        <v>274</v>
      </c>
      <c r="E2542" s="36"/>
      <c r="F2542" s="32"/>
      <c r="G2542" s="32"/>
      <c r="H2542" s="32">
        <v>50</v>
      </c>
      <c r="I2542" s="32"/>
      <c r="J2542" s="37"/>
      <c r="K2542" s="36">
        <v>25</v>
      </c>
      <c r="L2542" s="32">
        <v>68</v>
      </c>
      <c r="M2542" s="37">
        <v>45</v>
      </c>
      <c r="N2542" s="32"/>
      <c r="O2542" s="32"/>
      <c r="P2542" s="32"/>
      <c r="Q2542" s="32"/>
      <c r="R2542" s="38">
        <f>(E2542*E$2+F2542*F$2+G2542*G$2+H2542*H$2+I2542*I$2+K2542*K$2+J2542*J$2+L2542*L$2+M2542*M$2)</f>
        <v>0</v>
      </c>
    </row>
    <row r="2543" spans="1:18" ht="22.5" customHeight="1">
      <c r="A2543" s="34">
        <v>46017</v>
      </c>
      <c r="B2543" s="15" t="s">
        <v>2832</v>
      </c>
      <c r="C2543" s="15" t="s">
        <v>2833</v>
      </c>
      <c r="D2543" s="35">
        <v>1109</v>
      </c>
      <c r="E2543" s="36">
        <v>47</v>
      </c>
      <c r="F2543" s="32">
        <v>83</v>
      </c>
      <c r="G2543" s="32">
        <v>42</v>
      </c>
      <c r="H2543" s="32">
        <v>79</v>
      </c>
      <c r="I2543" s="32">
        <v>72</v>
      </c>
      <c r="J2543" s="37"/>
      <c r="K2543" s="36">
        <v>27</v>
      </c>
      <c r="L2543" s="32">
        <v>58</v>
      </c>
      <c r="M2543" s="37">
        <v>45</v>
      </c>
      <c r="N2543" s="32"/>
      <c r="O2543" s="32"/>
      <c r="P2543" s="32"/>
      <c r="Q2543" s="32"/>
      <c r="R2543" s="38">
        <f>(E2543*E$2+F2543*F$2+G2543*G$2+H2543*H$2+I2543*I$2+K2543*K$2+J2543*J$2+L2543*L$2+M2543*M$2)</f>
        <v>0</v>
      </c>
    </row>
    <row r="2544" spans="1:18" ht="22.5" customHeight="1">
      <c r="A2544" s="34">
        <v>46017</v>
      </c>
      <c r="B2544" s="15" t="s">
        <v>5695</v>
      </c>
      <c r="C2544" s="15" t="s">
        <v>2834</v>
      </c>
      <c r="D2544" s="35">
        <v>1509</v>
      </c>
      <c r="E2544" s="36">
        <v>31</v>
      </c>
      <c r="F2544" s="32">
        <v>43</v>
      </c>
      <c r="G2544" s="32">
        <v>22</v>
      </c>
      <c r="H2544" s="32">
        <v>60</v>
      </c>
      <c r="I2544" s="32">
        <v>50</v>
      </c>
      <c r="J2544" s="37"/>
      <c r="K2544" s="36">
        <v>45</v>
      </c>
      <c r="L2544" s="32">
        <v>47</v>
      </c>
      <c r="M2544" s="37">
        <v>33</v>
      </c>
      <c r="N2544" s="32"/>
      <c r="O2544" s="32"/>
      <c r="P2544" s="32"/>
      <c r="Q2544" s="32"/>
      <c r="R2544" s="38">
        <f>(E2544*E$2+F2544*F$2+G2544*G$2+H2544*H$2+I2544*I$2+K2544*K$2+J2544*J$2+L2544*L$2+M2544*M$2)</f>
        <v>0</v>
      </c>
    </row>
    <row r="2545" spans="1:18" ht="22.5" customHeight="1">
      <c r="A2545" s="34">
        <v>46017</v>
      </c>
      <c r="B2545" s="15" t="s">
        <v>6736</v>
      </c>
      <c r="C2545" s="15" t="s">
        <v>6737</v>
      </c>
      <c r="D2545" s="35">
        <v>198</v>
      </c>
      <c r="E2545" s="36"/>
      <c r="F2545" s="32"/>
      <c r="G2545" s="32"/>
      <c r="H2545" s="32">
        <v>11</v>
      </c>
      <c r="I2545" s="32"/>
      <c r="J2545" s="37"/>
      <c r="K2545" s="36">
        <v>14</v>
      </c>
      <c r="L2545" s="32">
        <v>24</v>
      </c>
      <c r="M2545" s="37">
        <v>65</v>
      </c>
      <c r="N2545" s="32"/>
      <c r="O2545" s="32"/>
      <c r="P2545" s="32"/>
      <c r="Q2545" s="32"/>
      <c r="R2545" s="38">
        <f>(E2545*E$2+F2545*F$2+G2545*G$2+H2545*H$2+I2545*I$2+K2545*K$2+J2545*J$2+L2545*L$2+M2545*M$2)</f>
        <v>0</v>
      </c>
    </row>
    <row r="2546" spans="1:18" ht="22.5" customHeight="1">
      <c r="A2546" s="34">
        <v>46017</v>
      </c>
      <c r="B2546" s="15" t="s">
        <v>2835</v>
      </c>
      <c r="C2546" s="15" t="s">
        <v>2836</v>
      </c>
      <c r="D2546" s="35">
        <v>4629879</v>
      </c>
      <c r="E2546" s="36">
        <v>87</v>
      </c>
      <c r="F2546" s="32">
        <v>17</v>
      </c>
      <c r="G2546" s="32">
        <v>100</v>
      </c>
      <c r="H2546" s="32">
        <v>90</v>
      </c>
      <c r="I2546" s="32">
        <v>96</v>
      </c>
      <c r="J2546" s="37"/>
      <c r="K2546" s="36">
        <v>54</v>
      </c>
      <c r="L2546" s="32">
        <v>96</v>
      </c>
      <c r="M2546" s="37">
        <v>7</v>
      </c>
      <c r="N2546" s="32"/>
      <c r="O2546" s="32"/>
      <c r="P2546" s="32"/>
      <c r="Q2546" s="32"/>
      <c r="R2546" s="38">
        <f>(E2546*E$2+F2546*F$2+G2546*G$2+H2546*H$2+I2546*I$2+K2546*K$2+J2546*J$2+L2546*L$2+M2546*M$2)</f>
        <v>0</v>
      </c>
    </row>
    <row r="2547" spans="1:18" ht="22.5" customHeight="1">
      <c r="A2547" s="34">
        <v>46017</v>
      </c>
      <c r="B2547" s="15" t="s">
        <v>2837</v>
      </c>
      <c r="C2547" s="15" t="s">
        <v>2838</v>
      </c>
      <c r="D2547" s="35">
        <v>295</v>
      </c>
      <c r="E2547" s="36"/>
      <c r="F2547" s="32">
        <v>39</v>
      </c>
      <c r="G2547" s="32"/>
      <c r="H2547" s="32">
        <v>16</v>
      </c>
      <c r="I2547" s="32"/>
      <c r="J2547" s="37"/>
      <c r="K2547" s="36">
        <v>52</v>
      </c>
      <c r="L2547" s="32">
        <v>70</v>
      </c>
      <c r="M2547" s="37">
        <v>29</v>
      </c>
      <c r="N2547" s="32"/>
      <c r="O2547" s="32"/>
      <c r="P2547" s="32"/>
      <c r="Q2547" s="32"/>
      <c r="R2547" s="38">
        <f>(E2547*E$2+F2547*F$2+G2547*G$2+H2547*H$2+I2547*I$2+K2547*K$2+J2547*J$2+L2547*L$2+M2547*M$2)</f>
        <v>0</v>
      </c>
    </row>
    <row r="2548" spans="1:18" ht="22.5" customHeight="1">
      <c r="A2548" s="34">
        <v>46017</v>
      </c>
      <c r="B2548" s="15" t="s">
        <v>2839</v>
      </c>
      <c r="C2548" s="15" t="s">
        <v>2840</v>
      </c>
      <c r="D2548" s="35">
        <v>1125</v>
      </c>
      <c r="E2548" s="36">
        <v>65</v>
      </c>
      <c r="F2548" s="32">
        <v>75</v>
      </c>
      <c r="G2548" s="32">
        <v>42</v>
      </c>
      <c r="H2548" s="32">
        <v>57</v>
      </c>
      <c r="I2548" s="32">
        <v>71</v>
      </c>
      <c r="J2548" s="37">
        <v>64</v>
      </c>
      <c r="K2548" s="36">
        <v>59</v>
      </c>
      <c r="L2548" s="32">
        <v>23</v>
      </c>
      <c r="M2548" s="37">
        <v>58</v>
      </c>
      <c r="N2548" s="32"/>
      <c r="O2548" s="32"/>
      <c r="P2548" s="32"/>
      <c r="Q2548" s="32"/>
      <c r="R2548" s="38">
        <f>(E2548*E$2+F2548*F$2+G2548*G$2+H2548*H$2+I2548*I$2+K2548*K$2+J2548*J$2+L2548*L$2+M2548*M$2)</f>
        <v>0</v>
      </c>
    </row>
    <row r="2549" spans="1:18" ht="22.5" customHeight="1">
      <c r="A2549" s="34">
        <v>46017</v>
      </c>
      <c r="B2549" s="15" t="s">
        <v>5160</v>
      </c>
      <c r="C2549" s="15" t="s">
        <v>5159</v>
      </c>
      <c r="D2549" s="35">
        <v>9812</v>
      </c>
      <c r="E2549" s="36">
        <v>44</v>
      </c>
      <c r="F2549" s="32">
        <v>18</v>
      </c>
      <c r="G2549" s="32">
        <v>72</v>
      </c>
      <c r="H2549" s="32">
        <v>40</v>
      </c>
      <c r="I2549" s="32">
        <v>19</v>
      </c>
      <c r="J2549" s="37"/>
      <c r="K2549" s="36">
        <v>12</v>
      </c>
      <c r="L2549" s="32">
        <v>90</v>
      </c>
      <c r="M2549" s="37">
        <v>4</v>
      </c>
      <c r="N2549" s="32"/>
      <c r="O2549" s="32"/>
      <c r="P2549" s="32"/>
      <c r="Q2549" s="32"/>
      <c r="R2549" s="38">
        <f>(E2549*E$2+F2549*F$2+G2549*G$2+H2549*H$2+I2549*I$2+K2549*K$2+J2549*J$2+L2549*L$2+M2549*M$2)</f>
        <v>0</v>
      </c>
    </row>
    <row r="2550" spans="1:18" ht="22.5" customHeight="1">
      <c r="A2550" s="34">
        <v>46017</v>
      </c>
      <c r="B2550" s="15" t="s">
        <v>2841</v>
      </c>
      <c r="C2550" s="15" t="s">
        <v>2842</v>
      </c>
      <c r="D2550" s="35">
        <v>233425</v>
      </c>
      <c r="E2550" s="36">
        <v>50</v>
      </c>
      <c r="F2550" s="32">
        <v>45</v>
      </c>
      <c r="G2550" s="32">
        <v>45</v>
      </c>
      <c r="H2550" s="32">
        <v>83</v>
      </c>
      <c r="I2550" s="32">
        <v>76</v>
      </c>
      <c r="J2550" s="37"/>
      <c r="K2550" s="36">
        <v>59</v>
      </c>
      <c r="L2550" s="32">
        <v>42</v>
      </c>
      <c r="M2550" s="37">
        <v>48</v>
      </c>
      <c r="N2550" s="32"/>
      <c r="O2550" s="32"/>
      <c r="P2550" s="32"/>
      <c r="Q2550" s="32"/>
      <c r="R2550" s="38">
        <f>(E2550*E$2+F2550*F$2+G2550*G$2+H2550*H$2+I2550*I$2+K2550*K$2+J2550*J$2+L2550*L$2+M2550*M$2)</f>
        <v>0</v>
      </c>
    </row>
    <row r="2551" spans="1:18" ht="22.5" customHeight="1">
      <c r="A2551" s="34">
        <v>46017</v>
      </c>
      <c r="B2551" s="15" t="s">
        <v>2843</v>
      </c>
      <c r="C2551" s="15" t="s">
        <v>2844</v>
      </c>
      <c r="D2551" s="35">
        <v>20957</v>
      </c>
      <c r="E2551" s="36">
        <v>50</v>
      </c>
      <c r="F2551" s="32">
        <v>79</v>
      </c>
      <c r="G2551" s="32">
        <v>60</v>
      </c>
      <c r="H2551" s="32">
        <v>25</v>
      </c>
      <c r="I2551" s="32">
        <v>76</v>
      </c>
      <c r="J2551" s="37"/>
      <c r="K2551" s="36">
        <v>33</v>
      </c>
      <c r="L2551" s="32">
        <v>29</v>
      </c>
      <c r="M2551" s="37">
        <v>77</v>
      </c>
      <c r="N2551" s="32"/>
      <c r="O2551" s="32"/>
      <c r="P2551" s="32"/>
      <c r="Q2551" s="32"/>
      <c r="R2551" s="38">
        <f>(E2551*E$2+F2551*F$2+G2551*G$2+H2551*H$2+I2551*I$2+K2551*K$2+J2551*J$2+L2551*L$2+M2551*M$2)</f>
        <v>0</v>
      </c>
    </row>
    <row r="2552" spans="1:18" ht="22.5" customHeight="1">
      <c r="A2552" s="34">
        <v>46017</v>
      </c>
      <c r="B2552" s="15" t="s">
        <v>5705</v>
      </c>
      <c r="C2552" s="15" t="s">
        <v>5704</v>
      </c>
      <c r="D2552" s="35">
        <v>1446</v>
      </c>
      <c r="E2552" s="36">
        <v>5</v>
      </c>
      <c r="F2552" s="32">
        <v>4</v>
      </c>
      <c r="G2552" s="32">
        <v>38</v>
      </c>
      <c r="H2552" s="32">
        <v>31</v>
      </c>
      <c r="I2552" s="32">
        <v>10</v>
      </c>
      <c r="J2552" s="37"/>
      <c r="K2552" s="36">
        <v>28</v>
      </c>
      <c r="L2552" s="32">
        <v>86</v>
      </c>
      <c r="M2552" s="37">
        <v>30</v>
      </c>
      <c r="N2552" s="32"/>
      <c r="O2552" s="32"/>
      <c r="P2552" s="32"/>
      <c r="Q2552" s="32"/>
      <c r="R2552" s="38">
        <f>(E2552*E$2+F2552*F$2+G2552*G$2+H2552*H$2+I2552*I$2+K2552*K$2+J2552*J$2+L2552*L$2+M2552*M$2)</f>
        <v>0</v>
      </c>
    </row>
    <row r="2553" spans="1:18" ht="22.5" customHeight="1">
      <c r="A2553" s="34">
        <v>46017</v>
      </c>
      <c r="B2553" s="15" t="s">
        <v>2845</v>
      </c>
      <c r="C2553" s="15" t="s">
        <v>2846</v>
      </c>
      <c r="D2553" s="35">
        <v>294596</v>
      </c>
      <c r="E2553" s="36">
        <v>73</v>
      </c>
      <c r="F2553" s="32">
        <v>61</v>
      </c>
      <c r="G2553" s="32">
        <v>83</v>
      </c>
      <c r="H2553" s="32">
        <v>73</v>
      </c>
      <c r="I2553" s="32">
        <v>87</v>
      </c>
      <c r="J2553" s="37"/>
      <c r="K2553" s="36">
        <v>93</v>
      </c>
      <c r="L2553" s="32">
        <v>2</v>
      </c>
      <c r="M2553" s="37">
        <v>93</v>
      </c>
      <c r="N2553" s="32"/>
      <c r="O2553" s="32"/>
      <c r="P2553" s="32"/>
      <c r="Q2553" s="32"/>
      <c r="R2553" s="38">
        <f>(E2553*E$2+F2553*F$2+G2553*G$2+H2553*H$2+I2553*I$2+K2553*K$2+J2553*J$2+L2553*L$2+M2553*M$2)</f>
        <v>0</v>
      </c>
    </row>
    <row r="2554" spans="1:18" ht="22.5" customHeight="1">
      <c r="A2554" s="34">
        <v>46017</v>
      </c>
      <c r="B2554" s="15" t="s">
        <v>2847</v>
      </c>
      <c r="C2554" s="15" t="s">
        <v>2848</v>
      </c>
      <c r="D2554" s="35">
        <v>3615</v>
      </c>
      <c r="E2554" s="36">
        <v>65</v>
      </c>
      <c r="F2554" s="32">
        <v>68</v>
      </c>
      <c r="G2554" s="32">
        <v>45</v>
      </c>
      <c r="H2554" s="32">
        <v>91</v>
      </c>
      <c r="I2554" s="32">
        <v>85</v>
      </c>
      <c r="J2554" s="37"/>
      <c r="K2554" s="36">
        <v>73</v>
      </c>
      <c r="L2554" s="32">
        <v>75</v>
      </c>
      <c r="M2554" s="37">
        <v>49</v>
      </c>
      <c r="N2554" s="32"/>
      <c r="O2554" s="32"/>
      <c r="P2554" s="32"/>
      <c r="Q2554" s="32"/>
      <c r="R2554" s="38">
        <f>(E2554*E$2+F2554*F$2+G2554*G$2+H2554*H$2+I2554*I$2+K2554*K$2+J2554*J$2+L2554*L$2+M2554*M$2)</f>
        <v>0</v>
      </c>
    </row>
    <row r="2555" spans="1:18" ht="22.5" customHeight="1">
      <c r="A2555" s="34">
        <v>46017</v>
      </c>
      <c r="B2555" s="15" t="s">
        <v>2849</v>
      </c>
      <c r="C2555" s="15" t="s">
        <v>2850</v>
      </c>
      <c r="D2555" s="35">
        <v>16810</v>
      </c>
      <c r="E2555" s="36">
        <v>68</v>
      </c>
      <c r="F2555" s="32">
        <v>79</v>
      </c>
      <c r="G2555" s="32">
        <v>47</v>
      </c>
      <c r="H2555" s="32">
        <v>67</v>
      </c>
      <c r="I2555" s="32">
        <v>59</v>
      </c>
      <c r="J2555" s="37"/>
      <c r="K2555" s="36">
        <v>78</v>
      </c>
      <c r="L2555" s="32">
        <v>88</v>
      </c>
      <c r="M2555" s="37">
        <v>13</v>
      </c>
      <c r="N2555" s="32"/>
      <c r="O2555" s="32"/>
      <c r="P2555" s="32"/>
      <c r="Q2555" s="32"/>
      <c r="R2555" s="38">
        <f>(E2555*E$2+F2555*F$2+G2555*G$2+H2555*H$2+I2555*I$2+K2555*K$2+J2555*J$2+L2555*L$2+M2555*M$2)</f>
        <v>0</v>
      </c>
    </row>
    <row r="2556" spans="1:18" ht="22.5" customHeight="1">
      <c r="A2556" s="34">
        <v>46017</v>
      </c>
      <c r="B2556" s="15" t="s">
        <v>2851</v>
      </c>
      <c r="C2556" s="15" t="s">
        <v>2852</v>
      </c>
      <c r="D2556" s="35">
        <v>1705</v>
      </c>
      <c r="E2556" s="36">
        <v>39</v>
      </c>
      <c r="F2556" s="32">
        <v>74</v>
      </c>
      <c r="G2556" s="32">
        <v>33</v>
      </c>
      <c r="H2556" s="32">
        <v>19</v>
      </c>
      <c r="I2556" s="32">
        <v>33</v>
      </c>
      <c r="J2556" s="37"/>
      <c r="K2556" s="36">
        <v>41</v>
      </c>
      <c r="L2556" s="32">
        <v>96</v>
      </c>
      <c r="M2556" s="37">
        <v>1</v>
      </c>
      <c r="N2556" s="32"/>
      <c r="O2556" s="32"/>
      <c r="P2556" s="32"/>
      <c r="Q2556" s="32"/>
      <c r="R2556" s="38">
        <f>(E2556*E$2+F2556*F$2+G2556*G$2+H2556*H$2+I2556*I$2+K2556*K$2+J2556*J$2+L2556*L$2+M2556*M$2)</f>
        <v>0</v>
      </c>
    </row>
    <row r="2557" spans="1:18" ht="22.5" customHeight="1">
      <c r="A2557" s="34">
        <v>46017</v>
      </c>
      <c r="B2557" s="15" t="s">
        <v>2853</v>
      </c>
      <c r="C2557" s="15" t="s">
        <v>2854</v>
      </c>
      <c r="D2557" s="35">
        <v>1789</v>
      </c>
      <c r="E2557" s="36">
        <v>34</v>
      </c>
      <c r="F2557" s="32">
        <v>17</v>
      </c>
      <c r="G2557" s="32">
        <v>54</v>
      </c>
      <c r="H2557" s="32">
        <v>31</v>
      </c>
      <c r="I2557" s="32">
        <v>50</v>
      </c>
      <c r="J2557" s="37">
        <v>18</v>
      </c>
      <c r="K2557" s="36">
        <v>44</v>
      </c>
      <c r="L2557" s="32">
        <v>46</v>
      </c>
      <c r="M2557" s="37">
        <v>63</v>
      </c>
      <c r="N2557" s="32"/>
      <c r="O2557" s="32"/>
      <c r="P2557" s="32"/>
      <c r="Q2557" s="32"/>
      <c r="R2557" s="38">
        <f>(E2557*E$2+F2557*F$2+G2557*G$2+H2557*H$2+I2557*I$2+K2557*K$2+J2557*J$2+L2557*L$2+M2557*M$2)</f>
        <v>0</v>
      </c>
    </row>
    <row r="2558" spans="1:18" ht="22.5" customHeight="1">
      <c r="A2558" s="34">
        <v>46017</v>
      </c>
      <c r="B2558" s="15" t="s">
        <v>5833</v>
      </c>
      <c r="C2558" s="15" t="s">
        <v>5161</v>
      </c>
      <c r="D2558" s="35">
        <v>3948</v>
      </c>
      <c r="E2558" s="36">
        <v>41</v>
      </c>
      <c r="F2558" s="32"/>
      <c r="G2558" s="32">
        <v>28</v>
      </c>
      <c r="H2558" s="32">
        <v>70</v>
      </c>
      <c r="I2558" s="32">
        <v>11</v>
      </c>
      <c r="J2558" s="37">
        <v>50</v>
      </c>
      <c r="K2558" s="36"/>
      <c r="L2558" s="32">
        <v>29</v>
      </c>
      <c r="M2558" s="37">
        <v>90</v>
      </c>
      <c r="N2558" s="32"/>
      <c r="O2558" s="32"/>
      <c r="P2558" s="32"/>
      <c r="Q2558" s="32"/>
      <c r="R2558" s="38">
        <f>(E2558*E$2+F2558*F$2+G2558*G$2+H2558*H$2+I2558*I$2+K2558*K$2+J2558*J$2+L2558*L$2+M2558*M$2)</f>
        <v>0</v>
      </c>
    </row>
    <row r="2559" spans="1:18" ht="22.5" customHeight="1">
      <c r="A2559" s="34">
        <v>46017</v>
      </c>
      <c r="B2559" s="15" t="s">
        <v>2855</v>
      </c>
      <c r="C2559" s="15" t="s">
        <v>2856</v>
      </c>
      <c r="D2559" s="35">
        <v>262</v>
      </c>
      <c r="E2559" s="36">
        <v>71</v>
      </c>
      <c r="F2559" s="32">
        <v>88</v>
      </c>
      <c r="G2559" s="32">
        <v>60</v>
      </c>
      <c r="H2559" s="32">
        <v>43</v>
      </c>
      <c r="I2559" s="32">
        <v>56</v>
      </c>
      <c r="J2559" s="37"/>
      <c r="K2559" s="36">
        <v>81</v>
      </c>
      <c r="L2559" s="32">
        <v>55</v>
      </c>
      <c r="M2559" s="37">
        <v>56</v>
      </c>
      <c r="N2559" s="32"/>
      <c r="O2559" s="32"/>
      <c r="P2559" s="32"/>
      <c r="Q2559" s="32"/>
      <c r="R2559" s="38">
        <f>(E2559*E$2+F2559*F$2+G2559*G$2+H2559*H$2+I2559*I$2+K2559*K$2+J2559*J$2+L2559*L$2+M2559*M$2)</f>
        <v>0</v>
      </c>
    </row>
    <row r="2560" spans="1:18" ht="22.5" customHeight="1">
      <c r="A2560" s="34">
        <v>46017</v>
      </c>
      <c r="B2560" s="15" t="s">
        <v>2857</v>
      </c>
      <c r="C2560" s="15" t="s">
        <v>2858</v>
      </c>
      <c r="D2560" s="35">
        <v>69883</v>
      </c>
      <c r="E2560" s="36"/>
      <c r="F2560" s="32">
        <v>49</v>
      </c>
      <c r="G2560" s="32"/>
      <c r="H2560" s="32">
        <v>33</v>
      </c>
      <c r="I2560" s="32"/>
      <c r="J2560" s="37"/>
      <c r="K2560" s="36">
        <v>36</v>
      </c>
      <c r="L2560" s="32">
        <v>55</v>
      </c>
      <c r="M2560" s="37">
        <v>50</v>
      </c>
      <c r="N2560" s="32"/>
      <c r="O2560" s="32"/>
      <c r="P2560" s="32"/>
      <c r="Q2560" s="32"/>
      <c r="R2560" s="38">
        <f>(E2560*E$2+F2560*F$2+G2560*G$2+H2560*H$2+I2560*I$2+K2560*K$2+J2560*J$2+L2560*L$2+M2560*M$2)</f>
        <v>0</v>
      </c>
    </row>
    <row r="2561" spans="1:18" ht="22.5" customHeight="1">
      <c r="A2561" s="34">
        <v>46017</v>
      </c>
      <c r="B2561" s="15" t="s">
        <v>2859</v>
      </c>
      <c r="C2561" s="15" t="s">
        <v>2860</v>
      </c>
      <c r="D2561" s="35">
        <v>1588</v>
      </c>
      <c r="E2561" s="36">
        <v>5</v>
      </c>
      <c r="F2561" s="32">
        <v>2</v>
      </c>
      <c r="G2561" s="32">
        <v>25</v>
      </c>
      <c r="H2561" s="32">
        <v>11</v>
      </c>
      <c r="I2561" s="32">
        <v>4</v>
      </c>
      <c r="J2561" s="37">
        <v>4</v>
      </c>
      <c r="K2561" s="36">
        <v>3</v>
      </c>
      <c r="L2561" s="32">
        <v>69</v>
      </c>
      <c r="M2561" s="37">
        <v>54</v>
      </c>
      <c r="N2561" s="32"/>
      <c r="O2561" s="32"/>
      <c r="P2561" s="32"/>
      <c r="Q2561" s="32"/>
      <c r="R2561" s="38">
        <f>(E2561*E$2+F2561*F$2+G2561*G$2+H2561*H$2+I2561*I$2+K2561*K$2+J2561*J$2+L2561*L$2+M2561*M$2)</f>
        <v>0</v>
      </c>
    </row>
    <row r="2562" spans="1:18" ht="22.5" customHeight="1">
      <c r="A2562" s="34">
        <v>46017</v>
      </c>
      <c r="B2562" s="15" t="s">
        <v>5163</v>
      </c>
      <c r="C2562" s="15" t="s">
        <v>5162</v>
      </c>
      <c r="D2562" s="35">
        <v>1944</v>
      </c>
      <c r="E2562" s="36">
        <v>50</v>
      </c>
      <c r="F2562" s="32"/>
      <c r="G2562" s="32">
        <v>57</v>
      </c>
      <c r="H2562" s="32">
        <v>79</v>
      </c>
      <c r="I2562" s="32">
        <v>26</v>
      </c>
      <c r="J2562" s="37">
        <v>48</v>
      </c>
      <c r="K2562" s="36">
        <v>92</v>
      </c>
      <c r="L2562" s="32">
        <v>11</v>
      </c>
      <c r="M2562" s="37">
        <v>93</v>
      </c>
      <c r="N2562" s="32"/>
      <c r="O2562" s="32"/>
      <c r="P2562" s="32"/>
      <c r="Q2562" s="32"/>
      <c r="R2562" s="38">
        <f>(E2562*E$2+F2562*F$2+G2562*G$2+H2562*H$2+I2562*I$2+K2562*K$2+J2562*J$2+L2562*L$2+M2562*M$2)</f>
        <v>0</v>
      </c>
    </row>
    <row r="2563" spans="1:18" ht="22.5" customHeight="1">
      <c r="A2563" s="34">
        <v>46017</v>
      </c>
      <c r="B2563" s="15" t="s">
        <v>7184</v>
      </c>
      <c r="C2563" s="15" t="s">
        <v>2861</v>
      </c>
      <c r="D2563" s="35">
        <v>615</v>
      </c>
      <c r="E2563" s="36">
        <v>77</v>
      </c>
      <c r="F2563" s="32">
        <v>68</v>
      </c>
      <c r="G2563" s="32">
        <v>67</v>
      </c>
      <c r="H2563" s="32">
        <v>95</v>
      </c>
      <c r="I2563" s="32">
        <v>39</v>
      </c>
      <c r="J2563" s="37"/>
      <c r="K2563" s="36">
        <v>95</v>
      </c>
      <c r="L2563" s="32">
        <v>63</v>
      </c>
      <c r="M2563" s="37">
        <v>58</v>
      </c>
      <c r="N2563" s="32"/>
      <c r="O2563" s="32"/>
      <c r="P2563" s="32"/>
      <c r="Q2563" s="32"/>
      <c r="R2563" s="38">
        <f>(E2563*E$2+F2563*F$2+G2563*G$2+H2563*H$2+I2563*I$2+K2563*K$2+J2563*J$2+L2563*L$2+M2563*M$2)</f>
        <v>0</v>
      </c>
    </row>
    <row r="2564" spans="1:18" ht="22.5" customHeight="1">
      <c r="A2564" s="34">
        <v>46017</v>
      </c>
      <c r="B2564" s="15" t="s">
        <v>2862</v>
      </c>
      <c r="C2564" s="15" t="s">
        <v>2863</v>
      </c>
      <c r="D2564" s="35">
        <v>15405</v>
      </c>
      <c r="E2564" s="36">
        <v>72</v>
      </c>
      <c r="F2564" s="32">
        <v>70</v>
      </c>
      <c r="G2564" s="32">
        <v>53</v>
      </c>
      <c r="H2564" s="32">
        <v>92</v>
      </c>
      <c r="I2564" s="32">
        <v>24</v>
      </c>
      <c r="J2564" s="37"/>
      <c r="K2564" s="36">
        <v>59</v>
      </c>
      <c r="L2564" s="32">
        <v>41</v>
      </c>
      <c r="M2564" s="37">
        <v>55</v>
      </c>
      <c r="N2564" s="32"/>
      <c r="O2564" s="32"/>
      <c r="P2564" s="32"/>
      <c r="Q2564" s="32"/>
      <c r="R2564" s="38">
        <f>(E2564*E$2+F2564*F$2+G2564*G$2+H2564*H$2+I2564*I$2+K2564*K$2+J2564*J$2+L2564*L$2+M2564*M$2)</f>
        <v>0</v>
      </c>
    </row>
    <row r="2565" spans="1:18" ht="22.5" customHeight="1">
      <c r="A2565" s="34">
        <v>46017</v>
      </c>
      <c r="B2565" s="15" t="s">
        <v>2864</v>
      </c>
      <c r="C2565" s="15" t="s">
        <v>2865</v>
      </c>
      <c r="D2565" s="35">
        <v>699</v>
      </c>
      <c r="E2565" s="36">
        <v>59</v>
      </c>
      <c r="F2565" s="32">
        <v>68</v>
      </c>
      <c r="G2565" s="32">
        <v>52</v>
      </c>
      <c r="H2565" s="32">
        <v>78</v>
      </c>
      <c r="I2565" s="32">
        <v>78</v>
      </c>
      <c r="J2565" s="37">
        <v>50</v>
      </c>
      <c r="K2565" s="36">
        <v>15</v>
      </c>
      <c r="L2565" s="32">
        <v>53</v>
      </c>
      <c r="M2565" s="37">
        <v>50</v>
      </c>
      <c r="N2565" s="32"/>
      <c r="O2565" s="32"/>
      <c r="P2565" s="32"/>
      <c r="Q2565" s="32"/>
      <c r="R2565" s="38">
        <f>(E2565*E$2+F2565*F$2+G2565*G$2+H2565*H$2+I2565*I$2+K2565*K$2+J2565*J$2+L2565*L$2+M2565*M$2)</f>
        <v>0</v>
      </c>
    </row>
    <row r="2566" spans="1:18" ht="22.5" customHeight="1">
      <c r="A2566" s="34">
        <v>46017</v>
      </c>
      <c r="B2566" s="15" t="s">
        <v>7957</v>
      </c>
      <c r="C2566" s="15" t="s">
        <v>7958</v>
      </c>
      <c r="D2566" s="35">
        <v>839</v>
      </c>
      <c r="E2566" s="36">
        <v>50</v>
      </c>
      <c r="F2566" s="32">
        <v>61</v>
      </c>
      <c r="G2566" s="32">
        <v>39</v>
      </c>
      <c r="H2566" s="32">
        <v>69</v>
      </c>
      <c r="I2566" s="32">
        <v>79</v>
      </c>
      <c r="J2566" s="37"/>
      <c r="K2566" s="36">
        <v>27</v>
      </c>
      <c r="L2566" s="32">
        <v>41</v>
      </c>
      <c r="M2566" s="37">
        <v>24</v>
      </c>
      <c r="N2566" s="32"/>
      <c r="O2566" s="32"/>
      <c r="P2566" s="32"/>
      <c r="Q2566" s="32"/>
      <c r="R2566" s="38">
        <f>(E2566*E$2+F2566*F$2+G2566*G$2+H2566*H$2+I2566*I$2+K2566*K$2+J2566*J$2+L2566*L$2+M2566*M$2)</f>
        <v>0</v>
      </c>
    </row>
    <row r="2567" spans="1:18" ht="22.5" customHeight="1">
      <c r="A2567" s="34">
        <v>46017</v>
      </c>
      <c r="B2567" s="15" t="s">
        <v>5796</v>
      </c>
      <c r="C2567" s="15" t="s">
        <v>5795</v>
      </c>
      <c r="D2567" s="35">
        <v>190</v>
      </c>
      <c r="E2567" s="36"/>
      <c r="F2567" s="32"/>
      <c r="G2567" s="32"/>
      <c r="H2567" s="32"/>
      <c r="I2567" s="32"/>
      <c r="J2567" s="37"/>
      <c r="K2567" s="36">
        <v>14</v>
      </c>
      <c r="L2567" s="32">
        <v>54</v>
      </c>
      <c r="M2567" s="37">
        <v>40</v>
      </c>
      <c r="N2567" s="32"/>
      <c r="O2567" s="32"/>
      <c r="P2567" s="32"/>
      <c r="Q2567" s="32"/>
      <c r="R2567" s="38">
        <f>(E2567*E$2+F2567*F$2+G2567*G$2+H2567*H$2+I2567*I$2+K2567*K$2+J2567*J$2+L2567*L$2+M2567*M$2)</f>
        <v>0</v>
      </c>
    </row>
    <row r="2568" spans="1:18" ht="22.5" customHeight="1">
      <c r="A2568" s="34">
        <v>46017</v>
      </c>
      <c r="B2568" s="15" t="s">
        <v>5165</v>
      </c>
      <c r="C2568" s="15" t="s">
        <v>5164</v>
      </c>
      <c r="D2568" s="35">
        <v>6186</v>
      </c>
      <c r="E2568" s="36"/>
      <c r="F2568" s="32"/>
      <c r="G2568" s="32"/>
      <c r="H2568" s="32">
        <v>11</v>
      </c>
      <c r="I2568" s="32"/>
      <c r="J2568" s="37"/>
      <c r="K2568" s="36">
        <v>92</v>
      </c>
      <c r="L2568" s="32">
        <v>72</v>
      </c>
      <c r="M2568" s="37">
        <v>14</v>
      </c>
      <c r="N2568" s="32"/>
      <c r="O2568" s="32"/>
      <c r="P2568" s="32"/>
      <c r="Q2568" s="32"/>
      <c r="R2568" s="38">
        <f>(E2568*E$2+F2568*F$2+G2568*G$2+H2568*H$2+I2568*I$2+K2568*K$2+J2568*J$2+L2568*L$2+M2568*M$2)</f>
        <v>0</v>
      </c>
    </row>
    <row r="2569" spans="1:18" ht="22.5" customHeight="1">
      <c r="A2569" s="34">
        <v>46017</v>
      </c>
      <c r="B2569" s="15" t="s">
        <v>2866</v>
      </c>
      <c r="C2569" s="15" t="s">
        <v>2867</v>
      </c>
      <c r="D2569" s="35">
        <v>56090</v>
      </c>
      <c r="E2569" s="36">
        <v>61</v>
      </c>
      <c r="F2569" s="32">
        <v>76</v>
      </c>
      <c r="G2569" s="32">
        <v>40</v>
      </c>
      <c r="H2569" s="32">
        <v>76</v>
      </c>
      <c r="I2569" s="32">
        <v>76</v>
      </c>
      <c r="J2569" s="37">
        <v>61</v>
      </c>
      <c r="K2569" s="36">
        <v>79</v>
      </c>
      <c r="L2569" s="32">
        <v>84</v>
      </c>
      <c r="M2569" s="37">
        <v>15</v>
      </c>
      <c r="N2569" s="32"/>
      <c r="O2569" s="32"/>
      <c r="P2569" s="32"/>
      <c r="Q2569" s="32"/>
      <c r="R2569" s="38">
        <f>(E2569*E$2+F2569*F$2+G2569*G$2+H2569*H$2+I2569*I$2+K2569*K$2+J2569*J$2+L2569*L$2+M2569*M$2)</f>
        <v>0</v>
      </c>
    </row>
    <row r="2570" spans="1:18" ht="22.5" customHeight="1">
      <c r="A2570" s="34">
        <v>46017</v>
      </c>
      <c r="B2570" s="15" t="s">
        <v>5167</v>
      </c>
      <c r="C2570" s="15" t="s">
        <v>5166</v>
      </c>
      <c r="D2570" s="35">
        <v>734</v>
      </c>
      <c r="E2570" s="36">
        <v>29</v>
      </c>
      <c r="F2570" s="32"/>
      <c r="G2570" s="32">
        <v>37</v>
      </c>
      <c r="H2570" s="32"/>
      <c r="I2570" s="32">
        <v>45</v>
      </c>
      <c r="J2570" s="37">
        <v>47</v>
      </c>
      <c r="K2570" s="36">
        <v>55</v>
      </c>
      <c r="L2570" s="32">
        <v>38</v>
      </c>
      <c r="M2570" s="37">
        <v>72</v>
      </c>
      <c r="N2570" s="32"/>
      <c r="O2570" s="32"/>
      <c r="P2570" s="32"/>
      <c r="Q2570" s="32"/>
      <c r="R2570" s="38">
        <f>(E2570*E$2+F2570*F$2+G2570*G$2+H2570*H$2+I2570*I$2+K2570*K$2+J2570*J$2+L2570*L$2+M2570*M$2)</f>
        <v>0</v>
      </c>
    </row>
    <row r="2571" spans="1:18" ht="22.5" customHeight="1">
      <c r="A2571" s="34">
        <v>46017</v>
      </c>
      <c r="B2571" s="15" t="s">
        <v>2868</v>
      </c>
      <c r="C2571" s="15" t="s">
        <v>2869</v>
      </c>
      <c r="D2571" s="35">
        <v>6215</v>
      </c>
      <c r="E2571" s="36">
        <v>52</v>
      </c>
      <c r="F2571" s="32">
        <v>73</v>
      </c>
      <c r="G2571" s="32">
        <v>49</v>
      </c>
      <c r="H2571" s="32">
        <v>46</v>
      </c>
      <c r="I2571" s="32">
        <v>64</v>
      </c>
      <c r="J2571" s="37">
        <v>76</v>
      </c>
      <c r="K2571" s="36">
        <v>55</v>
      </c>
      <c r="L2571" s="32">
        <v>34</v>
      </c>
      <c r="M2571" s="37">
        <v>65</v>
      </c>
      <c r="N2571" s="32"/>
      <c r="O2571" s="32"/>
      <c r="P2571" s="32"/>
      <c r="Q2571" s="32"/>
      <c r="R2571" s="38">
        <f>(E2571*E$2+F2571*F$2+G2571*G$2+H2571*H$2+I2571*I$2+K2571*K$2+J2571*J$2+L2571*L$2+M2571*M$2)</f>
        <v>0</v>
      </c>
    </row>
    <row r="2572" spans="1:18" ht="22.5" customHeight="1">
      <c r="A2572" s="34">
        <v>46017</v>
      </c>
      <c r="B2572" s="15" t="s">
        <v>7774</v>
      </c>
      <c r="C2572" s="15" t="s">
        <v>5593</v>
      </c>
      <c r="D2572" s="35">
        <v>13538</v>
      </c>
      <c r="E2572" s="36">
        <v>63</v>
      </c>
      <c r="F2572" s="32">
        <v>40</v>
      </c>
      <c r="G2572" s="32">
        <v>85</v>
      </c>
      <c r="H2572" s="32">
        <v>93</v>
      </c>
      <c r="I2572" s="32">
        <v>71</v>
      </c>
      <c r="J2572" s="37"/>
      <c r="K2572" s="36">
        <v>55</v>
      </c>
      <c r="L2572" s="32">
        <v>37</v>
      </c>
      <c r="M2572" s="37">
        <v>29</v>
      </c>
      <c r="N2572" s="32"/>
      <c r="O2572" s="32"/>
      <c r="P2572" s="32"/>
      <c r="Q2572" s="32"/>
      <c r="R2572" s="38">
        <f>(E2572*E$2+F2572*F$2+G2572*G$2+H2572*H$2+I2572*I$2+K2572*K$2+J2572*J$2+L2572*L$2+M2572*M$2)</f>
        <v>0</v>
      </c>
    </row>
    <row r="2573" spans="1:18" ht="22.5" customHeight="1">
      <c r="A2573" s="34">
        <v>46017</v>
      </c>
      <c r="B2573" s="15" t="s">
        <v>2870</v>
      </c>
      <c r="C2573" s="15" t="s">
        <v>2871</v>
      </c>
      <c r="D2573" s="35">
        <v>1773</v>
      </c>
      <c r="E2573" s="36">
        <v>43</v>
      </c>
      <c r="F2573" s="32"/>
      <c r="G2573" s="32">
        <v>43</v>
      </c>
      <c r="H2573" s="32">
        <v>4</v>
      </c>
      <c r="I2573" s="32">
        <v>15</v>
      </c>
      <c r="J2573" s="37"/>
      <c r="K2573" s="36">
        <v>81</v>
      </c>
      <c r="L2573" s="32">
        <v>43</v>
      </c>
      <c r="M2573" s="37">
        <v>75</v>
      </c>
      <c r="N2573" s="32"/>
      <c r="O2573" s="32"/>
      <c r="P2573" s="32"/>
      <c r="Q2573" s="32"/>
      <c r="R2573" s="38">
        <f>(E2573*E$2+F2573*F$2+G2573*G$2+H2573*H$2+I2573*I$2+K2573*K$2+J2573*J$2+L2573*L$2+M2573*M$2)</f>
        <v>0</v>
      </c>
    </row>
    <row r="2574" spans="1:18" ht="22.5" customHeight="1">
      <c r="A2574" s="34">
        <v>46017</v>
      </c>
      <c r="B2574" s="15" t="s">
        <v>2872</v>
      </c>
      <c r="C2574" s="15" t="s">
        <v>2873</v>
      </c>
      <c r="D2574" s="35">
        <v>11390</v>
      </c>
      <c r="E2574" s="36">
        <v>97</v>
      </c>
      <c r="F2574" s="32">
        <v>88</v>
      </c>
      <c r="G2574" s="32">
        <v>100</v>
      </c>
      <c r="H2574" s="32">
        <v>70</v>
      </c>
      <c r="I2574" s="32">
        <v>79</v>
      </c>
      <c r="J2574" s="37"/>
      <c r="K2574" s="36">
        <v>82</v>
      </c>
      <c r="L2574" s="32">
        <v>29</v>
      </c>
      <c r="M2574" s="37">
        <v>81</v>
      </c>
      <c r="N2574" s="32">
        <v>1</v>
      </c>
      <c r="O2574" s="32"/>
      <c r="P2574" s="32"/>
      <c r="Q2574" s="32"/>
      <c r="R2574" s="38">
        <f>(E2574*E$2+F2574*F$2+G2574*G$2+H2574*H$2+I2574*I$2+K2574*K$2+J2574*J$2+L2574*L$2+M2574*M$2)</f>
        <v>0</v>
      </c>
    </row>
    <row r="2575" spans="1:18" ht="22.5" customHeight="1">
      <c r="A2575" s="34">
        <v>46017</v>
      </c>
      <c r="B2575" s="15" t="s">
        <v>2874</v>
      </c>
      <c r="C2575" s="15" t="s">
        <v>2875</v>
      </c>
      <c r="D2575" s="35">
        <v>173</v>
      </c>
      <c r="E2575" s="36">
        <v>0</v>
      </c>
      <c r="F2575" s="32">
        <v>19</v>
      </c>
      <c r="G2575" s="32">
        <v>0</v>
      </c>
      <c r="H2575" s="32">
        <v>15</v>
      </c>
      <c r="I2575" s="32">
        <v>39</v>
      </c>
      <c r="J2575" s="37"/>
      <c r="K2575" s="36">
        <v>49</v>
      </c>
      <c r="L2575" s="32">
        <v>23</v>
      </c>
      <c r="M2575" s="37">
        <v>48</v>
      </c>
      <c r="N2575" s="32"/>
      <c r="O2575" s="32"/>
      <c r="P2575" s="32"/>
      <c r="Q2575" s="32"/>
      <c r="R2575" s="38">
        <f>(E2575*E$2+F2575*F$2+G2575*G$2+H2575*H$2+I2575*I$2+K2575*K$2+J2575*J$2+L2575*L$2+M2575*M$2)</f>
        <v>0</v>
      </c>
    </row>
    <row r="2576" spans="1:18" ht="22.5" customHeight="1">
      <c r="A2576" s="34">
        <v>46017</v>
      </c>
      <c r="B2576" s="15" t="s">
        <v>5169</v>
      </c>
      <c r="C2576" s="15" t="s">
        <v>5168</v>
      </c>
      <c r="D2576" s="35">
        <v>52149</v>
      </c>
      <c r="E2576" s="36">
        <v>58</v>
      </c>
      <c r="F2576" s="32"/>
      <c r="G2576" s="32">
        <v>53</v>
      </c>
      <c r="H2576" s="32"/>
      <c r="I2576" s="32">
        <v>89</v>
      </c>
      <c r="J2576" s="37">
        <v>61</v>
      </c>
      <c r="K2576" s="36">
        <v>17</v>
      </c>
      <c r="L2576" s="32">
        <v>2</v>
      </c>
      <c r="M2576" s="37">
        <v>93</v>
      </c>
      <c r="N2576" s="32"/>
      <c r="O2576" s="32"/>
      <c r="P2576" s="32"/>
      <c r="Q2576" s="32"/>
      <c r="R2576" s="38">
        <f>(E2576*E$2+F2576*F$2+G2576*G$2+H2576*H$2+I2576*I$2+K2576*K$2+J2576*J$2+L2576*L$2+M2576*M$2)</f>
        <v>0</v>
      </c>
    </row>
    <row r="2577" spans="1:18" ht="22.5" customHeight="1">
      <c r="A2577" s="34">
        <v>46017</v>
      </c>
      <c r="B2577" s="15" t="s">
        <v>7959</v>
      </c>
      <c r="C2577" s="15" t="s">
        <v>7960</v>
      </c>
      <c r="D2577" s="35">
        <v>277</v>
      </c>
      <c r="E2577" s="36">
        <v>24</v>
      </c>
      <c r="F2577" s="32">
        <v>29</v>
      </c>
      <c r="G2577" s="32">
        <v>33</v>
      </c>
      <c r="H2577" s="32">
        <v>15</v>
      </c>
      <c r="I2577" s="32">
        <v>13</v>
      </c>
      <c r="J2577" s="37"/>
      <c r="K2577" s="36">
        <v>12</v>
      </c>
      <c r="L2577" s="32">
        <v>49</v>
      </c>
      <c r="M2577" s="37">
        <v>46</v>
      </c>
      <c r="N2577" s="32"/>
      <c r="O2577" s="32"/>
      <c r="P2577" s="32"/>
      <c r="Q2577" s="32"/>
      <c r="R2577" s="38">
        <f>(E2577*E$2+F2577*F$2+G2577*G$2+H2577*H$2+I2577*I$2+K2577*K$2+J2577*J$2+L2577*L$2+M2577*M$2)</f>
        <v>0</v>
      </c>
    </row>
    <row r="2578" spans="1:18" ht="22.5" customHeight="1">
      <c r="A2578" s="34">
        <v>46017</v>
      </c>
      <c r="B2578" s="15" t="s">
        <v>6713</v>
      </c>
      <c r="C2578" s="15" t="s">
        <v>6714</v>
      </c>
      <c r="D2578" s="35">
        <v>209</v>
      </c>
      <c r="E2578" s="36"/>
      <c r="F2578" s="32"/>
      <c r="G2578" s="32"/>
      <c r="H2578" s="32"/>
      <c r="I2578" s="32"/>
      <c r="J2578" s="37"/>
      <c r="K2578" s="36"/>
      <c r="L2578" s="32">
        <v>19</v>
      </c>
      <c r="M2578" s="37">
        <v>76</v>
      </c>
      <c r="N2578" s="32"/>
      <c r="O2578" s="32"/>
      <c r="P2578" s="32"/>
      <c r="Q2578" s="32"/>
      <c r="R2578" s="38">
        <f>(E2578*E$2+F2578*F$2+G2578*G$2+H2578*H$2+I2578*I$2+K2578*K$2+J2578*J$2+L2578*L$2+M2578*M$2)</f>
        <v>0</v>
      </c>
    </row>
    <row r="2579" spans="1:18" ht="22.5" customHeight="1">
      <c r="A2579" s="34">
        <v>46017</v>
      </c>
      <c r="B2579" s="15" t="s">
        <v>7423</v>
      </c>
      <c r="C2579" s="15" t="s">
        <v>7424</v>
      </c>
      <c r="D2579" s="35">
        <v>253</v>
      </c>
      <c r="E2579" s="36"/>
      <c r="F2579" s="32"/>
      <c r="G2579" s="32"/>
      <c r="H2579" s="32"/>
      <c r="I2579" s="32"/>
      <c r="J2579" s="37"/>
      <c r="K2579" s="36"/>
      <c r="L2579" s="32">
        <v>44</v>
      </c>
      <c r="M2579" s="37">
        <v>57</v>
      </c>
      <c r="N2579" s="32"/>
      <c r="O2579" s="32"/>
      <c r="P2579" s="32"/>
      <c r="Q2579" s="32"/>
      <c r="R2579" s="38">
        <f>(E2579*E$2+F2579*F$2+G2579*G$2+H2579*H$2+I2579*I$2+K2579*K$2+J2579*J$2+L2579*L$2+M2579*M$2)</f>
        <v>0</v>
      </c>
    </row>
    <row r="2580" spans="1:18" ht="22.5" customHeight="1">
      <c r="A2580" s="34">
        <v>46017</v>
      </c>
      <c r="B2580" s="15" t="s">
        <v>5729</v>
      </c>
      <c r="C2580" s="15" t="s">
        <v>5728</v>
      </c>
      <c r="D2580" s="35">
        <v>6505</v>
      </c>
      <c r="E2580" s="36">
        <v>55</v>
      </c>
      <c r="F2580" s="32"/>
      <c r="G2580" s="32">
        <v>65</v>
      </c>
      <c r="H2580" s="32">
        <v>82</v>
      </c>
      <c r="I2580" s="32">
        <v>20</v>
      </c>
      <c r="J2580" s="37">
        <v>60</v>
      </c>
      <c r="K2580" s="36">
        <v>40</v>
      </c>
      <c r="L2580" s="32">
        <v>37</v>
      </c>
      <c r="M2580" s="37">
        <v>55</v>
      </c>
      <c r="N2580" s="32"/>
      <c r="O2580" s="32"/>
      <c r="P2580" s="32"/>
      <c r="Q2580" s="32"/>
      <c r="R2580" s="38">
        <f>(E2580*E$2+F2580*F$2+G2580*G$2+H2580*H$2+I2580*I$2+K2580*K$2+J2580*J$2+L2580*L$2+M2580*M$2)</f>
        <v>0</v>
      </c>
    </row>
    <row r="2581" spans="1:18" ht="22.5" customHeight="1">
      <c r="A2581" s="34">
        <v>46017</v>
      </c>
      <c r="B2581" s="15" t="s">
        <v>2876</v>
      </c>
      <c r="C2581" s="15" t="s">
        <v>2877</v>
      </c>
      <c r="D2581" s="35">
        <v>401</v>
      </c>
      <c r="E2581" s="36"/>
      <c r="F2581" s="32">
        <v>25</v>
      </c>
      <c r="G2581" s="32"/>
      <c r="H2581" s="32">
        <v>21</v>
      </c>
      <c r="I2581" s="32"/>
      <c r="J2581" s="37"/>
      <c r="K2581" s="36">
        <v>56</v>
      </c>
      <c r="L2581" s="32">
        <v>63</v>
      </c>
      <c r="M2581" s="37">
        <v>29</v>
      </c>
      <c r="N2581" s="32"/>
      <c r="O2581" s="32"/>
      <c r="P2581" s="32"/>
      <c r="Q2581" s="32"/>
      <c r="R2581" s="38">
        <f>(E2581*E$2+F2581*F$2+G2581*G$2+H2581*H$2+I2581*I$2+K2581*K$2+J2581*J$2+L2581*L$2+M2581*M$2)</f>
        <v>0</v>
      </c>
    </row>
    <row r="2582" spans="1:18" ht="22.5" customHeight="1">
      <c r="A2582" s="34">
        <v>46017</v>
      </c>
      <c r="B2582" s="15" t="s">
        <v>7098</v>
      </c>
      <c r="C2582" s="15" t="s">
        <v>7099</v>
      </c>
      <c r="D2582" s="35">
        <v>243</v>
      </c>
      <c r="E2582" s="36">
        <v>2</v>
      </c>
      <c r="F2582" s="32">
        <v>11</v>
      </c>
      <c r="G2582" s="32">
        <v>14</v>
      </c>
      <c r="H2582" s="32">
        <v>13</v>
      </c>
      <c r="I2582" s="32">
        <v>14</v>
      </c>
      <c r="J2582" s="37"/>
      <c r="K2582" s="36">
        <v>40</v>
      </c>
      <c r="L2582" s="32">
        <v>83</v>
      </c>
      <c r="M2582" s="37">
        <v>22</v>
      </c>
      <c r="N2582" s="32"/>
      <c r="O2582" s="32"/>
      <c r="P2582" s="32"/>
      <c r="Q2582" s="32"/>
      <c r="R2582" s="38">
        <f>(E2582*E$2+F2582*F$2+G2582*G$2+H2582*H$2+I2582*I$2+K2582*K$2+J2582*J$2+L2582*L$2+M2582*M$2)</f>
        <v>0</v>
      </c>
    </row>
    <row r="2583" spans="1:18" ht="22.5" customHeight="1">
      <c r="A2583" s="34">
        <v>46017</v>
      </c>
      <c r="B2583" s="15" t="s">
        <v>2878</v>
      </c>
      <c r="C2583" s="15" t="s">
        <v>5670</v>
      </c>
      <c r="D2583" s="35">
        <v>1188</v>
      </c>
      <c r="E2583" s="36">
        <v>47</v>
      </c>
      <c r="F2583" s="32">
        <v>26</v>
      </c>
      <c r="G2583" s="32">
        <v>50</v>
      </c>
      <c r="H2583" s="32">
        <v>78</v>
      </c>
      <c r="I2583" s="32">
        <v>32</v>
      </c>
      <c r="J2583" s="37">
        <v>26</v>
      </c>
      <c r="K2583" s="36">
        <v>31</v>
      </c>
      <c r="L2583" s="32">
        <v>54</v>
      </c>
      <c r="M2583" s="37">
        <v>50</v>
      </c>
      <c r="N2583" s="32"/>
      <c r="O2583" s="32"/>
      <c r="P2583" s="32"/>
      <c r="Q2583" s="32"/>
      <c r="R2583" s="38">
        <f>(E2583*E$2+F2583*F$2+G2583*G$2+H2583*H$2+I2583*I$2+K2583*K$2+J2583*J$2+L2583*L$2+M2583*M$2)</f>
        <v>0</v>
      </c>
    </row>
    <row r="2584" spans="1:18" ht="22.5" customHeight="1">
      <c r="A2584" s="34">
        <v>46017</v>
      </c>
      <c r="B2584" s="15" t="s">
        <v>2879</v>
      </c>
      <c r="C2584" s="15" t="s">
        <v>2880</v>
      </c>
      <c r="D2584" s="35">
        <v>383</v>
      </c>
      <c r="E2584" s="36">
        <v>54</v>
      </c>
      <c r="F2584" s="32">
        <v>50</v>
      </c>
      <c r="G2584" s="32">
        <v>62</v>
      </c>
      <c r="H2584" s="32">
        <v>65</v>
      </c>
      <c r="I2584" s="32">
        <v>59</v>
      </c>
      <c r="J2584" s="37"/>
      <c r="K2584" s="36">
        <v>73</v>
      </c>
      <c r="L2584" s="32">
        <v>73</v>
      </c>
      <c r="M2584" s="37">
        <v>48</v>
      </c>
      <c r="N2584" s="32"/>
      <c r="O2584" s="32"/>
      <c r="P2584" s="32"/>
      <c r="Q2584" s="32"/>
      <c r="R2584" s="38">
        <f>(E2584*E$2+F2584*F$2+G2584*G$2+H2584*H$2+I2584*I$2+K2584*K$2+J2584*J$2+L2584*L$2+M2584*M$2)</f>
        <v>0</v>
      </c>
    </row>
    <row r="2585" spans="1:18" ht="22.5" customHeight="1">
      <c r="A2585" s="34">
        <v>46017</v>
      </c>
      <c r="B2585" s="15" t="s">
        <v>2881</v>
      </c>
      <c r="C2585" s="15" t="s">
        <v>2882</v>
      </c>
      <c r="D2585" s="35">
        <v>9348</v>
      </c>
      <c r="E2585" s="36">
        <v>57</v>
      </c>
      <c r="F2585" s="32">
        <v>76</v>
      </c>
      <c r="G2585" s="32">
        <v>54</v>
      </c>
      <c r="H2585" s="32">
        <v>78</v>
      </c>
      <c r="I2585" s="32">
        <v>83</v>
      </c>
      <c r="J2585" s="37">
        <v>61</v>
      </c>
      <c r="K2585" s="36">
        <v>27</v>
      </c>
      <c r="L2585" s="32">
        <v>61</v>
      </c>
      <c r="M2585" s="37">
        <v>35</v>
      </c>
      <c r="N2585" s="32"/>
      <c r="O2585" s="32"/>
      <c r="P2585" s="32"/>
      <c r="Q2585" s="32"/>
      <c r="R2585" s="38">
        <f>(E2585*E$2+F2585*F$2+G2585*G$2+H2585*H$2+I2585*I$2+K2585*K$2+J2585*J$2+L2585*L$2+M2585*M$2)</f>
        <v>0</v>
      </c>
    </row>
    <row r="2586" spans="1:18" ht="22.5" customHeight="1">
      <c r="A2586" s="34">
        <v>46017</v>
      </c>
      <c r="B2586" s="15" t="s">
        <v>6485</v>
      </c>
      <c r="C2586" s="15" t="s">
        <v>6486</v>
      </c>
      <c r="D2586" s="35">
        <v>135</v>
      </c>
      <c r="E2586" s="36">
        <v>47</v>
      </c>
      <c r="F2586" s="32"/>
      <c r="G2586" s="32">
        <v>37</v>
      </c>
      <c r="H2586" s="32">
        <v>46</v>
      </c>
      <c r="I2586" s="32">
        <v>6</v>
      </c>
      <c r="J2586" s="37"/>
      <c r="K2586" s="36">
        <v>10</v>
      </c>
      <c r="L2586" s="32">
        <v>39</v>
      </c>
      <c r="M2586" s="37">
        <v>68</v>
      </c>
      <c r="N2586" s="32"/>
      <c r="O2586" s="32"/>
      <c r="P2586" s="32"/>
      <c r="Q2586" s="32"/>
      <c r="R2586" s="38">
        <f>(E2586*E$2+F2586*F$2+G2586*G$2+H2586*H$2+I2586*I$2+K2586*K$2+J2586*J$2+L2586*L$2+M2586*M$2)</f>
        <v>0</v>
      </c>
    </row>
    <row r="2587" spans="1:18" ht="22.5" customHeight="1">
      <c r="A2587" s="34">
        <v>46017</v>
      </c>
      <c r="B2587" s="15" t="s">
        <v>2883</v>
      </c>
      <c r="C2587" s="15" t="s">
        <v>2884</v>
      </c>
      <c r="D2587" s="35">
        <v>1134</v>
      </c>
      <c r="E2587" s="36">
        <v>42</v>
      </c>
      <c r="F2587" s="32">
        <v>37</v>
      </c>
      <c r="G2587" s="32">
        <v>44</v>
      </c>
      <c r="H2587" s="32">
        <v>44</v>
      </c>
      <c r="I2587" s="32">
        <v>37</v>
      </c>
      <c r="J2587" s="37">
        <v>29</v>
      </c>
      <c r="K2587" s="36">
        <v>45</v>
      </c>
      <c r="L2587" s="32">
        <v>66</v>
      </c>
      <c r="M2587" s="37">
        <v>49</v>
      </c>
      <c r="N2587" s="32"/>
      <c r="O2587" s="32"/>
      <c r="P2587" s="32"/>
      <c r="Q2587" s="32"/>
      <c r="R2587" s="38">
        <f>(E2587*E$2+F2587*F$2+G2587*G$2+H2587*H$2+I2587*I$2+K2587*K$2+J2587*J$2+L2587*L$2+M2587*M$2)</f>
        <v>0</v>
      </c>
    </row>
    <row r="2588" spans="1:18" ht="22.5" customHeight="1">
      <c r="A2588" s="34">
        <v>46017</v>
      </c>
      <c r="B2588" s="15" t="s">
        <v>7961</v>
      </c>
      <c r="C2588" s="15" t="s">
        <v>7962</v>
      </c>
      <c r="D2588" s="35">
        <v>1</v>
      </c>
      <c r="E2588" s="36"/>
      <c r="F2588" s="32"/>
      <c r="G2588" s="32"/>
      <c r="H2588" s="32">
        <v>3</v>
      </c>
      <c r="I2588" s="32"/>
      <c r="J2588" s="37"/>
      <c r="K2588" s="36">
        <v>25</v>
      </c>
      <c r="L2588" s="32">
        <v>43</v>
      </c>
      <c r="M2588" s="37">
        <v>42</v>
      </c>
      <c r="N2588" s="32"/>
      <c r="O2588" s="32"/>
      <c r="P2588" s="32"/>
      <c r="Q2588" s="32"/>
      <c r="R2588" s="38">
        <f>(E2588*E$2+F2588*F$2+G2588*G$2+H2588*H$2+I2588*I$2+K2588*K$2+J2588*J$2+L2588*L$2+M2588*M$2)</f>
        <v>0</v>
      </c>
    </row>
    <row r="2589" spans="1:18" ht="22.5" customHeight="1">
      <c r="A2589" s="34">
        <v>46017</v>
      </c>
      <c r="B2589" s="15" t="s">
        <v>5610</v>
      </c>
      <c r="C2589" s="15" t="s">
        <v>5600</v>
      </c>
      <c r="D2589" s="35">
        <v>1185</v>
      </c>
      <c r="E2589" s="36">
        <v>4</v>
      </c>
      <c r="F2589" s="32">
        <v>26</v>
      </c>
      <c r="G2589" s="32">
        <v>0</v>
      </c>
      <c r="H2589" s="32">
        <v>21</v>
      </c>
      <c r="I2589" s="32">
        <v>17</v>
      </c>
      <c r="J2589" s="37"/>
      <c r="K2589" s="36">
        <v>52</v>
      </c>
      <c r="L2589" s="32">
        <v>5</v>
      </c>
      <c r="M2589" s="37">
        <v>64</v>
      </c>
      <c r="N2589" s="32"/>
      <c r="O2589" s="32"/>
      <c r="P2589" s="32"/>
      <c r="Q2589" s="32"/>
      <c r="R2589" s="38">
        <f>(E2589*E$2+F2589*F$2+G2589*G$2+H2589*H$2+I2589*I$2+K2589*K$2+J2589*J$2+L2589*L$2+M2589*M$2)</f>
        <v>0</v>
      </c>
    </row>
    <row r="2590" spans="1:18" ht="22.5" customHeight="1">
      <c r="A2590" s="34">
        <v>46017</v>
      </c>
      <c r="B2590" s="15" t="s">
        <v>5171</v>
      </c>
      <c r="C2590" s="15" t="s">
        <v>5170</v>
      </c>
      <c r="D2590" s="35">
        <v>1126</v>
      </c>
      <c r="E2590" s="36">
        <v>47</v>
      </c>
      <c r="F2590" s="32"/>
      <c r="G2590" s="32">
        <v>61</v>
      </c>
      <c r="H2590" s="32">
        <v>58</v>
      </c>
      <c r="I2590" s="32">
        <v>12</v>
      </c>
      <c r="J2590" s="37">
        <v>60</v>
      </c>
      <c r="K2590" s="36">
        <v>37</v>
      </c>
      <c r="L2590" s="32">
        <v>30</v>
      </c>
      <c r="M2590" s="37">
        <v>61</v>
      </c>
      <c r="N2590" s="32"/>
      <c r="O2590" s="32"/>
      <c r="P2590" s="32"/>
      <c r="Q2590" s="32"/>
      <c r="R2590" s="38">
        <f>(E2590*E$2+F2590*F$2+G2590*G$2+H2590*H$2+I2590*I$2+K2590*K$2+J2590*J$2+L2590*L$2+M2590*M$2)</f>
        <v>0</v>
      </c>
    </row>
    <row r="2591" spans="1:18" ht="22.5" customHeight="1">
      <c r="A2591" s="34">
        <v>46017</v>
      </c>
      <c r="B2591" s="15" t="s">
        <v>2885</v>
      </c>
      <c r="C2591" s="15" t="s">
        <v>2886</v>
      </c>
      <c r="D2591" s="35">
        <v>2675</v>
      </c>
      <c r="E2591" s="36">
        <v>11</v>
      </c>
      <c r="F2591" s="32">
        <v>38</v>
      </c>
      <c r="G2591" s="32">
        <v>11</v>
      </c>
      <c r="H2591" s="32">
        <v>30</v>
      </c>
      <c r="I2591" s="32">
        <v>46</v>
      </c>
      <c r="J2591" s="37"/>
      <c r="K2591" s="36">
        <v>47</v>
      </c>
      <c r="L2591" s="32">
        <v>44</v>
      </c>
      <c r="M2591" s="37">
        <v>33</v>
      </c>
      <c r="N2591" s="32"/>
      <c r="O2591" s="32"/>
      <c r="P2591" s="32"/>
      <c r="Q2591" s="32"/>
      <c r="R2591" s="38">
        <f>(E2591*E$2+F2591*F$2+G2591*G$2+H2591*H$2+I2591*I$2+K2591*K$2+J2591*J$2+L2591*L$2+M2591*M$2)</f>
        <v>0</v>
      </c>
    </row>
    <row r="2592" spans="1:18" ht="22.5" customHeight="1">
      <c r="A2592" s="34">
        <v>46017</v>
      </c>
      <c r="B2592" s="15" t="s">
        <v>2887</v>
      </c>
      <c r="C2592" s="15" t="s">
        <v>2888</v>
      </c>
      <c r="D2592" s="35">
        <v>718</v>
      </c>
      <c r="E2592" s="36"/>
      <c r="F2592" s="32">
        <v>28</v>
      </c>
      <c r="G2592" s="32"/>
      <c r="H2592" s="32">
        <v>59</v>
      </c>
      <c r="I2592" s="32"/>
      <c r="J2592" s="37">
        <v>11</v>
      </c>
      <c r="K2592" s="36">
        <v>22</v>
      </c>
      <c r="L2592" s="32">
        <v>29</v>
      </c>
      <c r="M2592" s="37">
        <v>74</v>
      </c>
      <c r="N2592" s="32"/>
      <c r="O2592" s="32"/>
      <c r="P2592" s="32"/>
      <c r="Q2592" s="32"/>
      <c r="R2592" s="38">
        <f>(E2592*E$2+F2592*F$2+G2592*G$2+H2592*H$2+I2592*I$2+K2592*K$2+J2592*J$2+L2592*L$2+M2592*M$2)</f>
        <v>0</v>
      </c>
    </row>
    <row r="2593" spans="1:18" ht="22.5" customHeight="1">
      <c r="A2593" s="34">
        <v>46017</v>
      </c>
      <c r="B2593" s="15" t="s">
        <v>5797</v>
      </c>
      <c r="C2593" s="15" t="s">
        <v>5741</v>
      </c>
      <c r="D2593" s="35">
        <v>2407</v>
      </c>
      <c r="E2593" s="36">
        <v>27</v>
      </c>
      <c r="F2593" s="32"/>
      <c r="G2593" s="32">
        <v>43</v>
      </c>
      <c r="H2593" s="32">
        <v>4</v>
      </c>
      <c r="I2593" s="32">
        <v>59</v>
      </c>
      <c r="J2593" s="37"/>
      <c r="K2593" s="36">
        <v>30</v>
      </c>
      <c r="L2593" s="32">
        <v>60</v>
      </c>
      <c r="M2593" s="37">
        <v>37</v>
      </c>
      <c r="N2593" s="32"/>
      <c r="O2593" s="32"/>
      <c r="P2593" s="32"/>
      <c r="Q2593" s="32"/>
      <c r="R2593" s="38">
        <f>(E2593*E$2+F2593*F$2+G2593*G$2+H2593*H$2+I2593*I$2+K2593*K$2+J2593*J$2+L2593*L$2+M2593*M$2)</f>
        <v>0</v>
      </c>
    </row>
    <row r="2594" spans="1:18" ht="22.5" customHeight="1">
      <c r="A2594" s="34">
        <v>46017</v>
      </c>
      <c r="B2594" s="15" t="s">
        <v>2889</v>
      </c>
      <c r="C2594" s="15" t="s">
        <v>2890</v>
      </c>
      <c r="D2594" s="35">
        <v>33349</v>
      </c>
      <c r="E2594" s="36">
        <v>54</v>
      </c>
      <c r="F2594" s="32">
        <v>83</v>
      </c>
      <c r="G2594" s="32">
        <v>49</v>
      </c>
      <c r="H2594" s="32">
        <v>45</v>
      </c>
      <c r="I2594" s="32">
        <v>46</v>
      </c>
      <c r="J2594" s="37"/>
      <c r="K2594" s="36">
        <v>52</v>
      </c>
      <c r="L2594" s="32">
        <v>58</v>
      </c>
      <c r="M2594" s="37">
        <v>57</v>
      </c>
      <c r="N2594" s="32"/>
      <c r="O2594" s="32"/>
      <c r="P2594" s="32"/>
      <c r="Q2594" s="32"/>
      <c r="R2594" s="38">
        <f>(E2594*E$2+F2594*F$2+G2594*G$2+H2594*H$2+I2594*I$2+K2594*K$2+J2594*J$2+L2594*L$2+M2594*M$2)</f>
        <v>0</v>
      </c>
    </row>
    <row r="2595" spans="1:18" ht="22.5" customHeight="1">
      <c r="A2595" s="34">
        <v>46017</v>
      </c>
      <c r="B2595" s="15" t="s">
        <v>2891</v>
      </c>
      <c r="C2595" s="15" t="s">
        <v>2892</v>
      </c>
      <c r="D2595" s="35"/>
      <c r="E2595" s="36">
        <v>37</v>
      </c>
      <c r="F2595" s="32">
        <v>50</v>
      </c>
      <c r="G2595" s="32">
        <v>42</v>
      </c>
      <c r="H2595" s="32">
        <v>36</v>
      </c>
      <c r="I2595" s="32">
        <v>3</v>
      </c>
      <c r="J2595" s="37"/>
      <c r="K2595" s="36">
        <v>5</v>
      </c>
      <c r="L2595" s="32">
        <v>42</v>
      </c>
      <c r="M2595" s="37">
        <v>81</v>
      </c>
      <c r="N2595" s="32"/>
      <c r="O2595" s="32"/>
      <c r="P2595" s="32"/>
      <c r="Q2595" s="32"/>
      <c r="R2595" s="38">
        <f>(E2595*E$2+F2595*F$2+G2595*G$2+H2595*H$2+I2595*I$2+K2595*K$2+J2595*J$2+L2595*L$2+M2595*M$2)</f>
        <v>0</v>
      </c>
    </row>
    <row r="2596" spans="1:18" ht="22.5" customHeight="1">
      <c r="A2596" s="34">
        <v>46017</v>
      </c>
      <c r="B2596" s="15" t="s">
        <v>7100</v>
      </c>
      <c r="C2596" s="15" t="s">
        <v>7101</v>
      </c>
      <c r="D2596" s="35">
        <v>932</v>
      </c>
      <c r="E2596" s="36"/>
      <c r="F2596" s="32">
        <v>2</v>
      </c>
      <c r="G2596" s="32"/>
      <c r="H2596" s="32">
        <v>5</v>
      </c>
      <c r="I2596" s="32"/>
      <c r="J2596" s="37"/>
      <c r="K2596" s="36">
        <v>44</v>
      </c>
      <c r="L2596" s="32">
        <v>51</v>
      </c>
      <c r="M2596" s="37">
        <v>45</v>
      </c>
      <c r="N2596" s="32"/>
      <c r="O2596" s="32"/>
      <c r="P2596" s="32"/>
      <c r="Q2596" s="32"/>
      <c r="R2596" s="38">
        <f>(E2596*E$2+F2596*F$2+G2596*G$2+H2596*H$2+I2596*I$2+K2596*K$2+J2596*J$2+L2596*L$2+M2596*M$2)</f>
        <v>0</v>
      </c>
    </row>
    <row r="2597" spans="1:18" ht="22.5" customHeight="1">
      <c r="A2597" s="34">
        <v>46017</v>
      </c>
      <c r="B2597" s="15" t="s">
        <v>5924</v>
      </c>
      <c r="C2597" s="15" t="s">
        <v>2893</v>
      </c>
      <c r="D2597" s="35">
        <v>289</v>
      </c>
      <c r="E2597" s="36">
        <v>39</v>
      </c>
      <c r="F2597" s="32">
        <v>22</v>
      </c>
      <c r="G2597" s="32">
        <v>51</v>
      </c>
      <c r="H2597" s="32">
        <v>96</v>
      </c>
      <c r="I2597" s="32">
        <v>97</v>
      </c>
      <c r="J2597" s="37"/>
      <c r="K2597" s="36">
        <v>46</v>
      </c>
      <c r="L2597" s="32">
        <v>60</v>
      </c>
      <c r="M2597" s="37">
        <v>40</v>
      </c>
      <c r="N2597" s="32"/>
      <c r="O2597" s="32"/>
      <c r="P2597" s="32"/>
      <c r="Q2597" s="32"/>
      <c r="R2597" s="38">
        <f>(E2597*E$2+F2597*F$2+G2597*G$2+H2597*H$2+I2597*I$2+K2597*K$2+J2597*J$2+L2597*L$2+M2597*M$2)</f>
        <v>0</v>
      </c>
    </row>
    <row r="2598" spans="1:18" ht="22.5" customHeight="1">
      <c r="A2598" s="34">
        <v>46017</v>
      </c>
      <c r="B2598" s="15" t="s">
        <v>2894</v>
      </c>
      <c r="C2598" s="15" t="s">
        <v>2895</v>
      </c>
      <c r="D2598" s="35">
        <v>1835</v>
      </c>
      <c r="E2598" s="36">
        <v>53</v>
      </c>
      <c r="F2598" s="32">
        <v>42</v>
      </c>
      <c r="G2598" s="32">
        <v>57</v>
      </c>
      <c r="H2598" s="32">
        <v>70</v>
      </c>
      <c r="I2598" s="32">
        <v>30</v>
      </c>
      <c r="J2598" s="37">
        <v>55</v>
      </c>
      <c r="K2598" s="36">
        <v>64</v>
      </c>
      <c r="L2598" s="32">
        <v>46</v>
      </c>
      <c r="M2598" s="37">
        <v>56</v>
      </c>
      <c r="N2598" s="32"/>
      <c r="O2598" s="32"/>
      <c r="P2598" s="32"/>
      <c r="Q2598" s="32"/>
      <c r="R2598" s="38">
        <f>(E2598*E$2+F2598*F$2+G2598*G$2+H2598*H$2+I2598*I$2+K2598*K$2+J2598*J$2+L2598*L$2+M2598*M$2)</f>
        <v>0</v>
      </c>
    </row>
    <row r="2599" spans="1:18" ht="22.5" customHeight="1">
      <c r="A2599" s="34">
        <v>46017</v>
      </c>
      <c r="B2599" s="15" t="s">
        <v>2896</v>
      </c>
      <c r="C2599" s="15" t="s">
        <v>2897</v>
      </c>
      <c r="D2599" s="35">
        <v>603</v>
      </c>
      <c r="E2599" s="36">
        <v>74</v>
      </c>
      <c r="F2599" s="32">
        <v>57</v>
      </c>
      <c r="G2599" s="32">
        <v>59</v>
      </c>
      <c r="H2599" s="32">
        <v>75</v>
      </c>
      <c r="I2599" s="32">
        <v>50</v>
      </c>
      <c r="J2599" s="37"/>
      <c r="K2599" s="36">
        <v>65</v>
      </c>
      <c r="L2599" s="32">
        <v>41</v>
      </c>
      <c r="M2599" s="37">
        <v>54</v>
      </c>
      <c r="N2599" s="32"/>
      <c r="O2599" s="32"/>
      <c r="P2599" s="32"/>
      <c r="Q2599" s="32"/>
      <c r="R2599" s="38">
        <f>(E2599*E$2+F2599*F$2+G2599*G$2+H2599*H$2+I2599*I$2+K2599*K$2+J2599*J$2+L2599*L$2+M2599*M$2)</f>
        <v>0</v>
      </c>
    </row>
    <row r="2600" spans="1:18" ht="22.5" customHeight="1">
      <c r="A2600" s="34">
        <v>46017</v>
      </c>
      <c r="B2600" s="15" t="s">
        <v>2898</v>
      </c>
      <c r="C2600" s="15" t="s">
        <v>2899</v>
      </c>
      <c r="D2600" s="35">
        <v>297</v>
      </c>
      <c r="E2600" s="36"/>
      <c r="F2600" s="32">
        <v>15</v>
      </c>
      <c r="G2600" s="32"/>
      <c r="H2600" s="32">
        <v>82</v>
      </c>
      <c r="I2600" s="32"/>
      <c r="J2600" s="37"/>
      <c r="K2600" s="36">
        <v>60</v>
      </c>
      <c r="L2600" s="32">
        <v>42</v>
      </c>
      <c r="M2600" s="37">
        <v>70</v>
      </c>
      <c r="N2600" s="32"/>
      <c r="O2600" s="32"/>
      <c r="P2600" s="32"/>
      <c r="Q2600" s="32"/>
      <c r="R2600" s="38">
        <f>(E2600*E$2+F2600*F$2+G2600*G$2+H2600*H$2+I2600*I$2+K2600*K$2+J2600*J$2+L2600*L$2+M2600*M$2)</f>
        <v>0</v>
      </c>
    </row>
    <row r="2601" spans="1:18" ht="22.5" customHeight="1">
      <c r="A2601" s="34">
        <v>46017</v>
      </c>
      <c r="B2601" s="15" t="s">
        <v>5173</v>
      </c>
      <c r="C2601" s="15" t="s">
        <v>5172</v>
      </c>
      <c r="D2601" s="35">
        <v>8790</v>
      </c>
      <c r="E2601" s="36">
        <v>42</v>
      </c>
      <c r="F2601" s="32"/>
      <c r="G2601" s="32">
        <v>55</v>
      </c>
      <c r="H2601" s="32"/>
      <c r="I2601" s="32">
        <v>45</v>
      </c>
      <c r="J2601" s="37">
        <v>50</v>
      </c>
      <c r="K2601" s="36">
        <v>32</v>
      </c>
      <c r="L2601" s="32">
        <v>19</v>
      </c>
      <c r="M2601" s="37">
        <v>88</v>
      </c>
      <c r="N2601" s="32"/>
      <c r="O2601" s="32"/>
      <c r="P2601" s="32"/>
      <c r="Q2601" s="32"/>
      <c r="R2601" s="38">
        <f>(E2601*E$2+F2601*F$2+G2601*G$2+H2601*H$2+I2601*I$2+K2601*K$2+J2601*J$2+L2601*L$2+M2601*M$2)</f>
        <v>0</v>
      </c>
    </row>
    <row r="2602" spans="1:18" ht="22.5" customHeight="1">
      <c r="A2602" s="34">
        <v>46017</v>
      </c>
      <c r="B2602" s="15" t="s">
        <v>8044</v>
      </c>
      <c r="C2602" s="15" t="s">
        <v>8045</v>
      </c>
      <c r="D2602" s="35">
        <v>237</v>
      </c>
      <c r="E2602" s="36"/>
      <c r="F2602" s="32">
        <v>16</v>
      </c>
      <c r="G2602" s="32"/>
      <c r="H2602" s="32">
        <v>63</v>
      </c>
      <c r="I2602" s="32"/>
      <c r="J2602" s="37"/>
      <c r="K2602" s="36">
        <v>7</v>
      </c>
      <c r="L2602" s="32">
        <v>47</v>
      </c>
      <c r="M2602" s="37">
        <v>45</v>
      </c>
      <c r="N2602" s="32"/>
      <c r="O2602" s="32"/>
      <c r="P2602" s="32"/>
      <c r="Q2602" s="32"/>
      <c r="R2602" s="38">
        <f>(E2602*E$2+F2602*F$2+G2602*G$2+H2602*H$2+I2602*I$2+K2602*K$2+J2602*J$2+L2602*L$2+M2602*M$2)</f>
        <v>0</v>
      </c>
    </row>
    <row r="2603" spans="1:18" ht="22.5" customHeight="1">
      <c r="A2603" s="34">
        <v>46017</v>
      </c>
      <c r="B2603" s="15" t="s">
        <v>2900</v>
      </c>
      <c r="C2603" s="15" t="s">
        <v>2901</v>
      </c>
      <c r="D2603" s="35">
        <v>1866</v>
      </c>
      <c r="E2603" s="36">
        <v>41</v>
      </c>
      <c r="F2603" s="32">
        <v>21</v>
      </c>
      <c r="G2603" s="32">
        <v>39</v>
      </c>
      <c r="H2603" s="32">
        <v>96</v>
      </c>
      <c r="I2603" s="32">
        <v>47</v>
      </c>
      <c r="J2603" s="37">
        <v>33</v>
      </c>
      <c r="K2603" s="36">
        <v>14</v>
      </c>
      <c r="L2603" s="32">
        <v>34</v>
      </c>
      <c r="M2603" s="37">
        <v>68</v>
      </c>
      <c r="N2603" s="32"/>
      <c r="O2603" s="32"/>
      <c r="P2603" s="32"/>
      <c r="Q2603" s="32"/>
      <c r="R2603" s="38">
        <f>(E2603*E$2+F2603*F$2+G2603*G$2+H2603*H$2+I2603*I$2+K2603*K$2+J2603*J$2+L2603*L$2+M2603*M$2)</f>
        <v>0</v>
      </c>
    </row>
    <row r="2604" spans="1:18" ht="22.5" customHeight="1">
      <c r="A2604" s="34">
        <v>46017</v>
      </c>
      <c r="B2604" s="15" t="s">
        <v>5175</v>
      </c>
      <c r="C2604" s="15" t="s">
        <v>5174</v>
      </c>
      <c r="D2604" s="35">
        <v>4659</v>
      </c>
      <c r="E2604" s="36">
        <v>49</v>
      </c>
      <c r="F2604" s="32"/>
      <c r="G2604" s="32">
        <v>50</v>
      </c>
      <c r="H2604" s="32">
        <v>59</v>
      </c>
      <c r="I2604" s="32">
        <v>35</v>
      </c>
      <c r="J2604" s="37">
        <v>50</v>
      </c>
      <c r="K2604" s="36">
        <v>36</v>
      </c>
      <c r="L2604" s="32">
        <v>15</v>
      </c>
      <c r="M2604" s="37">
        <v>91</v>
      </c>
      <c r="N2604" s="32"/>
      <c r="O2604" s="32"/>
      <c r="P2604" s="32"/>
      <c r="Q2604" s="32"/>
      <c r="R2604" s="38">
        <f>(E2604*E$2+F2604*F$2+G2604*G$2+H2604*H$2+I2604*I$2+K2604*K$2+J2604*J$2+L2604*L$2+M2604*M$2)</f>
        <v>0</v>
      </c>
    </row>
    <row r="2605" spans="1:18" ht="22.5" customHeight="1">
      <c r="A2605" s="34">
        <v>46017</v>
      </c>
      <c r="B2605" s="15" t="s">
        <v>5177</v>
      </c>
      <c r="C2605" s="15" t="s">
        <v>5176</v>
      </c>
      <c r="D2605" s="35">
        <v>13139</v>
      </c>
      <c r="E2605" s="36">
        <v>57</v>
      </c>
      <c r="F2605" s="32"/>
      <c r="G2605" s="32">
        <v>75</v>
      </c>
      <c r="H2605" s="32"/>
      <c r="I2605" s="32">
        <v>82</v>
      </c>
      <c r="J2605" s="37">
        <v>55</v>
      </c>
      <c r="K2605" s="36">
        <v>67</v>
      </c>
      <c r="L2605" s="32">
        <v>6</v>
      </c>
      <c r="M2605" s="37">
        <v>92</v>
      </c>
      <c r="N2605" s="32"/>
      <c r="O2605" s="32"/>
      <c r="P2605" s="32"/>
      <c r="Q2605" s="32"/>
      <c r="R2605" s="38">
        <f>(E2605*E$2+F2605*F$2+G2605*G$2+H2605*H$2+I2605*I$2+K2605*K$2+J2605*J$2+L2605*L$2+M2605*M$2)</f>
        <v>0</v>
      </c>
    </row>
    <row r="2606" spans="1:18" ht="22.5" customHeight="1">
      <c r="A2606" s="34">
        <v>46017</v>
      </c>
      <c r="B2606" s="15" t="s">
        <v>2902</v>
      </c>
      <c r="C2606" s="15" t="s">
        <v>2903</v>
      </c>
      <c r="D2606" s="35">
        <v>2294</v>
      </c>
      <c r="E2606" s="36">
        <v>86</v>
      </c>
      <c r="F2606" s="32">
        <v>65</v>
      </c>
      <c r="G2606" s="32">
        <v>75</v>
      </c>
      <c r="H2606" s="32">
        <v>84</v>
      </c>
      <c r="I2606" s="32">
        <v>63</v>
      </c>
      <c r="J2606" s="37"/>
      <c r="K2606" s="36">
        <v>61</v>
      </c>
      <c r="L2606" s="32">
        <v>62</v>
      </c>
      <c r="M2606" s="37">
        <v>50</v>
      </c>
      <c r="N2606" s="32"/>
      <c r="O2606" s="32"/>
      <c r="P2606" s="32"/>
      <c r="Q2606" s="32"/>
      <c r="R2606" s="38">
        <f>(E2606*E$2+F2606*F$2+G2606*G$2+H2606*H$2+I2606*I$2+K2606*K$2+J2606*J$2+L2606*L$2+M2606*M$2)</f>
        <v>0</v>
      </c>
    </row>
    <row r="2607" spans="1:18" ht="22.5" customHeight="1">
      <c r="A2607" s="34">
        <v>46017</v>
      </c>
      <c r="B2607" s="15" t="s">
        <v>2904</v>
      </c>
      <c r="C2607" s="15" t="s">
        <v>2905</v>
      </c>
      <c r="D2607" s="35">
        <v>2410</v>
      </c>
      <c r="E2607" s="36">
        <v>42</v>
      </c>
      <c r="F2607" s="32">
        <v>47</v>
      </c>
      <c r="G2607" s="32">
        <v>50</v>
      </c>
      <c r="H2607" s="32">
        <v>55</v>
      </c>
      <c r="I2607" s="32">
        <v>37</v>
      </c>
      <c r="J2607" s="37"/>
      <c r="K2607" s="36">
        <v>60</v>
      </c>
      <c r="L2607" s="32">
        <v>65</v>
      </c>
      <c r="M2607" s="37">
        <v>21</v>
      </c>
      <c r="N2607" s="32"/>
      <c r="O2607" s="32"/>
      <c r="P2607" s="32"/>
      <c r="Q2607" s="32"/>
      <c r="R2607" s="38">
        <f>(E2607*E$2+F2607*F$2+G2607*G$2+H2607*H$2+I2607*I$2+K2607*K$2+J2607*J$2+L2607*L$2+M2607*M$2)</f>
        <v>0</v>
      </c>
    </row>
    <row r="2608" spans="1:18" ht="22.5" customHeight="1">
      <c r="A2608" s="34">
        <v>46017</v>
      </c>
      <c r="B2608" s="15" t="s">
        <v>2906</v>
      </c>
      <c r="C2608" s="15" t="s">
        <v>2907</v>
      </c>
      <c r="D2608" s="35">
        <v>405</v>
      </c>
      <c r="E2608" s="36">
        <v>72</v>
      </c>
      <c r="F2608" s="32">
        <v>90</v>
      </c>
      <c r="G2608" s="32">
        <v>51</v>
      </c>
      <c r="H2608" s="32">
        <v>43</v>
      </c>
      <c r="I2608" s="32">
        <v>24</v>
      </c>
      <c r="J2608" s="37"/>
      <c r="K2608" s="36">
        <v>47</v>
      </c>
      <c r="L2608" s="32">
        <v>72</v>
      </c>
      <c r="M2608" s="37">
        <v>21</v>
      </c>
      <c r="N2608" s="32"/>
      <c r="O2608" s="32"/>
      <c r="P2608" s="32"/>
      <c r="Q2608" s="32"/>
      <c r="R2608" s="38">
        <f>(E2608*E$2+F2608*F$2+G2608*G$2+H2608*H$2+I2608*I$2+K2608*K$2+J2608*J$2+L2608*L$2+M2608*M$2)</f>
        <v>0</v>
      </c>
    </row>
    <row r="2609" spans="1:18" ht="22.5" customHeight="1">
      <c r="A2609" s="34">
        <v>46017</v>
      </c>
      <c r="B2609" s="15" t="s">
        <v>2908</v>
      </c>
      <c r="C2609" s="15" t="s">
        <v>2909</v>
      </c>
      <c r="D2609" s="35">
        <v>45839</v>
      </c>
      <c r="E2609" s="36">
        <v>61</v>
      </c>
      <c r="F2609" s="32">
        <v>62</v>
      </c>
      <c r="G2609" s="32">
        <v>52</v>
      </c>
      <c r="H2609" s="32">
        <v>73</v>
      </c>
      <c r="I2609" s="32">
        <v>66</v>
      </c>
      <c r="J2609" s="37">
        <v>77</v>
      </c>
      <c r="K2609" s="36">
        <v>39</v>
      </c>
      <c r="L2609" s="32">
        <v>47</v>
      </c>
      <c r="M2609" s="37">
        <v>68</v>
      </c>
      <c r="N2609" s="32"/>
      <c r="O2609" s="32"/>
      <c r="P2609" s="32"/>
      <c r="Q2609" s="32"/>
      <c r="R2609" s="38">
        <f>(E2609*E$2+F2609*F$2+G2609*G$2+H2609*H$2+I2609*I$2+K2609*K$2+J2609*J$2+L2609*L$2+M2609*M$2)</f>
        <v>0</v>
      </c>
    </row>
    <row r="2610" spans="1:18" ht="22.5" customHeight="1">
      <c r="A2610" s="34">
        <v>46017</v>
      </c>
      <c r="B2610" s="15" t="s">
        <v>6459</v>
      </c>
      <c r="C2610" s="15" t="s">
        <v>6188</v>
      </c>
      <c r="D2610" s="35">
        <v>12018</v>
      </c>
      <c r="E2610" s="36">
        <v>11</v>
      </c>
      <c r="F2610" s="32"/>
      <c r="G2610" s="32">
        <v>8</v>
      </c>
      <c r="H2610" s="32"/>
      <c r="I2610" s="32">
        <v>28</v>
      </c>
      <c r="J2610" s="37"/>
      <c r="K2610" s="36">
        <v>68</v>
      </c>
      <c r="L2610" s="32">
        <v>90</v>
      </c>
      <c r="M2610" s="37">
        <v>1</v>
      </c>
      <c r="N2610" s="32"/>
      <c r="O2610" s="32"/>
      <c r="P2610" s="32"/>
      <c r="Q2610" s="32"/>
      <c r="R2610" s="38">
        <f>(E2610*E$2+F2610*F$2+G2610*G$2+H2610*H$2+I2610*I$2+K2610*K$2+J2610*J$2+L2610*L$2+M2610*M$2)</f>
        <v>0</v>
      </c>
    </row>
    <row r="2611" spans="1:18" ht="22.5" customHeight="1">
      <c r="A2611" s="34">
        <v>46017</v>
      </c>
      <c r="B2611" s="15" t="s">
        <v>2910</v>
      </c>
      <c r="C2611" s="15" t="s">
        <v>2911</v>
      </c>
      <c r="D2611" s="35">
        <v>15704</v>
      </c>
      <c r="E2611" s="36">
        <v>81</v>
      </c>
      <c r="F2611" s="32">
        <v>49</v>
      </c>
      <c r="G2611" s="32">
        <v>100</v>
      </c>
      <c r="H2611" s="32">
        <v>61</v>
      </c>
      <c r="I2611" s="32"/>
      <c r="J2611" s="37"/>
      <c r="K2611" s="36">
        <v>88</v>
      </c>
      <c r="L2611" s="32">
        <v>57</v>
      </c>
      <c r="M2611" s="37">
        <v>33</v>
      </c>
      <c r="N2611" s="32"/>
      <c r="O2611" s="32"/>
      <c r="P2611" s="32"/>
      <c r="Q2611" s="32"/>
      <c r="R2611" s="38">
        <f>(E2611*E$2+F2611*F$2+G2611*G$2+H2611*H$2+I2611*I$2+K2611*K$2+J2611*J$2+L2611*L$2+M2611*M$2)</f>
        <v>0</v>
      </c>
    </row>
    <row r="2612" spans="1:18" ht="22.5" customHeight="1">
      <c r="A2612" s="34">
        <v>46017</v>
      </c>
      <c r="B2612" s="15" t="s">
        <v>2912</v>
      </c>
      <c r="C2612" s="15" t="s">
        <v>2913</v>
      </c>
      <c r="D2612" s="35">
        <v>5686</v>
      </c>
      <c r="E2612" s="36">
        <v>43</v>
      </c>
      <c r="F2612" s="32">
        <v>14</v>
      </c>
      <c r="G2612" s="32">
        <v>44</v>
      </c>
      <c r="H2612" s="32">
        <v>76</v>
      </c>
      <c r="I2612" s="32">
        <v>68</v>
      </c>
      <c r="J2612" s="37">
        <v>10</v>
      </c>
      <c r="K2612" s="36">
        <v>75</v>
      </c>
      <c r="L2612" s="32">
        <v>79</v>
      </c>
      <c r="M2612" s="37">
        <v>18</v>
      </c>
      <c r="N2612" s="32"/>
      <c r="O2612" s="32"/>
      <c r="P2612" s="32"/>
      <c r="Q2612" s="32"/>
      <c r="R2612" s="38">
        <f>(E2612*E$2+F2612*F$2+G2612*G$2+H2612*H$2+I2612*I$2+K2612*K$2+J2612*J$2+L2612*L$2+M2612*M$2)</f>
        <v>0</v>
      </c>
    </row>
    <row r="2613" spans="1:18" ht="22.5" customHeight="1">
      <c r="A2613" s="34">
        <v>46017</v>
      </c>
      <c r="B2613" s="15" t="s">
        <v>2914</v>
      </c>
      <c r="C2613" s="15" t="s">
        <v>2915</v>
      </c>
      <c r="D2613" s="35">
        <v>6887</v>
      </c>
      <c r="E2613" s="36">
        <v>81</v>
      </c>
      <c r="F2613" s="32">
        <v>91</v>
      </c>
      <c r="G2613" s="32">
        <v>80</v>
      </c>
      <c r="H2613" s="32">
        <v>30</v>
      </c>
      <c r="I2613" s="32">
        <v>56</v>
      </c>
      <c r="J2613" s="37"/>
      <c r="K2613" s="36">
        <v>21</v>
      </c>
      <c r="L2613" s="32">
        <v>45</v>
      </c>
      <c r="M2613" s="37">
        <v>70</v>
      </c>
      <c r="N2613" s="32"/>
      <c r="O2613" s="32"/>
      <c r="P2613" s="32"/>
      <c r="Q2613" s="32"/>
      <c r="R2613" s="38">
        <f>(E2613*E$2+F2613*F$2+G2613*G$2+H2613*H$2+I2613*I$2+K2613*K$2+J2613*J$2+L2613*L$2+M2613*M$2)</f>
        <v>0</v>
      </c>
    </row>
    <row r="2614" spans="1:18" ht="22.5" customHeight="1">
      <c r="A2614" s="34">
        <v>46017</v>
      </c>
      <c r="B2614" s="15" t="s">
        <v>5179</v>
      </c>
      <c r="C2614" s="15" t="s">
        <v>5178</v>
      </c>
      <c r="D2614" s="35">
        <v>2063</v>
      </c>
      <c r="E2614" s="36">
        <v>21</v>
      </c>
      <c r="F2614" s="32"/>
      <c r="G2614" s="32">
        <v>19</v>
      </c>
      <c r="H2614" s="32">
        <v>54</v>
      </c>
      <c r="I2614" s="32">
        <v>26</v>
      </c>
      <c r="J2614" s="37"/>
      <c r="K2614" s="36">
        <v>46</v>
      </c>
      <c r="L2614" s="32">
        <v>75</v>
      </c>
      <c r="M2614" s="37">
        <v>66</v>
      </c>
      <c r="N2614" s="32"/>
      <c r="O2614" s="32"/>
      <c r="P2614" s="32"/>
      <c r="Q2614" s="32"/>
      <c r="R2614" s="38">
        <f>(E2614*E$2+F2614*F$2+G2614*G$2+H2614*H$2+I2614*I$2+K2614*K$2+J2614*J$2+L2614*L$2+M2614*M$2)</f>
        <v>0</v>
      </c>
    </row>
    <row r="2615" spans="1:18" ht="22.5" customHeight="1">
      <c r="A2615" s="34">
        <v>46017</v>
      </c>
      <c r="B2615" s="15" t="s">
        <v>2916</v>
      </c>
      <c r="C2615" s="15" t="s">
        <v>2917</v>
      </c>
      <c r="D2615" s="35">
        <v>2384</v>
      </c>
      <c r="E2615" s="36">
        <v>36</v>
      </c>
      <c r="F2615" s="32">
        <v>71</v>
      </c>
      <c r="G2615" s="32">
        <v>34</v>
      </c>
      <c r="H2615" s="32">
        <v>60</v>
      </c>
      <c r="I2615" s="32">
        <v>63</v>
      </c>
      <c r="J2615" s="37">
        <v>53</v>
      </c>
      <c r="K2615" s="36">
        <v>68</v>
      </c>
      <c r="L2615" s="32">
        <v>75</v>
      </c>
      <c r="M2615" s="37">
        <v>36</v>
      </c>
      <c r="N2615" s="32"/>
      <c r="O2615" s="32"/>
      <c r="P2615" s="32"/>
      <c r="Q2615" s="32"/>
      <c r="R2615" s="38">
        <f>(E2615*E$2+F2615*F$2+G2615*G$2+H2615*H$2+I2615*I$2+K2615*K$2+J2615*J$2+L2615*L$2+M2615*M$2)</f>
        <v>0</v>
      </c>
    </row>
    <row r="2616" spans="1:18" ht="22.5" customHeight="1">
      <c r="A2616" s="34">
        <v>46017</v>
      </c>
      <c r="B2616" s="15" t="s">
        <v>5181</v>
      </c>
      <c r="C2616" s="15" t="s">
        <v>5180</v>
      </c>
      <c r="D2616" s="35">
        <v>436</v>
      </c>
      <c r="E2616" s="36">
        <v>45</v>
      </c>
      <c r="F2616" s="32"/>
      <c r="G2616" s="32">
        <v>53</v>
      </c>
      <c r="H2616" s="32"/>
      <c r="I2616" s="32">
        <v>9</v>
      </c>
      <c r="J2616" s="37"/>
      <c r="K2616" s="36">
        <v>17</v>
      </c>
      <c r="L2616" s="32">
        <v>21</v>
      </c>
      <c r="M2616" s="37">
        <v>78</v>
      </c>
      <c r="N2616" s="32"/>
      <c r="O2616" s="32"/>
      <c r="P2616" s="32"/>
      <c r="Q2616" s="32"/>
      <c r="R2616" s="38">
        <f>(E2616*E$2+F2616*F$2+G2616*G$2+H2616*H$2+I2616*I$2+K2616*K$2+J2616*J$2+L2616*L$2+M2616*M$2)</f>
        <v>0</v>
      </c>
    </row>
    <row r="2617" spans="1:18" ht="22.5" customHeight="1">
      <c r="A2617" s="34">
        <v>46017</v>
      </c>
      <c r="B2617" s="15" t="s">
        <v>2918</v>
      </c>
      <c r="C2617" s="15" t="s">
        <v>2919</v>
      </c>
      <c r="D2617" s="35">
        <v>5485</v>
      </c>
      <c r="E2617" s="36">
        <v>59</v>
      </c>
      <c r="F2617" s="32">
        <v>31</v>
      </c>
      <c r="G2617" s="32">
        <v>64</v>
      </c>
      <c r="H2617" s="32">
        <v>79</v>
      </c>
      <c r="I2617" s="32">
        <v>72</v>
      </c>
      <c r="J2617" s="37"/>
      <c r="K2617" s="36">
        <v>82</v>
      </c>
      <c r="L2617" s="32">
        <v>51</v>
      </c>
      <c r="M2617" s="37">
        <v>61</v>
      </c>
      <c r="N2617" s="32"/>
      <c r="O2617" s="32"/>
      <c r="P2617" s="32"/>
      <c r="Q2617" s="32"/>
      <c r="R2617" s="38">
        <f>(E2617*E$2+F2617*F$2+G2617*G$2+H2617*H$2+I2617*I$2+K2617*K$2+J2617*J$2+L2617*L$2+M2617*M$2)</f>
        <v>0</v>
      </c>
    </row>
    <row r="2618" spans="1:18" ht="22.5" customHeight="1">
      <c r="A2618" s="34">
        <v>46017</v>
      </c>
      <c r="B2618" s="15" t="s">
        <v>2920</v>
      </c>
      <c r="C2618" s="15" t="s">
        <v>2921</v>
      </c>
      <c r="D2618" s="35">
        <v>25298</v>
      </c>
      <c r="E2618" s="36">
        <v>63</v>
      </c>
      <c r="F2618" s="32">
        <v>37</v>
      </c>
      <c r="G2618" s="32">
        <v>64</v>
      </c>
      <c r="H2618" s="32">
        <v>94</v>
      </c>
      <c r="I2618" s="32">
        <v>51</v>
      </c>
      <c r="J2618" s="37">
        <v>34</v>
      </c>
      <c r="K2618" s="36">
        <v>32</v>
      </c>
      <c r="L2618" s="32">
        <v>29</v>
      </c>
      <c r="M2618" s="37">
        <v>63</v>
      </c>
      <c r="N2618" s="32"/>
      <c r="O2618" s="32"/>
      <c r="P2618" s="32"/>
      <c r="Q2618" s="32"/>
      <c r="R2618" s="38">
        <f>(E2618*E$2+F2618*F$2+G2618*G$2+H2618*H$2+I2618*I$2+K2618*K$2+J2618*J$2+L2618*L$2+M2618*M$2)</f>
        <v>0</v>
      </c>
    </row>
    <row r="2619" spans="1:18" ht="22.5" customHeight="1">
      <c r="A2619" s="34">
        <v>46017</v>
      </c>
      <c r="B2619" s="15" t="s">
        <v>2922</v>
      </c>
      <c r="C2619" s="15" t="s">
        <v>2923</v>
      </c>
      <c r="D2619" s="35">
        <v>2082</v>
      </c>
      <c r="E2619" s="36">
        <v>66</v>
      </c>
      <c r="F2619" s="32">
        <v>68</v>
      </c>
      <c r="G2619" s="32">
        <v>63</v>
      </c>
      <c r="H2619" s="32">
        <v>94</v>
      </c>
      <c r="I2619" s="32">
        <v>83</v>
      </c>
      <c r="J2619" s="37"/>
      <c r="K2619" s="36">
        <v>50</v>
      </c>
      <c r="L2619" s="32">
        <v>54</v>
      </c>
      <c r="M2619" s="37">
        <v>80</v>
      </c>
      <c r="N2619" s="32"/>
      <c r="O2619" s="32"/>
      <c r="P2619" s="32"/>
      <c r="Q2619" s="32"/>
      <c r="R2619" s="38">
        <f>(E2619*E$2+F2619*F$2+G2619*G$2+H2619*H$2+I2619*I$2+K2619*K$2+J2619*J$2+L2619*L$2+M2619*M$2)</f>
        <v>0</v>
      </c>
    </row>
    <row r="2620" spans="1:18" ht="22.5" customHeight="1">
      <c r="A2620" s="34">
        <v>46017</v>
      </c>
      <c r="B2620" s="15" t="s">
        <v>7158</v>
      </c>
      <c r="C2620" s="15" t="s">
        <v>7127</v>
      </c>
      <c r="D2620" s="35">
        <v>923</v>
      </c>
      <c r="E2620" s="36">
        <v>4</v>
      </c>
      <c r="F2620" s="32">
        <v>4</v>
      </c>
      <c r="G2620" s="32">
        <v>28</v>
      </c>
      <c r="H2620" s="32">
        <v>14</v>
      </c>
      <c r="I2620" s="32">
        <v>4</v>
      </c>
      <c r="J2620" s="37"/>
      <c r="K2620" s="36">
        <v>37</v>
      </c>
      <c r="L2620" s="32">
        <v>42</v>
      </c>
      <c r="M2620" s="37">
        <v>40</v>
      </c>
      <c r="N2620" s="32"/>
      <c r="O2620" s="32"/>
      <c r="P2620" s="32"/>
      <c r="Q2620" s="32"/>
      <c r="R2620" s="38">
        <f>(E2620*E$2+F2620*F$2+G2620*G$2+H2620*H$2+I2620*I$2+K2620*K$2+J2620*J$2+L2620*L$2+M2620*M$2)</f>
        <v>0</v>
      </c>
    </row>
    <row r="2621" spans="1:18" ht="22.5" customHeight="1">
      <c r="A2621" s="34">
        <v>46017</v>
      </c>
      <c r="B2621" s="15" t="s">
        <v>5183</v>
      </c>
      <c r="C2621" s="15" t="s">
        <v>5182</v>
      </c>
      <c r="D2621" s="35">
        <v>1113</v>
      </c>
      <c r="E2621" s="36">
        <v>21</v>
      </c>
      <c r="F2621" s="32"/>
      <c r="G2621" s="32">
        <v>18</v>
      </c>
      <c r="H2621" s="32">
        <v>18</v>
      </c>
      <c r="I2621" s="32">
        <v>3</v>
      </c>
      <c r="J2621" s="37"/>
      <c r="K2621" s="36">
        <v>42</v>
      </c>
      <c r="L2621" s="32">
        <v>43</v>
      </c>
      <c r="M2621" s="37">
        <v>16</v>
      </c>
      <c r="N2621" s="32"/>
      <c r="O2621" s="32"/>
      <c r="P2621" s="32"/>
      <c r="Q2621" s="32"/>
      <c r="R2621" s="38">
        <f>(E2621*E$2+F2621*F$2+G2621*G$2+H2621*H$2+I2621*I$2+K2621*K$2+J2621*J$2+L2621*L$2+M2621*M$2)</f>
        <v>0</v>
      </c>
    </row>
    <row r="2622" spans="1:18" ht="22.5" customHeight="1">
      <c r="A2622" s="34">
        <v>46017</v>
      </c>
      <c r="B2622" s="15" t="s">
        <v>7963</v>
      </c>
      <c r="C2622" s="15" t="s">
        <v>7964</v>
      </c>
      <c r="D2622" s="35">
        <v>118</v>
      </c>
      <c r="E2622" s="36"/>
      <c r="F2622" s="32">
        <v>81</v>
      </c>
      <c r="G2622" s="32"/>
      <c r="H2622" s="32">
        <v>10</v>
      </c>
      <c r="I2622" s="32"/>
      <c r="J2622" s="37"/>
      <c r="K2622" s="36">
        <v>2</v>
      </c>
      <c r="L2622" s="32">
        <v>57</v>
      </c>
      <c r="M2622" s="37">
        <v>42</v>
      </c>
      <c r="N2622" s="32"/>
      <c r="O2622" s="32"/>
      <c r="P2622" s="32"/>
      <c r="Q2622" s="32"/>
      <c r="R2622" s="38">
        <f>(E2622*E$2+F2622*F$2+G2622*G$2+H2622*H$2+I2622*I$2+K2622*K$2+J2622*J$2+L2622*L$2+M2622*M$2)</f>
        <v>0</v>
      </c>
    </row>
    <row r="2623" spans="1:18" ht="22.5" customHeight="1">
      <c r="A2623" s="34">
        <v>46017</v>
      </c>
      <c r="B2623" s="15" t="s">
        <v>5185</v>
      </c>
      <c r="C2623" s="15" t="s">
        <v>5184</v>
      </c>
      <c r="D2623" s="35">
        <v>8132</v>
      </c>
      <c r="E2623" s="36">
        <v>55</v>
      </c>
      <c r="F2623" s="32"/>
      <c r="G2623" s="32">
        <v>52</v>
      </c>
      <c r="H2623" s="32">
        <v>69</v>
      </c>
      <c r="I2623" s="32">
        <v>57</v>
      </c>
      <c r="J2623" s="37">
        <v>61</v>
      </c>
      <c r="K2623" s="36">
        <v>77</v>
      </c>
      <c r="L2623" s="32">
        <v>77</v>
      </c>
      <c r="M2623" s="37">
        <v>28</v>
      </c>
      <c r="N2623" s="32"/>
      <c r="O2623" s="32"/>
      <c r="P2623" s="32"/>
      <c r="Q2623" s="32"/>
      <c r="R2623" s="38">
        <f>(E2623*E$2+F2623*F$2+G2623*G$2+H2623*H$2+I2623*I$2+K2623*K$2+J2623*J$2+L2623*L$2+M2623*M$2)</f>
        <v>0</v>
      </c>
    </row>
    <row r="2624" spans="1:18" ht="22.5" customHeight="1">
      <c r="A2624" s="34">
        <v>46017</v>
      </c>
      <c r="B2624" s="15" t="s">
        <v>2924</v>
      </c>
      <c r="C2624" s="15" t="s">
        <v>2925</v>
      </c>
      <c r="D2624" s="35">
        <v>214</v>
      </c>
      <c r="E2624" s="36">
        <v>17</v>
      </c>
      <c r="F2624" s="32">
        <v>35</v>
      </c>
      <c r="G2624" s="32">
        <v>14</v>
      </c>
      <c r="H2624" s="32">
        <v>73</v>
      </c>
      <c r="I2624" s="32">
        <v>23</v>
      </c>
      <c r="J2624" s="37"/>
      <c r="K2624" s="36">
        <v>7</v>
      </c>
      <c r="L2624" s="32">
        <v>61</v>
      </c>
      <c r="M2624" s="37">
        <v>59</v>
      </c>
      <c r="N2624" s="32"/>
      <c r="O2624" s="32"/>
      <c r="P2624" s="32"/>
      <c r="Q2624" s="32"/>
      <c r="R2624" s="38">
        <f>(E2624*E$2+F2624*F$2+G2624*G$2+H2624*H$2+I2624*I$2+K2624*K$2+J2624*J$2+L2624*L$2+M2624*M$2)</f>
        <v>0</v>
      </c>
    </row>
    <row r="2625" spans="1:18" ht="22.5" customHeight="1">
      <c r="A2625" s="34">
        <v>46017</v>
      </c>
      <c r="B2625" s="15" t="s">
        <v>7035</v>
      </c>
      <c r="C2625" s="15" t="s">
        <v>7036</v>
      </c>
      <c r="D2625" s="35">
        <v>172</v>
      </c>
      <c r="E2625" s="36">
        <v>32</v>
      </c>
      <c r="F2625" s="32"/>
      <c r="G2625" s="32">
        <v>37</v>
      </c>
      <c r="H2625" s="32">
        <v>14</v>
      </c>
      <c r="I2625" s="32">
        <v>30</v>
      </c>
      <c r="J2625" s="37"/>
      <c r="K2625" s="36">
        <v>52</v>
      </c>
      <c r="L2625" s="32">
        <v>34</v>
      </c>
      <c r="M2625" s="37">
        <v>41</v>
      </c>
      <c r="N2625" s="32"/>
      <c r="O2625" s="32"/>
      <c r="P2625" s="32"/>
      <c r="Q2625" s="32"/>
      <c r="R2625" s="38">
        <f>(E2625*E$2+F2625*F$2+G2625*G$2+H2625*H$2+I2625*I$2+K2625*K$2+J2625*J$2+L2625*L$2+M2625*M$2)</f>
        <v>0</v>
      </c>
    </row>
    <row r="2626" spans="1:18" ht="22.5" customHeight="1">
      <c r="A2626" s="34">
        <v>46017</v>
      </c>
      <c r="B2626" s="15" t="s">
        <v>2926</v>
      </c>
      <c r="C2626" s="15" t="s">
        <v>2927</v>
      </c>
      <c r="D2626" s="35">
        <v>22102</v>
      </c>
      <c r="E2626" s="36">
        <v>71</v>
      </c>
      <c r="F2626" s="32">
        <v>93</v>
      </c>
      <c r="G2626" s="32">
        <v>47</v>
      </c>
      <c r="H2626" s="32">
        <v>95</v>
      </c>
      <c r="I2626" s="32">
        <v>65</v>
      </c>
      <c r="J2626" s="37"/>
      <c r="K2626" s="36">
        <v>73</v>
      </c>
      <c r="L2626" s="32">
        <v>90</v>
      </c>
      <c r="M2626" s="37">
        <v>8</v>
      </c>
      <c r="N2626" s="32"/>
      <c r="O2626" s="32"/>
      <c r="P2626" s="32"/>
      <c r="Q2626" s="32"/>
      <c r="R2626" s="38">
        <f>(E2626*E$2+F2626*F$2+G2626*G$2+H2626*H$2+I2626*I$2+K2626*K$2+J2626*J$2+L2626*L$2+M2626*M$2)</f>
        <v>0</v>
      </c>
    </row>
    <row r="2627" spans="1:18" ht="22.5" customHeight="1">
      <c r="A2627" s="34">
        <v>46017</v>
      </c>
      <c r="B2627" s="15" t="s">
        <v>2928</v>
      </c>
      <c r="C2627" s="15" t="s">
        <v>2929</v>
      </c>
      <c r="D2627" s="35">
        <v>8979</v>
      </c>
      <c r="E2627" s="36">
        <v>43</v>
      </c>
      <c r="F2627" s="32">
        <v>24</v>
      </c>
      <c r="G2627" s="32">
        <v>64</v>
      </c>
      <c r="H2627" s="32">
        <v>24</v>
      </c>
      <c r="I2627" s="32">
        <v>24</v>
      </c>
      <c r="J2627" s="37">
        <v>30</v>
      </c>
      <c r="K2627" s="36">
        <v>59</v>
      </c>
      <c r="L2627" s="32">
        <v>68</v>
      </c>
      <c r="M2627" s="37">
        <v>39</v>
      </c>
      <c r="N2627" s="32"/>
      <c r="O2627" s="32"/>
      <c r="P2627" s="32"/>
      <c r="Q2627" s="32"/>
      <c r="R2627" s="38">
        <f>(E2627*E$2+F2627*F$2+G2627*G$2+H2627*H$2+I2627*I$2+K2627*K$2+J2627*J$2+L2627*L$2+M2627*M$2)</f>
        <v>0</v>
      </c>
    </row>
    <row r="2628" spans="1:18" ht="22.5" customHeight="1">
      <c r="A2628" s="34">
        <v>46017</v>
      </c>
      <c r="B2628" s="15" t="s">
        <v>7064</v>
      </c>
      <c r="C2628" s="15" t="s">
        <v>6726</v>
      </c>
      <c r="D2628" s="35">
        <v>34257</v>
      </c>
      <c r="E2628" s="36">
        <v>94</v>
      </c>
      <c r="F2628" s="32">
        <v>67</v>
      </c>
      <c r="G2628" s="32">
        <v>53</v>
      </c>
      <c r="H2628" s="32">
        <v>95</v>
      </c>
      <c r="I2628" s="32">
        <v>97</v>
      </c>
      <c r="J2628" s="37"/>
      <c r="K2628" s="36">
        <v>74</v>
      </c>
      <c r="L2628" s="32">
        <v>31</v>
      </c>
      <c r="M2628" s="37">
        <v>83</v>
      </c>
      <c r="N2628" s="32"/>
      <c r="O2628" s="32"/>
      <c r="P2628" s="32"/>
      <c r="Q2628" s="32"/>
      <c r="R2628" s="38">
        <f>(E2628*E$2+F2628*F$2+G2628*G$2+H2628*H$2+I2628*I$2+K2628*K$2+J2628*J$2+L2628*L$2+M2628*M$2)</f>
        <v>0</v>
      </c>
    </row>
    <row r="2629" spans="1:18" ht="22.5" customHeight="1">
      <c r="A2629" s="34">
        <v>46017</v>
      </c>
      <c r="B2629" s="15" t="s">
        <v>7557</v>
      </c>
      <c r="C2629" s="15" t="s">
        <v>7558</v>
      </c>
      <c r="D2629" s="35">
        <v>176</v>
      </c>
      <c r="E2629" s="36"/>
      <c r="F2629" s="32"/>
      <c r="G2629" s="32"/>
      <c r="H2629" s="32"/>
      <c r="I2629" s="32"/>
      <c r="J2629" s="37"/>
      <c r="K2629" s="36"/>
      <c r="L2629" s="32">
        <v>44</v>
      </c>
      <c r="M2629" s="37">
        <v>58</v>
      </c>
      <c r="N2629" s="32"/>
      <c r="O2629" s="32"/>
      <c r="P2629" s="32"/>
      <c r="Q2629" s="32"/>
      <c r="R2629" s="38">
        <f>(E2629*E$2+F2629*F$2+G2629*G$2+H2629*H$2+I2629*I$2+K2629*K$2+J2629*J$2+L2629*L$2+M2629*M$2)</f>
        <v>0</v>
      </c>
    </row>
    <row r="2630" spans="1:18" ht="22.5" customHeight="1">
      <c r="A2630" s="34">
        <v>46017</v>
      </c>
      <c r="B2630" s="15" t="s">
        <v>7261</v>
      </c>
      <c r="C2630" s="15" t="s">
        <v>7262</v>
      </c>
      <c r="D2630" s="35">
        <v>3174</v>
      </c>
      <c r="E2630" s="36">
        <v>8</v>
      </c>
      <c r="F2630" s="32">
        <v>3</v>
      </c>
      <c r="G2630" s="32">
        <v>14</v>
      </c>
      <c r="H2630" s="32">
        <v>15</v>
      </c>
      <c r="I2630" s="32">
        <v>11</v>
      </c>
      <c r="J2630" s="37"/>
      <c r="K2630" s="36">
        <v>9</v>
      </c>
      <c r="L2630" s="32">
        <v>73</v>
      </c>
      <c r="M2630" s="37">
        <v>17</v>
      </c>
      <c r="N2630" s="32"/>
      <c r="O2630" s="32"/>
      <c r="P2630" s="32"/>
      <c r="Q2630" s="32"/>
      <c r="R2630" s="38">
        <f>(E2630*E$2+F2630*F$2+G2630*G$2+H2630*H$2+I2630*I$2+K2630*K$2+J2630*J$2+L2630*L$2+M2630*M$2)</f>
        <v>0</v>
      </c>
    </row>
    <row r="2631" spans="1:18" ht="22.5" customHeight="1">
      <c r="A2631" s="34">
        <v>46017</v>
      </c>
      <c r="B2631" s="15" t="s">
        <v>2930</v>
      </c>
      <c r="C2631" s="15" t="s">
        <v>2931</v>
      </c>
      <c r="D2631" s="35">
        <v>174</v>
      </c>
      <c r="E2631" s="36">
        <v>43</v>
      </c>
      <c r="F2631" s="32">
        <v>75</v>
      </c>
      <c r="G2631" s="32">
        <v>32</v>
      </c>
      <c r="H2631" s="32">
        <v>7</v>
      </c>
      <c r="I2631" s="32">
        <v>38</v>
      </c>
      <c r="J2631" s="37"/>
      <c r="K2631" s="36">
        <v>13</v>
      </c>
      <c r="L2631" s="32">
        <v>74</v>
      </c>
      <c r="M2631" s="37">
        <v>22</v>
      </c>
      <c r="N2631" s="32"/>
      <c r="O2631" s="32"/>
      <c r="P2631" s="32"/>
      <c r="Q2631" s="32"/>
      <c r="R2631" s="38">
        <f>(E2631*E$2+F2631*F$2+G2631*G$2+H2631*H$2+I2631*I$2+K2631*K$2+J2631*J$2+L2631*L$2+M2631*M$2)</f>
        <v>0</v>
      </c>
    </row>
    <row r="2632" spans="1:18" ht="22.5" customHeight="1">
      <c r="A2632" s="34">
        <v>46017</v>
      </c>
      <c r="B2632" s="15" t="s">
        <v>6237</v>
      </c>
      <c r="C2632" s="15" t="s">
        <v>6238</v>
      </c>
      <c r="D2632" s="35">
        <v>356</v>
      </c>
      <c r="E2632" s="36">
        <v>41</v>
      </c>
      <c r="F2632" s="32"/>
      <c r="G2632" s="32">
        <v>70</v>
      </c>
      <c r="H2632" s="32">
        <v>8</v>
      </c>
      <c r="I2632" s="32">
        <v>48</v>
      </c>
      <c r="J2632" s="37"/>
      <c r="K2632" s="36">
        <v>79</v>
      </c>
      <c r="L2632" s="32">
        <v>65</v>
      </c>
      <c r="M2632" s="37">
        <v>47</v>
      </c>
      <c r="N2632" s="32"/>
      <c r="O2632" s="32"/>
      <c r="P2632" s="32"/>
      <c r="Q2632" s="32"/>
      <c r="R2632" s="38">
        <f>(E2632*E$2+F2632*F$2+G2632*G$2+H2632*H$2+I2632*I$2+K2632*K$2+J2632*J$2+L2632*L$2+M2632*M$2)</f>
        <v>0</v>
      </c>
    </row>
    <row r="2633" spans="1:18" ht="22.5" customHeight="1">
      <c r="A2633" s="34">
        <v>46017</v>
      </c>
      <c r="B2633" s="15" t="s">
        <v>2932</v>
      </c>
      <c r="C2633" s="15" t="s">
        <v>2933</v>
      </c>
      <c r="D2633" s="35">
        <v>15266</v>
      </c>
      <c r="E2633" s="36">
        <v>43</v>
      </c>
      <c r="F2633" s="32">
        <v>41</v>
      </c>
      <c r="G2633" s="32">
        <v>52</v>
      </c>
      <c r="H2633" s="32">
        <v>5</v>
      </c>
      <c r="I2633" s="32">
        <v>63</v>
      </c>
      <c r="J2633" s="37"/>
      <c r="K2633" s="36">
        <v>44</v>
      </c>
      <c r="L2633" s="32">
        <v>67</v>
      </c>
      <c r="M2633" s="37">
        <v>40</v>
      </c>
      <c r="N2633" s="32"/>
      <c r="O2633" s="32"/>
      <c r="P2633" s="32"/>
      <c r="Q2633" s="32"/>
      <c r="R2633" s="38">
        <f>(E2633*E$2+F2633*F$2+G2633*G$2+H2633*H$2+I2633*I$2+K2633*K$2+J2633*J$2+L2633*L$2+M2633*M$2)</f>
        <v>0</v>
      </c>
    </row>
    <row r="2634" spans="1:18" ht="22.5" customHeight="1">
      <c r="A2634" s="34">
        <v>46017</v>
      </c>
      <c r="B2634" s="15" t="s">
        <v>2934</v>
      </c>
      <c r="C2634" s="15" t="s">
        <v>2935</v>
      </c>
      <c r="D2634" s="35">
        <v>246</v>
      </c>
      <c r="E2634" s="36">
        <v>55</v>
      </c>
      <c r="F2634" s="32">
        <v>53</v>
      </c>
      <c r="G2634" s="32">
        <v>57</v>
      </c>
      <c r="H2634" s="32">
        <v>86</v>
      </c>
      <c r="I2634" s="32">
        <v>46</v>
      </c>
      <c r="J2634" s="37"/>
      <c r="K2634" s="36">
        <v>55</v>
      </c>
      <c r="L2634" s="32">
        <v>61</v>
      </c>
      <c r="M2634" s="37">
        <v>44</v>
      </c>
      <c r="N2634" s="32"/>
      <c r="O2634" s="32"/>
      <c r="P2634" s="32"/>
      <c r="Q2634" s="32"/>
      <c r="R2634" s="38">
        <f>(E2634*E$2+F2634*F$2+G2634*G$2+H2634*H$2+I2634*I$2+K2634*K$2+J2634*J$2+L2634*L$2+M2634*M$2)</f>
        <v>0</v>
      </c>
    </row>
    <row r="2635" spans="1:18" ht="22.5" customHeight="1">
      <c r="A2635" s="34">
        <v>46017</v>
      </c>
      <c r="B2635" s="15" t="s">
        <v>2936</v>
      </c>
      <c r="C2635" s="15" t="s">
        <v>2937</v>
      </c>
      <c r="D2635" s="35">
        <v>7868</v>
      </c>
      <c r="E2635" s="36">
        <v>64</v>
      </c>
      <c r="F2635" s="32">
        <v>76</v>
      </c>
      <c r="G2635" s="32">
        <v>50</v>
      </c>
      <c r="H2635" s="32">
        <v>76</v>
      </c>
      <c r="I2635" s="32">
        <v>97</v>
      </c>
      <c r="J2635" s="37"/>
      <c r="K2635" s="36">
        <v>47</v>
      </c>
      <c r="L2635" s="32">
        <v>93</v>
      </c>
      <c r="M2635" s="37">
        <v>6</v>
      </c>
      <c r="N2635" s="32"/>
      <c r="O2635" s="32"/>
      <c r="P2635" s="32"/>
      <c r="Q2635" s="32"/>
      <c r="R2635" s="38">
        <f>(E2635*E$2+F2635*F$2+G2635*G$2+H2635*H$2+I2635*I$2+K2635*K$2+J2635*J$2+L2635*L$2+M2635*M$2)</f>
        <v>0</v>
      </c>
    </row>
    <row r="2636" spans="1:18" ht="22.5" customHeight="1">
      <c r="A2636" s="34">
        <v>46017</v>
      </c>
      <c r="B2636" s="15" t="s">
        <v>2938</v>
      </c>
      <c r="C2636" s="15" t="s">
        <v>2939</v>
      </c>
      <c r="D2636" s="35">
        <v>318</v>
      </c>
      <c r="E2636" s="36">
        <v>88</v>
      </c>
      <c r="F2636" s="32">
        <v>70</v>
      </c>
      <c r="G2636" s="32">
        <v>67</v>
      </c>
      <c r="H2636" s="32">
        <v>80</v>
      </c>
      <c r="I2636" s="32">
        <v>89</v>
      </c>
      <c r="J2636" s="37"/>
      <c r="K2636" s="36">
        <v>88</v>
      </c>
      <c r="L2636" s="32">
        <v>51</v>
      </c>
      <c r="M2636" s="37">
        <v>50</v>
      </c>
      <c r="N2636" s="32"/>
      <c r="O2636" s="32"/>
      <c r="P2636" s="32"/>
      <c r="Q2636" s="32"/>
      <c r="R2636" s="38">
        <f>(E2636*E$2+F2636*F$2+G2636*G$2+H2636*H$2+I2636*I$2+K2636*K$2+J2636*J$2+L2636*L$2+M2636*M$2)</f>
        <v>0</v>
      </c>
    </row>
    <row r="2637" spans="1:18" ht="22.5" customHeight="1">
      <c r="A2637" s="34">
        <v>46017</v>
      </c>
      <c r="B2637" s="15" t="s">
        <v>2940</v>
      </c>
      <c r="C2637" s="15" t="s">
        <v>2941</v>
      </c>
      <c r="D2637" s="35">
        <v>212</v>
      </c>
      <c r="E2637" s="36">
        <v>48</v>
      </c>
      <c r="F2637" s="32">
        <v>19</v>
      </c>
      <c r="G2637" s="32">
        <v>52</v>
      </c>
      <c r="H2637" s="32">
        <v>75</v>
      </c>
      <c r="I2637" s="32">
        <v>35</v>
      </c>
      <c r="J2637" s="37"/>
      <c r="K2637" s="36">
        <v>65</v>
      </c>
      <c r="L2637" s="32">
        <v>53</v>
      </c>
      <c r="M2637" s="37">
        <v>60</v>
      </c>
      <c r="N2637" s="32"/>
      <c r="O2637" s="32"/>
      <c r="P2637" s="32"/>
      <c r="Q2637" s="32"/>
      <c r="R2637" s="38">
        <f>(E2637*E$2+F2637*F$2+G2637*G$2+H2637*H$2+I2637*I$2+K2637*K$2+J2637*J$2+L2637*L$2+M2637*M$2)</f>
        <v>0</v>
      </c>
    </row>
    <row r="2638" spans="1:18" ht="22.5" customHeight="1">
      <c r="A2638" s="34">
        <v>46017</v>
      </c>
      <c r="B2638" s="15" t="s">
        <v>2942</v>
      </c>
      <c r="C2638" s="15" t="s">
        <v>2943</v>
      </c>
      <c r="D2638" s="35">
        <v>5171</v>
      </c>
      <c r="E2638" s="36">
        <v>73</v>
      </c>
      <c r="F2638" s="32">
        <v>65</v>
      </c>
      <c r="G2638" s="32">
        <v>68</v>
      </c>
      <c r="H2638" s="32">
        <v>69</v>
      </c>
      <c r="I2638" s="32">
        <v>81</v>
      </c>
      <c r="J2638" s="37"/>
      <c r="K2638" s="36">
        <v>52</v>
      </c>
      <c r="L2638" s="32">
        <v>26</v>
      </c>
      <c r="M2638" s="37">
        <v>82</v>
      </c>
      <c r="N2638" s="32"/>
      <c r="O2638" s="32"/>
      <c r="P2638" s="32"/>
      <c r="Q2638" s="32"/>
      <c r="R2638" s="38">
        <f>(E2638*E$2+F2638*F$2+G2638*G$2+H2638*H$2+I2638*I$2+K2638*K$2+J2638*J$2+L2638*L$2+M2638*M$2)</f>
        <v>0</v>
      </c>
    </row>
    <row r="2639" spans="1:18" ht="22.5" customHeight="1">
      <c r="A2639" s="34">
        <v>46017</v>
      </c>
      <c r="B2639" s="15" t="s">
        <v>7304</v>
      </c>
      <c r="C2639" s="15" t="s">
        <v>7305</v>
      </c>
      <c r="D2639" s="35">
        <v>5732</v>
      </c>
      <c r="E2639" s="36">
        <v>45</v>
      </c>
      <c r="F2639" s="32"/>
      <c r="G2639" s="32">
        <v>41</v>
      </c>
      <c r="H2639" s="32"/>
      <c r="I2639" s="32">
        <v>61</v>
      </c>
      <c r="J2639" s="37"/>
      <c r="K2639" s="36">
        <v>23</v>
      </c>
      <c r="L2639" s="32">
        <v>63</v>
      </c>
      <c r="M2639" s="37">
        <v>6</v>
      </c>
      <c r="N2639" s="32"/>
      <c r="O2639" s="32"/>
      <c r="P2639" s="32"/>
      <c r="Q2639" s="32"/>
      <c r="R2639" s="38">
        <f>(E2639*E$2+F2639*F$2+G2639*G$2+H2639*H$2+I2639*I$2+K2639*K$2+J2639*J$2+L2639*L$2+M2639*M$2)</f>
        <v>0</v>
      </c>
    </row>
    <row r="2640" spans="1:18" ht="22.5" customHeight="1">
      <c r="A2640" s="34">
        <v>46017</v>
      </c>
      <c r="B2640" s="15" t="s">
        <v>6602</v>
      </c>
      <c r="C2640" s="15" t="s">
        <v>6603</v>
      </c>
      <c r="D2640" s="35">
        <v>307</v>
      </c>
      <c r="E2640" s="36">
        <v>59</v>
      </c>
      <c r="F2640" s="32"/>
      <c r="G2640" s="32">
        <v>88</v>
      </c>
      <c r="H2640" s="32">
        <v>13</v>
      </c>
      <c r="I2640" s="32">
        <v>79</v>
      </c>
      <c r="J2640" s="37"/>
      <c r="K2640" s="36">
        <v>31</v>
      </c>
      <c r="L2640" s="32">
        <v>73</v>
      </c>
      <c r="M2640" s="37">
        <v>33</v>
      </c>
      <c r="N2640" s="32"/>
      <c r="O2640" s="32"/>
      <c r="P2640" s="32"/>
      <c r="Q2640" s="32"/>
      <c r="R2640" s="38">
        <f>(E2640*E$2+F2640*F$2+G2640*G$2+H2640*H$2+I2640*I$2+K2640*K$2+J2640*J$2+L2640*L$2+M2640*M$2)</f>
        <v>0</v>
      </c>
    </row>
    <row r="2641" spans="1:18" ht="22.5" customHeight="1">
      <c r="A2641" s="34">
        <v>46017</v>
      </c>
      <c r="B2641" s="15" t="s">
        <v>5995</v>
      </c>
      <c r="C2641" s="15" t="s">
        <v>5186</v>
      </c>
      <c r="D2641" s="35">
        <v>1298</v>
      </c>
      <c r="E2641" s="36">
        <v>61</v>
      </c>
      <c r="F2641" s="32">
        <v>35</v>
      </c>
      <c r="G2641" s="32">
        <v>53</v>
      </c>
      <c r="H2641" s="32">
        <v>93</v>
      </c>
      <c r="I2641" s="32">
        <v>49</v>
      </c>
      <c r="J2641" s="37"/>
      <c r="K2641" s="36">
        <v>40</v>
      </c>
      <c r="L2641" s="32">
        <v>74</v>
      </c>
      <c r="M2641" s="37">
        <v>14</v>
      </c>
      <c r="N2641" s="32"/>
      <c r="O2641" s="32"/>
      <c r="P2641" s="32"/>
      <c r="Q2641" s="32"/>
      <c r="R2641" s="38">
        <f>(E2641*E$2+F2641*F$2+G2641*G$2+H2641*H$2+I2641*I$2+K2641*K$2+J2641*J$2+L2641*L$2+M2641*M$2)</f>
        <v>0</v>
      </c>
    </row>
    <row r="2642" spans="1:18" ht="22.5" customHeight="1">
      <c r="A2642" s="34">
        <v>46017</v>
      </c>
      <c r="B2642" s="15" t="s">
        <v>6655</v>
      </c>
      <c r="C2642" s="15" t="s">
        <v>6656</v>
      </c>
      <c r="D2642" s="35">
        <v>236</v>
      </c>
      <c r="E2642" s="36">
        <v>47</v>
      </c>
      <c r="F2642" s="32"/>
      <c r="G2642" s="32">
        <v>53</v>
      </c>
      <c r="H2642" s="32">
        <v>55</v>
      </c>
      <c r="I2642" s="32">
        <v>69</v>
      </c>
      <c r="J2642" s="37"/>
      <c r="K2642" s="36">
        <v>33</v>
      </c>
      <c r="L2642" s="32">
        <v>48</v>
      </c>
      <c r="M2642" s="37">
        <v>21</v>
      </c>
      <c r="N2642" s="32"/>
      <c r="O2642" s="32"/>
      <c r="P2642" s="32"/>
      <c r="Q2642" s="32"/>
      <c r="R2642" s="38">
        <f>(E2642*E$2+F2642*F$2+G2642*G$2+H2642*H$2+I2642*I$2+K2642*K$2+J2642*J$2+L2642*L$2+M2642*M$2)</f>
        <v>0</v>
      </c>
    </row>
    <row r="2643" spans="1:18" ht="22.5" customHeight="1">
      <c r="A2643" s="34">
        <v>46017</v>
      </c>
      <c r="B2643" s="15" t="s">
        <v>6804</v>
      </c>
      <c r="C2643" s="15" t="s">
        <v>6805</v>
      </c>
      <c r="D2643" s="35">
        <v>232</v>
      </c>
      <c r="E2643" s="36">
        <v>55</v>
      </c>
      <c r="F2643" s="32">
        <v>89</v>
      </c>
      <c r="G2643" s="32">
        <v>39</v>
      </c>
      <c r="H2643" s="32">
        <v>59</v>
      </c>
      <c r="I2643" s="32">
        <v>93</v>
      </c>
      <c r="J2643" s="37"/>
      <c r="K2643" s="36">
        <v>12</v>
      </c>
      <c r="L2643" s="32">
        <v>70</v>
      </c>
      <c r="M2643" s="37">
        <v>33</v>
      </c>
      <c r="N2643" s="32"/>
      <c r="O2643" s="32"/>
      <c r="P2643" s="32"/>
      <c r="Q2643" s="32"/>
      <c r="R2643" s="38">
        <f>(E2643*E$2+F2643*F$2+G2643*G$2+H2643*H$2+I2643*I$2+K2643*K$2+J2643*J$2+L2643*L$2+M2643*M$2)</f>
        <v>0</v>
      </c>
    </row>
    <row r="2644" spans="1:18" ht="22.5" customHeight="1">
      <c r="A2644" s="34">
        <v>46017</v>
      </c>
      <c r="B2644" s="15" t="s">
        <v>5188</v>
      </c>
      <c r="C2644" s="15" t="s">
        <v>5187</v>
      </c>
      <c r="D2644" s="35">
        <v>780</v>
      </c>
      <c r="E2644" s="36"/>
      <c r="F2644" s="32"/>
      <c r="G2644" s="32"/>
      <c r="H2644" s="32">
        <v>39</v>
      </c>
      <c r="I2644" s="32"/>
      <c r="J2644" s="37"/>
      <c r="K2644" s="36">
        <v>62</v>
      </c>
      <c r="L2644" s="32">
        <v>48</v>
      </c>
      <c r="M2644" s="37">
        <v>50</v>
      </c>
      <c r="N2644" s="32"/>
      <c r="O2644" s="32"/>
      <c r="P2644" s="32"/>
      <c r="Q2644" s="32"/>
      <c r="R2644" s="38">
        <f>(E2644*E$2+F2644*F$2+G2644*G$2+H2644*H$2+I2644*I$2+K2644*K$2+J2644*J$2+L2644*L$2+M2644*M$2)</f>
        <v>0</v>
      </c>
    </row>
    <row r="2645" spans="1:18" ht="22.5" customHeight="1">
      <c r="A2645" s="34">
        <v>46017</v>
      </c>
      <c r="B2645" s="15" t="s">
        <v>7004</v>
      </c>
      <c r="C2645" s="15" t="s">
        <v>2944</v>
      </c>
      <c r="D2645" s="35">
        <v>6972</v>
      </c>
      <c r="E2645" s="36">
        <v>77</v>
      </c>
      <c r="F2645" s="32">
        <v>47</v>
      </c>
      <c r="G2645" s="32">
        <v>85</v>
      </c>
      <c r="H2645" s="32">
        <v>56</v>
      </c>
      <c r="I2645" s="32"/>
      <c r="J2645" s="37"/>
      <c r="K2645" s="36">
        <v>10</v>
      </c>
      <c r="L2645" s="32">
        <v>29</v>
      </c>
      <c r="M2645" s="37">
        <v>64</v>
      </c>
      <c r="N2645" s="32"/>
      <c r="O2645" s="32"/>
      <c r="P2645" s="32"/>
      <c r="Q2645" s="32"/>
      <c r="R2645" s="38">
        <f>(E2645*E$2+F2645*F$2+G2645*G$2+H2645*H$2+I2645*I$2+K2645*K$2+J2645*J$2+L2645*L$2+M2645*M$2)</f>
        <v>0</v>
      </c>
    </row>
    <row r="2646" spans="1:18" ht="22.5" customHeight="1">
      <c r="A2646" s="34">
        <v>46017</v>
      </c>
      <c r="B2646" s="15" t="s">
        <v>5190</v>
      </c>
      <c r="C2646" s="15" t="s">
        <v>5189</v>
      </c>
      <c r="D2646" s="35">
        <v>6864</v>
      </c>
      <c r="E2646" s="36">
        <v>48</v>
      </c>
      <c r="F2646" s="32"/>
      <c r="G2646" s="32">
        <v>52</v>
      </c>
      <c r="H2646" s="32">
        <v>53</v>
      </c>
      <c r="I2646" s="32">
        <v>67</v>
      </c>
      <c r="J2646" s="37"/>
      <c r="K2646" s="36">
        <v>70</v>
      </c>
      <c r="L2646" s="32">
        <v>34</v>
      </c>
      <c r="M2646" s="37">
        <v>65</v>
      </c>
      <c r="N2646" s="32"/>
      <c r="O2646" s="32"/>
      <c r="P2646" s="32"/>
      <c r="Q2646" s="32"/>
      <c r="R2646" s="38">
        <f>(E2646*E$2+F2646*F$2+G2646*G$2+H2646*H$2+I2646*I$2+K2646*K$2+J2646*J$2+L2646*L$2+M2646*M$2)</f>
        <v>0</v>
      </c>
    </row>
    <row r="2647" spans="1:18" ht="22.5" customHeight="1">
      <c r="A2647" s="34">
        <v>46017</v>
      </c>
      <c r="B2647" s="15" t="s">
        <v>7525</v>
      </c>
      <c r="C2647" s="15" t="s">
        <v>7526</v>
      </c>
      <c r="D2647" s="35">
        <v>329</v>
      </c>
      <c r="E2647" s="36"/>
      <c r="F2647" s="32">
        <v>38</v>
      </c>
      <c r="G2647" s="32"/>
      <c r="H2647" s="32">
        <v>6</v>
      </c>
      <c r="I2647" s="32"/>
      <c r="J2647" s="37"/>
      <c r="K2647" s="36">
        <v>52</v>
      </c>
      <c r="L2647" s="32">
        <v>37</v>
      </c>
      <c r="M2647" s="37">
        <v>40</v>
      </c>
      <c r="N2647" s="32"/>
      <c r="O2647" s="32"/>
      <c r="P2647" s="32"/>
      <c r="Q2647" s="32"/>
      <c r="R2647" s="38">
        <f>(E2647*E$2+F2647*F$2+G2647*G$2+H2647*H$2+I2647*I$2+K2647*K$2+J2647*J$2+L2647*L$2+M2647*M$2)</f>
        <v>0</v>
      </c>
    </row>
    <row r="2648" spans="1:18" ht="22.5" customHeight="1">
      <c r="A2648" s="34">
        <v>46017</v>
      </c>
      <c r="B2648" s="15" t="s">
        <v>5192</v>
      </c>
      <c r="C2648" s="15" t="s">
        <v>5191</v>
      </c>
      <c r="D2648" s="35">
        <v>1110</v>
      </c>
      <c r="E2648" s="36">
        <v>63</v>
      </c>
      <c r="F2648" s="32"/>
      <c r="G2648" s="32">
        <v>59</v>
      </c>
      <c r="H2648" s="32">
        <v>54</v>
      </c>
      <c r="I2648" s="32">
        <v>21</v>
      </c>
      <c r="J2648" s="37">
        <v>64</v>
      </c>
      <c r="K2648" s="36">
        <v>50</v>
      </c>
      <c r="L2648" s="32">
        <v>28</v>
      </c>
      <c r="M2648" s="37">
        <v>63</v>
      </c>
      <c r="N2648" s="32"/>
      <c r="O2648" s="32"/>
      <c r="P2648" s="32"/>
      <c r="Q2648" s="32"/>
      <c r="R2648" s="38">
        <f>(E2648*E$2+F2648*F$2+G2648*G$2+H2648*H$2+I2648*I$2+K2648*K$2+J2648*J$2+L2648*L$2+M2648*M$2)</f>
        <v>0</v>
      </c>
    </row>
    <row r="2649" spans="1:18" ht="22.5" customHeight="1">
      <c r="A2649" s="34">
        <v>46017</v>
      </c>
      <c r="B2649" s="15" t="s">
        <v>2945</v>
      </c>
      <c r="C2649" s="15" t="s">
        <v>2946</v>
      </c>
      <c r="D2649" s="35">
        <v>568825</v>
      </c>
      <c r="E2649" s="36">
        <v>44</v>
      </c>
      <c r="F2649" s="32">
        <v>54</v>
      </c>
      <c r="G2649" s="32">
        <v>47</v>
      </c>
      <c r="H2649" s="32">
        <v>39</v>
      </c>
      <c r="I2649" s="32">
        <v>40</v>
      </c>
      <c r="J2649" s="37">
        <v>42</v>
      </c>
      <c r="K2649" s="36">
        <v>36</v>
      </c>
      <c r="L2649" s="32">
        <v>62</v>
      </c>
      <c r="M2649" s="37">
        <v>16</v>
      </c>
      <c r="N2649" s="32"/>
      <c r="O2649" s="32"/>
      <c r="P2649" s="32"/>
      <c r="Q2649" s="32"/>
      <c r="R2649" s="38">
        <f>(E2649*E$2+F2649*F$2+G2649*G$2+H2649*H$2+I2649*I$2+K2649*K$2+J2649*J$2+L2649*L$2+M2649*M$2)</f>
        <v>0</v>
      </c>
    </row>
    <row r="2650" spans="1:18" ht="22.5" customHeight="1">
      <c r="A2650" s="34">
        <v>46017</v>
      </c>
      <c r="B2650" s="15" t="s">
        <v>2947</v>
      </c>
      <c r="C2650" s="15" t="s">
        <v>2948</v>
      </c>
      <c r="D2650" s="35">
        <v>669</v>
      </c>
      <c r="E2650" s="36"/>
      <c r="F2650" s="32">
        <v>39</v>
      </c>
      <c r="G2650" s="32"/>
      <c r="H2650" s="32">
        <v>99</v>
      </c>
      <c r="I2650" s="32"/>
      <c r="J2650" s="37"/>
      <c r="K2650" s="36">
        <v>53</v>
      </c>
      <c r="L2650" s="32">
        <v>66</v>
      </c>
      <c r="M2650" s="37">
        <v>22</v>
      </c>
      <c r="N2650" s="32"/>
      <c r="O2650" s="32"/>
      <c r="P2650" s="32"/>
      <c r="Q2650" s="32"/>
      <c r="R2650" s="38">
        <f>(E2650*E$2+F2650*F$2+G2650*G$2+H2650*H$2+I2650*I$2+K2650*K$2+J2650*J$2+L2650*L$2+M2650*M$2)</f>
        <v>0</v>
      </c>
    </row>
    <row r="2651" spans="1:18" ht="22.5" customHeight="1">
      <c r="A2651" s="34">
        <v>46017</v>
      </c>
      <c r="B2651" s="15" t="s">
        <v>2949</v>
      </c>
      <c r="C2651" s="15" t="s">
        <v>2950</v>
      </c>
      <c r="D2651" s="35">
        <v>11526</v>
      </c>
      <c r="E2651" s="36">
        <v>68</v>
      </c>
      <c r="F2651" s="32">
        <v>92</v>
      </c>
      <c r="G2651" s="32">
        <v>75</v>
      </c>
      <c r="H2651" s="32">
        <v>29</v>
      </c>
      <c r="I2651" s="32">
        <v>29</v>
      </c>
      <c r="J2651" s="37">
        <v>85</v>
      </c>
      <c r="K2651" s="36">
        <v>26</v>
      </c>
      <c r="L2651" s="32">
        <v>34</v>
      </c>
      <c r="M2651" s="37">
        <v>88</v>
      </c>
      <c r="N2651" s="32"/>
      <c r="O2651" s="32"/>
      <c r="P2651" s="32">
        <v>1</v>
      </c>
      <c r="Q2651" s="32"/>
      <c r="R2651" s="38">
        <f>(E2651*E$2+F2651*F$2+G2651*G$2+H2651*H$2+I2651*I$2+K2651*K$2+J2651*J$2+L2651*L$2+M2651*M$2)</f>
        <v>0</v>
      </c>
    </row>
    <row r="2652" spans="1:18" ht="22.5" customHeight="1">
      <c r="A2652" s="34">
        <v>46017</v>
      </c>
      <c r="B2652" s="15" t="s">
        <v>5194</v>
      </c>
      <c r="C2652" s="15" t="s">
        <v>5193</v>
      </c>
      <c r="D2652" s="35">
        <v>803</v>
      </c>
      <c r="E2652" s="36">
        <v>33</v>
      </c>
      <c r="F2652" s="32"/>
      <c r="G2652" s="32">
        <v>31</v>
      </c>
      <c r="H2652" s="32">
        <v>33</v>
      </c>
      <c r="I2652" s="32">
        <v>18</v>
      </c>
      <c r="J2652" s="37"/>
      <c r="K2652" s="36">
        <v>15</v>
      </c>
      <c r="L2652" s="32">
        <v>92</v>
      </c>
      <c r="M2652" s="37">
        <v>29</v>
      </c>
      <c r="N2652" s="32"/>
      <c r="O2652" s="32"/>
      <c r="P2652" s="32"/>
      <c r="Q2652" s="32"/>
      <c r="R2652" s="38">
        <f>(E2652*E$2+F2652*F$2+G2652*G$2+H2652*H$2+I2652*I$2+K2652*K$2+J2652*J$2+L2652*L$2+M2652*M$2)</f>
        <v>0</v>
      </c>
    </row>
    <row r="2653" spans="1:18" ht="22.5" customHeight="1">
      <c r="A2653" s="34">
        <v>46017</v>
      </c>
      <c r="B2653" s="15" t="s">
        <v>6531</v>
      </c>
      <c r="C2653" s="15" t="s">
        <v>6532</v>
      </c>
      <c r="D2653" s="35">
        <v>1534</v>
      </c>
      <c r="E2653" s="36">
        <v>22</v>
      </c>
      <c r="F2653" s="32"/>
      <c r="G2653" s="32">
        <v>33</v>
      </c>
      <c r="H2653" s="32">
        <v>48</v>
      </c>
      <c r="I2653" s="32">
        <v>23</v>
      </c>
      <c r="J2653" s="37"/>
      <c r="K2653" s="36">
        <v>76</v>
      </c>
      <c r="L2653" s="32">
        <v>62</v>
      </c>
      <c r="M2653" s="37">
        <v>50</v>
      </c>
      <c r="N2653" s="32"/>
      <c r="O2653" s="32"/>
      <c r="P2653" s="32"/>
      <c r="Q2653" s="32"/>
      <c r="R2653" s="38">
        <f>(E2653*E$2+F2653*F$2+G2653*G$2+H2653*H$2+I2653*I$2+K2653*K$2+J2653*J$2+L2653*L$2+M2653*M$2)</f>
        <v>0</v>
      </c>
    </row>
    <row r="2654" spans="1:18" ht="22.5" customHeight="1">
      <c r="A2654" s="34">
        <v>46017</v>
      </c>
      <c r="B2654" s="15" t="s">
        <v>5757</v>
      </c>
      <c r="C2654" s="15" t="s">
        <v>5756</v>
      </c>
      <c r="D2654" s="35">
        <v>4936</v>
      </c>
      <c r="E2654" s="36">
        <v>90</v>
      </c>
      <c r="F2654" s="32">
        <v>84</v>
      </c>
      <c r="G2654" s="32">
        <v>81</v>
      </c>
      <c r="H2654" s="32">
        <v>72</v>
      </c>
      <c r="I2654" s="32"/>
      <c r="J2654" s="37"/>
      <c r="K2654" s="36">
        <v>77</v>
      </c>
      <c r="L2654" s="32">
        <v>60</v>
      </c>
      <c r="M2654" s="37">
        <v>54</v>
      </c>
      <c r="N2654" s="32"/>
      <c r="O2654" s="32"/>
      <c r="P2654" s="32"/>
      <c r="Q2654" s="32"/>
      <c r="R2654" s="38">
        <f>(E2654*E$2+F2654*F$2+G2654*G$2+H2654*H$2+I2654*I$2+K2654*K$2+J2654*J$2+L2654*L$2+M2654*M$2)</f>
        <v>0</v>
      </c>
    </row>
    <row r="2655" spans="1:18" ht="22.5" customHeight="1">
      <c r="A2655" s="34">
        <v>46017</v>
      </c>
      <c r="B2655" s="15" t="s">
        <v>2951</v>
      </c>
      <c r="C2655" s="15" t="s">
        <v>2952</v>
      </c>
      <c r="D2655" s="35">
        <v>77868</v>
      </c>
      <c r="E2655" s="36">
        <v>57</v>
      </c>
      <c r="F2655" s="32">
        <v>64</v>
      </c>
      <c r="G2655" s="32">
        <v>61</v>
      </c>
      <c r="H2655" s="32">
        <v>31</v>
      </c>
      <c r="I2655" s="32">
        <v>92</v>
      </c>
      <c r="J2655" s="37"/>
      <c r="K2655" s="36">
        <v>90</v>
      </c>
      <c r="L2655" s="32">
        <v>13</v>
      </c>
      <c r="M2655" s="37">
        <v>91</v>
      </c>
      <c r="N2655" s="32"/>
      <c r="O2655" s="32"/>
      <c r="P2655" s="32"/>
      <c r="Q2655" s="32"/>
      <c r="R2655" s="38">
        <f>(E2655*E$2+F2655*F$2+G2655*G$2+H2655*H$2+I2655*I$2+K2655*K$2+J2655*J$2+L2655*L$2+M2655*M$2)</f>
        <v>0</v>
      </c>
    </row>
    <row r="2656" spans="1:18" ht="22.5" customHeight="1">
      <c r="A2656" s="34">
        <v>46017</v>
      </c>
      <c r="B2656" s="15" t="s">
        <v>7965</v>
      </c>
      <c r="C2656" s="15" t="s">
        <v>7966</v>
      </c>
      <c r="D2656" s="35">
        <v>117</v>
      </c>
      <c r="E2656" s="36"/>
      <c r="F2656" s="32"/>
      <c r="G2656" s="32"/>
      <c r="H2656" s="32">
        <v>22</v>
      </c>
      <c r="I2656" s="32"/>
      <c r="J2656" s="37"/>
      <c r="K2656" s="36">
        <v>16</v>
      </c>
      <c r="L2656" s="32">
        <v>49</v>
      </c>
      <c r="M2656" s="37">
        <v>49</v>
      </c>
      <c r="N2656" s="32"/>
      <c r="O2656" s="32"/>
      <c r="P2656" s="32"/>
      <c r="Q2656" s="32"/>
      <c r="R2656" s="38">
        <f>(E2656*E$2+F2656*F$2+G2656*G$2+H2656*H$2+I2656*I$2+K2656*K$2+J2656*J$2+L2656*L$2+M2656*M$2)</f>
        <v>0</v>
      </c>
    </row>
    <row r="2657" spans="1:18" ht="22.5" customHeight="1">
      <c r="A2657" s="34">
        <v>46017</v>
      </c>
      <c r="B2657" s="15" t="s">
        <v>5759</v>
      </c>
      <c r="C2657" s="15" t="s">
        <v>5758</v>
      </c>
      <c r="D2657" s="35">
        <v>415</v>
      </c>
      <c r="E2657" s="36">
        <v>36</v>
      </c>
      <c r="F2657" s="32">
        <v>62</v>
      </c>
      <c r="G2657" s="32">
        <v>36</v>
      </c>
      <c r="H2657" s="32">
        <v>39</v>
      </c>
      <c r="I2657" s="32">
        <v>87</v>
      </c>
      <c r="J2657" s="37"/>
      <c r="K2657" s="36">
        <v>68</v>
      </c>
      <c r="L2657" s="32">
        <v>84</v>
      </c>
      <c r="M2657" s="37">
        <v>12</v>
      </c>
      <c r="N2657" s="32"/>
      <c r="O2657" s="32"/>
      <c r="P2657" s="32"/>
      <c r="Q2657" s="32"/>
      <c r="R2657" s="38">
        <f>(E2657*E$2+F2657*F$2+G2657*G$2+H2657*H$2+I2657*I$2+K2657*K$2+J2657*J$2+L2657*L$2+M2657*M$2)</f>
        <v>0</v>
      </c>
    </row>
    <row r="2658" spans="1:18" ht="22.5" customHeight="1">
      <c r="A2658" s="34">
        <v>46017</v>
      </c>
      <c r="B2658" s="15" t="s">
        <v>2953</v>
      </c>
      <c r="C2658" s="15" t="s">
        <v>2954</v>
      </c>
      <c r="D2658" s="35">
        <v>700</v>
      </c>
      <c r="E2658" s="36">
        <v>59</v>
      </c>
      <c r="F2658" s="32">
        <v>61</v>
      </c>
      <c r="G2658" s="32">
        <v>62</v>
      </c>
      <c r="H2658" s="32">
        <v>62</v>
      </c>
      <c r="I2658" s="32">
        <v>60</v>
      </c>
      <c r="J2658" s="37">
        <v>76</v>
      </c>
      <c r="K2658" s="36">
        <v>48</v>
      </c>
      <c r="L2658" s="32">
        <v>53</v>
      </c>
      <c r="M2658" s="37">
        <v>60</v>
      </c>
      <c r="N2658" s="32"/>
      <c r="O2658" s="32"/>
      <c r="P2658" s="32"/>
      <c r="Q2658" s="32"/>
      <c r="R2658" s="38">
        <f>(E2658*E$2+F2658*F$2+G2658*G$2+H2658*H$2+I2658*I$2+K2658*K$2+J2658*J$2+L2658*L$2+M2658*M$2)</f>
        <v>0</v>
      </c>
    </row>
    <row r="2659" spans="1:18" ht="22.5" customHeight="1">
      <c r="A2659" s="34">
        <v>46017</v>
      </c>
      <c r="B2659" s="15" t="s">
        <v>6447</v>
      </c>
      <c r="C2659" s="15" t="s">
        <v>6401</v>
      </c>
      <c r="D2659" s="35">
        <v>3548</v>
      </c>
      <c r="E2659" s="36">
        <v>57</v>
      </c>
      <c r="F2659" s="32">
        <v>74</v>
      </c>
      <c r="G2659" s="32">
        <v>49</v>
      </c>
      <c r="H2659" s="32">
        <v>67</v>
      </c>
      <c r="I2659" s="32">
        <v>81</v>
      </c>
      <c r="J2659" s="37"/>
      <c r="K2659" s="36">
        <v>18</v>
      </c>
      <c r="L2659" s="32">
        <v>68</v>
      </c>
      <c r="M2659" s="37">
        <v>35</v>
      </c>
      <c r="N2659" s="32"/>
      <c r="O2659" s="32"/>
      <c r="P2659" s="32"/>
      <c r="Q2659" s="32"/>
      <c r="R2659" s="38">
        <f>(E2659*E$2+F2659*F$2+G2659*G$2+H2659*H$2+I2659*I$2+K2659*K$2+J2659*J$2+L2659*L$2+M2659*M$2)</f>
        <v>0</v>
      </c>
    </row>
    <row r="2660" spans="1:18" ht="22.5" customHeight="1">
      <c r="A2660" s="34">
        <v>46017</v>
      </c>
      <c r="B2660" s="15" t="s">
        <v>2955</v>
      </c>
      <c r="C2660" s="15" t="s">
        <v>2956</v>
      </c>
      <c r="D2660" s="35">
        <v>1048</v>
      </c>
      <c r="E2660" s="36">
        <v>62</v>
      </c>
      <c r="F2660" s="32">
        <v>73</v>
      </c>
      <c r="G2660" s="32">
        <v>52</v>
      </c>
      <c r="H2660" s="32">
        <v>68</v>
      </c>
      <c r="I2660" s="32">
        <v>71</v>
      </c>
      <c r="J2660" s="37">
        <v>62</v>
      </c>
      <c r="K2660" s="36">
        <v>56</v>
      </c>
      <c r="L2660" s="32">
        <v>47</v>
      </c>
      <c r="M2660" s="37">
        <v>48</v>
      </c>
      <c r="N2660" s="32"/>
      <c r="O2660" s="32"/>
      <c r="P2660" s="32"/>
      <c r="Q2660" s="32"/>
      <c r="R2660" s="38">
        <f>(E2660*E$2+F2660*F$2+G2660*G$2+H2660*H$2+I2660*I$2+K2660*K$2+J2660*J$2+L2660*L$2+M2660*M$2)</f>
        <v>0</v>
      </c>
    </row>
    <row r="2661" spans="1:18" ht="22.5" customHeight="1">
      <c r="A2661" s="34">
        <v>46017</v>
      </c>
      <c r="B2661" s="15" t="s">
        <v>2957</v>
      </c>
      <c r="C2661" s="15" t="s">
        <v>2958</v>
      </c>
      <c r="D2661" s="35">
        <v>3946</v>
      </c>
      <c r="E2661" s="36">
        <v>49</v>
      </c>
      <c r="F2661" s="32">
        <v>57</v>
      </c>
      <c r="G2661" s="32">
        <v>28</v>
      </c>
      <c r="H2661" s="32">
        <v>66</v>
      </c>
      <c r="I2661" s="32">
        <v>94</v>
      </c>
      <c r="J2661" s="37"/>
      <c r="K2661" s="36">
        <v>12</v>
      </c>
      <c r="L2661" s="32">
        <v>48</v>
      </c>
      <c r="M2661" s="37">
        <v>38</v>
      </c>
      <c r="N2661" s="32"/>
      <c r="O2661" s="32"/>
      <c r="P2661" s="32"/>
      <c r="Q2661" s="32"/>
      <c r="R2661" s="38">
        <f>(E2661*E$2+F2661*F$2+G2661*G$2+H2661*H$2+I2661*I$2+K2661*K$2+J2661*J$2+L2661*L$2+M2661*M$2)</f>
        <v>0</v>
      </c>
    </row>
    <row r="2662" spans="1:18" ht="22.5" customHeight="1">
      <c r="A2662" s="34">
        <v>46017</v>
      </c>
      <c r="B2662" s="15" t="s">
        <v>7805</v>
      </c>
      <c r="C2662" s="15" t="s">
        <v>7806</v>
      </c>
      <c r="D2662" s="35">
        <v>350</v>
      </c>
      <c r="E2662" s="36">
        <v>39</v>
      </c>
      <c r="F2662" s="32">
        <v>69</v>
      </c>
      <c r="G2662" s="32">
        <v>11</v>
      </c>
      <c r="H2662" s="32">
        <v>46</v>
      </c>
      <c r="I2662" s="32">
        <v>69</v>
      </c>
      <c r="J2662" s="37"/>
      <c r="K2662" s="36">
        <v>61</v>
      </c>
      <c r="L2662" s="32">
        <v>32</v>
      </c>
      <c r="M2662" s="37">
        <v>41</v>
      </c>
      <c r="N2662" s="32"/>
      <c r="O2662" s="32"/>
      <c r="P2662" s="32"/>
      <c r="Q2662" s="32"/>
      <c r="R2662" s="38">
        <f>(E2662*E$2+F2662*F$2+G2662*G$2+H2662*H$2+I2662*I$2+K2662*K$2+J2662*J$2+L2662*L$2+M2662*M$2)</f>
        <v>0</v>
      </c>
    </row>
    <row r="2663" spans="1:18" ht="22.5" customHeight="1">
      <c r="A2663" s="34">
        <v>46017</v>
      </c>
      <c r="B2663" s="15" t="s">
        <v>2959</v>
      </c>
      <c r="C2663" s="15" t="s">
        <v>2960</v>
      </c>
      <c r="D2663" s="35">
        <v>4581</v>
      </c>
      <c r="E2663" s="36">
        <v>55</v>
      </c>
      <c r="F2663" s="32">
        <v>27</v>
      </c>
      <c r="G2663" s="32">
        <v>63</v>
      </c>
      <c r="H2663" s="32">
        <v>84</v>
      </c>
      <c r="I2663" s="32">
        <v>45</v>
      </c>
      <c r="J2663" s="37"/>
      <c r="K2663" s="36">
        <v>75</v>
      </c>
      <c r="L2663" s="32">
        <v>68</v>
      </c>
      <c r="M2663" s="37">
        <v>35</v>
      </c>
      <c r="N2663" s="32"/>
      <c r="O2663" s="32"/>
      <c r="P2663" s="32"/>
      <c r="Q2663" s="32"/>
      <c r="R2663" s="38">
        <f>(E2663*E$2+F2663*F$2+G2663*G$2+H2663*H$2+I2663*I$2+K2663*K$2+J2663*J$2+L2663*L$2+M2663*M$2)</f>
        <v>0</v>
      </c>
    </row>
    <row r="2664" spans="1:18" ht="22.5" customHeight="1">
      <c r="A2664" s="34">
        <v>46017</v>
      </c>
      <c r="B2664" s="15" t="s">
        <v>2961</v>
      </c>
      <c r="C2664" s="15" t="s">
        <v>2962</v>
      </c>
      <c r="D2664" s="35">
        <v>8257</v>
      </c>
      <c r="E2664" s="36">
        <v>75</v>
      </c>
      <c r="F2664" s="32">
        <v>68</v>
      </c>
      <c r="G2664" s="32">
        <v>71</v>
      </c>
      <c r="H2664" s="32">
        <v>86</v>
      </c>
      <c r="I2664" s="32">
        <v>55</v>
      </c>
      <c r="J2664" s="37">
        <v>71</v>
      </c>
      <c r="K2664" s="36">
        <v>32</v>
      </c>
      <c r="L2664" s="32">
        <v>50</v>
      </c>
      <c r="M2664" s="37">
        <v>35</v>
      </c>
      <c r="N2664" s="32"/>
      <c r="O2664" s="32"/>
      <c r="P2664" s="32"/>
      <c r="Q2664" s="32"/>
      <c r="R2664" s="38">
        <f>(E2664*E$2+F2664*F$2+G2664*G$2+H2664*H$2+I2664*I$2+K2664*K$2+J2664*J$2+L2664*L$2+M2664*M$2)</f>
        <v>0</v>
      </c>
    </row>
    <row r="2665" spans="1:18" ht="22.5" customHeight="1">
      <c r="A2665" s="34">
        <v>46017</v>
      </c>
      <c r="B2665" s="15" t="s">
        <v>2963</v>
      </c>
      <c r="C2665" s="15" t="s">
        <v>2964</v>
      </c>
      <c r="D2665" s="35">
        <v>491</v>
      </c>
      <c r="E2665" s="36">
        <v>62</v>
      </c>
      <c r="F2665" s="32">
        <v>61</v>
      </c>
      <c r="G2665" s="32">
        <v>55</v>
      </c>
      <c r="H2665" s="32">
        <v>93</v>
      </c>
      <c r="I2665" s="32">
        <v>54</v>
      </c>
      <c r="J2665" s="37"/>
      <c r="K2665" s="36">
        <v>43</v>
      </c>
      <c r="L2665" s="32">
        <v>56</v>
      </c>
      <c r="M2665" s="37">
        <v>43</v>
      </c>
      <c r="N2665" s="32"/>
      <c r="O2665" s="32"/>
      <c r="P2665" s="32"/>
      <c r="Q2665" s="32"/>
      <c r="R2665" s="38">
        <f>(E2665*E$2+F2665*F$2+G2665*G$2+H2665*H$2+I2665*I$2+K2665*K$2+J2665*J$2+L2665*L$2+M2665*M$2)</f>
        <v>0</v>
      </c>
    </row>
    <row r="2666" spans="1:18" ht="22.5" customHeight="1">
      <c r="A2666" s="34">
        <v>46017</v>
      </c>
      <c r="B2666" s="15" t="s">
        <v>7306</v>
      </c>
      <c r="C2666" s="15" t="s">
        <v>7307</v>
      </c>
      <c r="D2666" s="35">
        <v>176</v>
      </c>
      <c r="E2666" s="36">
        <v>13</v>
      </c>
      <c r="F2666" s="32">
        <v>3</v>
      </c>
      <c r="G2666" s="32">
        <v>16</v>
      </c>
      <c r="H2666" s="32">
        <v>19</v>
      </c>
      <c r="I2666" s="32">
        <v>35</v>
      </c>
      <c r="J2666" s="37"/>
      <c r="K2666" s="36">
        <v>11</v>
      </c>
      <c r="L2666" s="32">
        <v>62</v>
      </c>
      <c r="M2666" s="37">
        <v>29</v>
      </c>
      <c r="N2666" s="32"/>
      <c r="O2666" s="32"/>
      <c r="P2666" s="32"/>
      <c r="Q2666" s="32"/>
      <c r="R2666" s="38">
        <f>(E2666*E$2+F2666*F$2+G2666*G$2+H2666*H$2+I2666*I$2+K2666*K$2+J2666*J$2+L2666*L$2+M2666*M$2)</f>
        <v>0</v>
      </c>
    </row>
    <row r="2667" spans="1:18" ht="22.5" customHeight="1">
      <c r="A2667" s="34">
        <v>46017</v>
      </c>
      <c r="B2667" s="15" t="s">
        <v>2965</v>
      </c>
      <c r="C2667" s="15" t="s">
        <v>2966</v>
      </c>
      <c r="D2667" s="35">
        <v>173</v>
      </c>
      <c r="E2667" s="36">
        <v>29</v>
      </c>
      <c r="F2667" s="32">
        <v>41</v>
      </c>
      <c r="G2667" s="32">
        <v>45</v>
      </c>
      <c r="H2667" s="32">
        <v>28</v>
      </c>
      <c r="I2667" s="32">
        <v>33</v>
      </c>
      <c r="J2667" s="37"/>
      <c r="K2667" s="36">
        <v>42</v>
      </c>
      <c r="L2667" s="32">
        <v>75</v>
      </c>
      <c r="M2667" s="37">
        <v>40</v>
      </c>
      <c r="N2667" s="32"/>
      <c r="O2667" s="32"/>
      <c r="P2667" s="32"/>
      <c r="Q2667" s="32"/>
      <c r="R2667" s="38">
        <f>(E2667*E$2+F2667*F$2+G2667*G$2+H2667*H$2+I2667*I$2+K2667*K$2+J2667*J$2+L2667*L$2+M2667*M$2)</f>
        <v>0</v>
      </c>
    </row>
    <row r="2668" spans="1:18" ht="22.5" customHeight="1">
      <c r="A2668" s="34">
        <v>46017</v>
      </c>
      <c r="B2668" s="15" t="s">
        <v>2967</v>
      </c>
      <c r="C2668" s="15" t="s">
        <v>2968</v>
      </c>
      <c r="D2668" s="35">
        <v>2178</v>
      </c>
      <c r="E2668" s="36">
        <v>70</v>
      </c>
      <c r="F2668" s="32">
        <v>55</v>
      </c>
      <c r="G2668" s="32">
        <v>74</v>
      </c>
      <c r="H2668" s="32">
        <v>56</v>
      </c>
      <c r="I2668" s="32">
        <v>74</v>
      </c>
      <c r="J2668" s="37"/>
      <c r="K2668" s="36">
        <v>81</v>
      </c>
      <c r="L2668" s="32">
        <v>48</v>
      </c>
      <c r="M2668" s="37">
        <v>43</v>
      </c>
      <c r="N2668" s="32"/>
      <c r="O2668" s="32"/>
      <c r="P2668" s="32"/>
      <c r="Q2668" s="32"/>
      <c r="R2668" s="38">
        <f>(E2668*E$2+F2668*F$2+G2668*G$2+H2668*H$2+I2668*I$2+K2668*K$2+J2668*J$2+L2668*L$2+M2668*M$2)</f>
        <v>0</v>
      </c>
    </row>
    <row r="2669" spans="1:18" ht="22.5" customHeight="1">
      <c r="A2669" s="34">
        <v>46017</v>
      </c>
      <c r="B2669" s="15" t="s">
        <v>2969</v>
      </c>
      <c r="C2669" s="15" t="s">
        <v>2970</v>
      </c>
      <c r="D2669" s="35">
        <v>8394</v>
      </c>
      <c r="E2669" s="36">
        <v>55</v>
      </c>
      <c r="F2669" s="32">
        <v>64</v>
      </c>
      <c r="G2669" s="32">
        <v>59</v>
      </c>
      <c r="H2669" s="32">
        <v>48</v>
      </c>
      <c r="I2669" s="32">
        <v>80</v>
      </c>
      <c r="J2669" s="37">
        <v>71</v>
      </c>
      <c r="K2669" s="36">
        <v>90</v>
      </c>
      <c r="L2669" s="32">
        <v>59</v>
      </c>
      <c r="M2669" s="37">
        <v>44</v>
      </c>
      <c r="N2669" s="32"/>
      <c r="O2669" s="32"/>
      <c r="P2669" s="32"/>
      <c r="Q2669" s="32"/>
      <c r="R2669" s="38">
        <f>(E2669*E$2+F2669*F$2+G2669*G$2+H2669*H$2+I2669*I$2+K2669*K$2+J2669*J$2+L2669*L$2+M2669*M$2)</f>
        <v>0</v>
      </c>
    </row>
    <row r="2670" spans="1:18" ht="22.5" customHeight="1">
      <c r="A2670" s="34">
        <v>46017</v>
      </c>
      <c r="B2670" s="15" t="s">
        <v>7159</v>
      </c>
      <c r="C2670" s="15" t="s">
        <v>7160</v>
      </c>
      <c r="D2670" s="35">
        <v>6614</v>
      </c>
      <c r="E2670" s="36">
        <v>57</v>
      </c>
      <c r="F2670" s="32"/>
      <c r="G2670" s="32">
        <v>54</v>
      </c>
      <c r="H2670" s="32">
        <v>89</v>
      </c>
      <c r="I2670" s="32">
        <v>33</v>
      </c>
      <c r="J2670" s="37">
        <v>57</v>
      </c>
      <c r="K2670" s="36">
        <v>10</v>
      </c>
      <c r="L2670" s="32">
        <v>50</v>
      </c>
      <c r="M2670" s="37">
        <v>50</v>
      </c>
      <c r="N2670" s="32"/>
      <c r="O2670" s="32"/>
      <c r="P2670" s="32"/>
      <c r="Q2670" s="32"/>
      <c r="R2670" s="38">
        <f>(E2670*E$2+F2670*F$2+G2670*G$2+H2670*H$2+I2670*I$2+K2670*K$2+J2670*J$2+L2670*L$2+M2670*M$2)</f>
        <v>0</v>
      </c>
    </row>
    <row r="2671" spans="1:18" ht="22.5" customHeight="1">
      <c r="A2671" s="34">
        <v>46017</v>
      </c>
      <c r="B2671" s="15" t="s">
        <v>7775</v>
      </c>
      <c r="C2671" s="15" t="s">
        <v>7776</v>
      </c>
      <c r="D2671" s="35">
        <v>237</v>
      </c>
      <c r="E2671" s="36"/>
      <c r="F2671" s="32"/>
      <c r="G2671" s="32"/>
      <c r="H2671" s="32"/>
      <c r="I2671" s="32"/>
      <c r="J2671" s="37"/>
      <c r="K2671" s="36"/>
      <c r="L2671" s="32">
        <v>47</v>
      </c>
      <c r="M2671" s="37">
        <v>52</v>
      </c>
      <c r="N2671" s="32"/>
      <c r="O2671" s="32"/>
      <c r="P2671" s="32"/>
      <c r="Q2671" s="32"/>
      <c r="R2671" s="38">
        <f>(E2671*E$2+F2671*F$2+G2671*G$2+H2671*H$2+I2671*I$2+K2671*K$2+J2671*J$2+L2671*L$2+M2671*M$2)</f>
        <v>0</v>
      </c>
    </row>
    <row r="2672" spans="1:18" ht="22.5" customHeight="1">
      <c r="A2672" s="34">
        <v>46017</v>
      </c>
      <c r="B2672" s="15" t="s">
        <v>2971</v>
      </c>
      <c r="C2672" s="15" t="s">
        <v>2972</v>
      </c>
      <c r="D2672" s="35">
        <v>34146</v>
      </c>
      <c r="E2672" s="36">
        <v>54</v>
      </c>
      <c r="F2672" s="32">
        <v>51</v>
      </c>
      <c r="G2672" s="32">
        <v>50</v>
      </c>
      <c r="H2672" s="32">
        <v>66</v>
      </c>
      <c r="I2672" s="32">
        <v>87</v>
      </c>
      <c r="J2672" s="37">
        <v>45</v>
      </c>
      <c r="K2672" s="36">
        <v>81</v>
      </c>
      <c r="L2672" s="32">
        <v>21</v>
      </c>
      <c r="M2672" s="37">
        <v>80</v>
      </c>
      <c r="N2672" s="32"/>
      <c r="O2672" s="32"/>
      <c r="P2672" s="32"/>
      <c r="Q2672" s="32"/>
      <c r="R2672" s="38">
        <f>(E2672*E$2+F2672*F$2+G2672*G$2+H2672*H$2+I2672*I$2+K2672*K$2+J2672*J$2+L2672*L$2+M2672*M$2)</f>
        <v>0</v>
      </c>
    </row>
    <row r="2673" spans="1:18" ht="22.5" customHeight="1">
      <c r="A2673" s="34">
        <v>46017</v>
      </c>
      <c r="B2673" s="15" t="s">
        <v>6822</v>
      </c>
      <c r="C2673" s="15" t="s">
        <v>6823</v>
      </c>
      <c r="D2673" s="35">
        <v>337</v>
      </c>
      <c r="E2673" s="36">
        <v>26</v>
      </c>
      <c r="F2673" s="32">
        <v>22</v>
      </c>
      <c r="G2673" s="32">
        <v>40</v>
      </c>
      <c r="H2673" s="32">
        <v>8</v>
      </c>
      <c r="I2673" s="32">
        <v>62</v>
      </c>
      <c r="J2673" s="37"/>
      <c r="K2673" s="36">
        <v>21</v>
      </c>
      <c r="L2673" s="32">
        <v>66</v>
      </c>
      <c r="M2673" s="37">
        <v>47</v>
      </c>
      <c r="N2673" s="32"/>
      <c r="O2673" s="32"/>
      <c r="P2673" s="32"/>
      <c r="Q2673" s="32"/>
      <c r="R2673" s="38">
        <f>(E2673*E$2+F2673*F$2+G2673*G$2+H2673*H$2+I2673*I$2+K2673*K$2+J2673*J$2+L2673*L$2+M2673*M$2)</f>
        <v>0</v>
      </c>
    </row>
    <row r="2674" spans="1:18" ht="22.5" customHeight="1">
      <c r="A2674" s="34">
        <v>46017</v>
      </c>
      <c r="B2674" s="15" t="s">
        <v>5196</v>
      </c>
      <c r="C2674" s="15" t="s">
        <v>5195</v>
      </c>
      <c r="D2674" s="35">
        <v>3454</v>
      </c>
      <c r="E2674" s="36">
        <v>49</v>
      </c>
      <c r="F2674" s="32"/>
      <c r="G2674" s="32">
        <v>61</v>
      </c>
      <c r="H2674" s="32"/>
      <c r="I2674" s="32">
        <v>21</v>
      </c>
      <c r="J2674" s="37">
        <v>48</v>
      </c>
      <c r="K2674" s="36">
        <v>36</v>
      </c>
      <c r="L2674" s="32">
        <v>30</v>
      </c>
      <c r="M2674" s="37">
        <v>83</v>
      </c>
      <c r="N2674" s="32"/>
      <c r="O2674" s="32"/>
      <c r="P2674" s="32"/>
      <c r="Q2674" s="32"/>
      <c r="R2674" s="38">
        <f>(E2674*E$2+F2674*F$2+G2674*G$2+H2674*H$2+I2674*I$2+K2674*K$2+J2674*J$2+L2674*L$2+M2674*M$2)</f>
        <v>0</v>
      </c>
    </row>
    <row r="2675" spans="1:18" ht="22.5" customHeight="1">
      <c r="A2675" s="34">
        <v>46017</v>
      </c>
      <c r="B2675" s="15" t="s">
        <v>5638</v>
      </c>
      <c r="C2675" s="15" t="s">
        <v>5637</v>
      </c>
      <c r="D2675" s="35">
        <v>1318</v>
      </c>
      <c r="E2675" s="36">
        <v>38</v>
      </c>
      <c r="F2675" s="32">
        <v>60</v>
      </c>
      <c r="G2675" s="32">
        <v>21</v>
      </c>
      <c r="H2675" s="32">
        <v>21</v>
      </c>
      <c r="I2675" s="32">
        <v>88</v>
      </c>
      <c r="J2675" s="37"/>
      <c r="K2675" s="36">
        <v>14</v>
      </c>
      <c r="L2675" s="32">
        <v>71</v>
      </c>
      <c r="M2675" s="37">
        <v>1</v>
      </c>
      <c r="N2675" s="32"/>
      <c r="O2675" s="32"/>
      <c r="P2675" s="32"/>
      <c r="Q2675" s="32"/>
      <c r="R2675" s="38">
        <f>(E2675*E$2+F2675*F$2+G2675*G$2+H2675*H$2+I2675*I$2+K2675*K$2+J2675*J$2+L2675*L$2+M2675*M$2)</f>
        <v>0</v>
      </c>
    </row>
    <row r="2676" spans="1:18" ht="22.5" customHeight="1">
      <c r="A2676" s="34">
        <v>46017</v>
      </c>
      <c r="B2676" s="15" t="s">
        <v>5198</v>
      </c>
      <c r="C2676" s="15" t="s">
        <v>5197</v>
      </c>
      <c r="D2676" s="35">
        <v>4035</v>
      </c>
      <c r="E2676" s="36">
        <v>41</v>
      </c>
      <c r="F2676" s="32"/>
      <c r="G2676" s="32">
        <v>40</v>
      </c>
      <c r="H2676" s="32"/>
      <c r="I2676" s="32">
        <v>70</v>
      </c>
      <c r="J2676" s="37">
        <v>49</v>
      </c>
      <c r="K2676" s="36">
        <v>89</v>
      </c>
      <c r="L2676" s="32">
        <v>59</v>
      </c>
      <c r="M2676" s="37">
        <v>44</v>
      </c>
      <c r="N2676" s="32"/>
      <c r="O2676" s="32"/>
      <c r="P2676" s="32"/>
      <c r="Q2676" s="32"/>
      <c r="R2676" s="38">
        <f>(E2676*E$2+F2676*F$2+G2676*G$2+H2676*H$2+I2676*I$2+K2676*K$2+J2676*J$2+L2676*L$2+M2676*M$2)</f>
        <v>0</v>
      </c>
    </row>
    <row r="2677" spans="1:18" ht="22.5" customHeight="1">
      <c r="A2677" s="34">
        <v>46017</v>
      </c>
      <c r="B2677" s="15" t="s">
        <v>6622</v>
      </c>
      <c r="C2677" s="15" t="s">
        <v>6623</v>
      </c>
      <c r="D2677" s="35">
        <v>189</v>
      </c>
      <c r="E2677" s="36"/>
      <c r="F2677" s="32">
        <v>74</v>
      </c>
      <c r="G2677" s="32"/>
      <c r="H2677" s="32">
        <v>20</v>
      </c>
      <c r="I2677" s="32"/>
      <c r="J2677" s="37"/>
      <c r="K2677" s="36">
        <v>24</v>
      </c>
      <c r="L2677" s="32">
        <v>35</v>
      </c>
      <c r="M2677" s="37">
        <v>77</v>
      </c>
      <c r="N2677" s="32"/>
      <c r="O2677" s="32"/>
      <c r="P2677" s="32"/>
      <c r="Q2677" s="32"/>
      <c r="R2677" s="38">
        <f>(E2677*E$2+F2677*F$2+G2677*G$2+H2677*H$2+I2677*I$2+K2677*K$2+J2677*J$2+L2677*L$2+M2677*M$2)</f>
        <v>0</v>
      </c>
    </row>
    <row r="2678" spans="1:18" ht="22.5" customHeight="1">
      <c r="A2678" s="34">
        <v>46017</v>
      </c>
      <c r="B2678" s="15" t="s">
        <v>2973</v>
      </c>
      <c r="C2678" s="15" t="s">
        <v>2974</v>
      </c>
      <c r="D2678" s="35">
        <v>251</v>
      </c>
      <c r="E2678" s="36"/>
      <c r="F2678" s="32">
        <v>52</v>
      </c>
      <c r="G2678" s="32"/>
      <c r="H2678" s="32">
        <v>39</v>
      </c>
      <c r="I2678" s="32"/>
      <c r="J2678" s="37"/>
      <c r="K2678" s="36">
        <v>89</v>
      </c>
      <c r="L2678" s="32">
        <v>53</v>
      </c>
      <c r="M2678" s="37">
        <v>54</v>
      </c>
      <c r="N2678" s="32"/>
      <c r="O2678" s="32"/>
      <c r="P2678" s="32"/>
      <c r="Q2678" s="32"/>
      <c r="R2678" s="38">
        <f>(E2678*E$2+F2678*F$2+G2678*G$2+H2678*H$2+I2678*I$2+K2678*K$2+J2678*J$2+L2678*L$2+M2678*M$2)</f>
        <v>0</v>
      </c>
    </row>
    <row r="2679" spans="1:18" ht="22.5" customHeight="1">
      <c r="A2679" s="34">
        <v>46017</v>
      </c>
      <c r="B2679" s="15" t="s">
        <v>2975</v>
      </c>
      <c r="C2679" s="15" t="s">
        <v>2976</v>
      </c>
      <c r="D2679" s="35">
        <v>9616</v>
      </c>
      <c r="E2679" s="36">
        <v>45</v>
      </c>
      <c r="F2679" s="32">
        <v>62</v>
      </c>
      <c r="G2679" s="32">
        <v>36</v>
      </c>
      <c r="H2679" s="32">
        <v>64</v>
      </c>
      <c r="I2679" s="32">
        <v>77</v>
      </c>
      <c r="J2679" s="37">
        <v>66</v>
      </c>
      <c r="K2679" s="36">
        <v>79</v>
      </c>
      <c r="L2679" s="32">
        <v>67</v>
      </c>
      <c r="M2679" s="37">
        <v>42</v>
      </c>
      <c r="N2679" s="32"/>
      <c r="O2679" s="32"/>
      <c r="P2679" s="32"/>
      <c r="Q2679" s="32"/>
      <c r="R2679" s="38">
        <f>(E2679*E$2+F2679*F$2+G2679*G$2+H2679*H$2+I2679*I$2+K2679*K$2+J2679*J$2+L2679*L$2+M2679*M$2)</f>
        <v>0</v>
      </c>
    </row>
    <row r="2680" spans="1:18" ht="22.5" customHeight="1">
      <c r="A2680" s="34">
        <v>46017</v>
      </c>
      <c r="B2680" s="15" t="s">
        <v>5200</v>
      </c>
      <c r="C2680" s="15" t="s">
        <v>5199</v>
      </c>
      <c r="D2680" s="35">
        <v>9991</v>
      </c>
      <c r="E2680" s="36">
        <v>56</v>
      </c>
      <c r="F2680" s="32"/>
      <c r="G2680" s="32">
        <v>47</v>
      </c>
      <c r="H2680" s="32">
        <v>65</v>
      </c>
      <c r="I2680" s="32">
        <v>91</v>
      </c>
      <c r="J2680" s="37">
        <v>58</v>
      </c>
      <c r="K2680" s="36">
        <v>15</v>
      </c>
      <c r="L2680" s="32">
        <v>75</v>
      </c>
      <c r="M2680" s="37">
        <v>13</v>
      </c>
      <c r="N2680" s="32"/>
      <c r="O2680" s="32"/>
      <c r="P2680" s="32"/>
      <c r="Q2680" s="32"/>
      <c r="R2680" s="38">
        <f>(E2680*E$2+F2680*F$2+G2680*G$2+H2680*H$2+I2680*I$2+K2680*K$2+J2680*J$2+L2680*L$2+M2680*M$2)</f>
        <v>0</v>
      </c>
    </row>
    <row r="2681" spans="1:18" ht="22.5" customHeight="1">
      <c r="A2681" s="34">
        <v>46017</v>
      </c>
      <c r="B2681" s="15" t="s">
        <v>7712</v>
      </c>
      <c r="C2681" s="18" t="s">
        <v>7670</v>
      </c>
      <c r="D2681" s="35">
        <v>662</v>
      </c>
      <c r="E2681" s="36"/>
      <c r="F2681" s="32"/>
      <c r="G2681" s="32"/>
      <c r="H2681" s="32">
        <v>66</v>
      </c>
      <c r="I2681" s="32"/>
      <c r="J2681" s="37"/>
      <c r="K2681" s="36">
        <v>2</v>
      </c>
      <c r="L2681" s="32">
        <v>41</v>
      </c>
      <c r="M2681" s="37">
        <v>41</v>
      </c>
      <c r="N2681" s="32"/>
      <c r="O2681" s="32"/>
      <c r="P2681" s="32"/>
      <c r="Q2681" s="32"/>
      <c r="R2681" s="38">
        <f>(E2681*E$2+F2681*F$2+G2681*G$2+H2681*H$2+I2681*I$2+K2681*K$2+J2681*J$2+L2681*L$2+M2681*M$2)</f>
        <v>0</v>
      </c>
    </row>
    <row r="2682" spans="1:18" ht="22.5" customHeight="1">
      <c r="A2682" s="34">
        <v>46017</v>
      </c>
      <c r="B2682" s="15" t="s">
        <v>7185</v>
      </c>
      <c r="C2682" s="15" t="s">
        <v>7186</v>
      </c>
      <c r="D2682" s="35">
        <v>428</v>
      </c>
      <c r="E2682" s="36">
        <v>21</v>
      </c>
      <c r="F2682" s="32">
        <v>42</v>
      </c>
      <c r="G2682" s="32">
        <v>47</v>
      </c>
      <c r="H2682" s="32">
        <v>31</v>
      </c>
      <c r="I2682" s="32">
        <v>44</v>
      </c>
      <c r="J2682" s="37"/>
      <c r="K2682" s="36">
        <v>63</v>
      </c>
      <c r="L2682" s="32">
        <v>64</v>
      </c>
      <c r="M2682" s="37">
        <v>50</v>
      </c>
      <c r="N2682" s="32"/>
      <c r="O2682" s="32"/>
      <c r="P2682" s="32"/>
      <c r="Q2682" s="32"/>
      <c r="R2682" s="38">
        <f>(E2682*E$2+F2682*F$2+G2682*G$2+H2682*H$2+I2682*I$2+K2682*K$2+J2682*J$2+L2682*L$2+M2682*M$2)</f>
        <v>0</v>
      </c>
    </row>
    <row r="2683" spans="1:18" ht="22.5" customHeight="1">
      <c r="A2683" s="34">
        <v>46017</v>
      </c>
      <c r="B2683" s="15" t="s">
        <v>2977</v>
      </c>
      <c r="C2683" s="18" t="s">
        <v>2978</v>
      </c>
      <c r="D2683" s="35">
        <v>510</v>
      </c>
      <c r="E2683" s="36">
        <v>36</v>
      </c>
      <c r="F2683" s="32">
        <v>76</v>
      </c>
      <c r="G2683" s="32">
        <v>31</v>
      </c>
      <c r="H2683" s="32">
        <v>43</v>
      </c>
      <c r="I2683" s="32">
        <v>14</v>
      </c>
      <c r="J2683" s="37">
        <v>67</v>
      </c>
      <c r="K2683" s="36">
        <v>33</v>
      </c>
      <c r="L2683" s="32">
        <v>47</v>
      </c>
      <c r="M2683" s="37">
        <v>52</v>
      </c>
      <c r="N2683" s="32"/>
      <c r="O2683" s="32"/>
      <c r="P2683" s="32"/>
      <c r="Q2683" s="32"/>
      <c r="R2683" s="38">
        <f>(E2683*E$2+F2683*F$2+G2683*G$2+H2683*H$2+I2683*I$2+K2683*K$2+J2683*J$2+L2683*L$2+M2683*M$2)</f>
        <v>0</v>
      </c>
    </row>
    <row r="2684" spans="1:18" ht="22.5" customHeight="1">
      <c r="A2684" s="34">
        <v>46017</v>
      </c>
      <c r="B2684" s="15" t="s">
        <v>2979</v>
      </c>
      <c r="C2684" s="18" t="s">
        <v>2980</v>
      </c>
      <c r="D2684" s="35">
        <v>39259</v>
      </c>
      <c r="E2684" s="36">
        <v>17</v>
      </c>
      <c r="F2684" s="32">
        <v>26</v>
      </c>
      <c r="G2684" s="32">
        <v>40</v>
      </c>
      <c r="H2684" s="32">
        <v>45</v>
      </c>
      <c r="I2684" s="32">
        <v>9</v>
      </c>
      <c r="J2684" s="37">
        <v>25</v>
      </c>
      <c r="K2684" s="36">
        <v>9</v>
      </c>
      <c r="L2684" s="32">
        <v>41</v>
      </c>
      <c r="M2684" s="37">
        <v>58</v>
      </c>
      <c r="N2684" s="32"/>
      <c r="O2684" s="32"/>
      <c r="P2684" s="32"/>
      <c r="Q2684" s="32"/>
      <c r="R2684" s="38">
        <f>(E2684*E$2+F2684*F$2+G2684*G$2+H2684*H$2+I2684*I$2+K2684*K$2+J2684*J$2+L2684*L$2+M2684*M$2)</f>
        <v>0</v>
      </c>
    </row>
    <row r="2685" spans="1:18" ht="22.5" customHeight="1">
      <c r="A2685" s="34">
        <v>46017</v>
      </c>
      <c r="B2685" s="15" t="s">
        <v>7308</v>
      </c>
      <c r="C2685" s="15" t="s">
        <v>7309</v>
      </c>
      <c r="D2685" s="35">
        <v>262</v>
      </c>
      <c r="E2685" s="36"/>
      <c r="F2685" s="32"/>
      <c r="G2685" s="32"/>
      <c r="H2685" s="32"/>
      <c r="I2685" s="32"/>
      <c r="J2685" s="37"/>
      <c r="K2685" s="36"/>
      <c r="L2685" s="32">
        <v>45</v>
      </c>
      <c r="M2685" s="37">
        <v>57</v>
      </c>
      <c r="N2685" s="32"/>
      <c r="O2685" s="32"/>
      <c r="P2685" s="32"/>
      <c r="Q2685" s="32"/>
      <c r="R2685" s="38">
        <f>(E2685*E$2+F2685*F$2+G2685*G$2+H2685*H$2+I2685*I$2+K2685*K$2+J2685*J$2+L2685*L$2+M2685*M$2)</f>
        <v>0</v>
      </c>
    </row>
    <row r="2686" spans="1:18" ht="22.5" customHeight="1">
      <c r="A2686" s="34">
        <v>46017</v>
      </c>
      <c r="B2686" s="15" t="s">
        <v>2981</v>
      </c>
      <c r="C2686" s="18" t="s">
        <v>2982</v>
      </c>
      <c r="D2686" s="35">
        <v>5427</v>
      </c>
      <c r="E2686" s="36">
        <v>69</v>
      </c>
      <c r="F2686" s="32">
        <v>88</v>
      </c>
      <c r="G2686" s="32">
        <v>53</v>
      </c>
      <c r="H2686" s="32">
        <v>85</v>
      </c>
      <c r="I2686" s="32">
        <v>23</v>
      </c>
      <c r="J2686" s="37">
        <v>94</v>
      </c>
      <c r="K2686" s="36">
        <v>9</v>
      </c>
      <c r="L2686" s="32">
        <v>62</v>
      </c>
      <c r="M2686" s="37">
        <v>39</v>
      </c>
      <c r="N2686" s="32"/>
      <c r="O2686" s="32"/>
      <c r="P2686" s="32">
        <v>1</v>
      </c>
      <c r="Q2686" s="32"/>
      <c r="R2686" s="38">
        <f>(E2686*E$2+F2686*F$2+G2686*G$2+H2686*H$2+I2686*I$2+K2686*K$2+J2686*J$2+L2686*L$2+M2686*M$2)</f>
        <v>0</v>
      </c>
    </row>
    <row r="2687" spans="1:18" ht="22.5" customHeight="1">
      <c r="A2687" s="34">
        <v>46017</v>
      </c>
      <c r="B2687" s="15" t="s">
        <v>2983</v>
      </c>
      <c r="C2687" s="15" t="s">
        <v>2984</v>
      </c>
      <c r="D2687" s="35">
        <v>12452</v>
      </c>
      <c r="E2687" s="36">
        <v>84</v>
      </c>
      <c r="F2687" s="32">
        <v>90</v>
      </c>
      <c r="G2687" s="32">
        <v>54</v>
      </c>
      <c r="H2687" s="32">
        <v>86</v>
      </c>
      <c r="I2687" s="32">
        <v>41</v>
      </c>
      <c r="J2687" s="37"/>
      <c r="K2687" s="36">
        <v>61</v>
      </c>
      <c r="L2687" s="32">
        <v>38</v>
      </c>
      <c r="M2687" s="37">
        <v>67</v>
      </c>
      <c r="N2687" s="32"/>
      <c r="O2687" s="32"/>
      <c r="P2687" s="32"/>
      <c r="Q2687" s="32"/>
      <c r="R2687" s="38">
        <f>(E2687*E$2+F2687*F$2+G2687*G$2+H2687*H$2+I2687*I$2+K2687*K$2+J2687*J$2+L2687*L$2+M2687*M$2)</f>
        <v>0</v>
      </c>
    </row>
    <row r="2688" spans="1:18" ht="22.5" customHeight="1">
      <c r="A2688" s="34">
        <v>46017</v>
      </c>
      <c r="B2688" s="15" t="s">
        <v>2985</v>
      </c>
      <c r="C2688" s="18" t="s">
        <v>2986</v>
      </c>
      <c r="D2688" s="35">
        <v>22638</v>
      </c>
      <c r="E2688" s="36">
        <v>98</v>
      </c>
      <c r="F2688" s="32">
        <v>94</v>
      </c>
      <c r="G2688" s="32">
        <v>65</v>
      </c>
      <c r="H2688" s="32">
        <v>78</v>
      </c>
      <c r="I2688" s="32"/>
      <c r="J2688" s="37"/>
      <c r="K2688" s="36">
        <v>47</v>
      </c>
      <c r="L2688" s="32">
        <v>37</v>
      </c>
      <c r="M2688" s="37">
        <v>41</v>
      </c>
      <c r="N2688" s="32">
        <v>1</v>
      </c>
      <c r="O2688" s="32"/>
      <c r="P2688" s="32"/>
      <c r="Q2688" s="32"/>
      <c r="R2688" s="38">
        <f>(E2688*E$2+F2688*F$2+G2688*G$2+H2688*H$2+I2688*I$2+K2688*K$2+J2688*J$2+L2688*L$2+M2688*M$2)</f>
        <v>0</v>
      </c>
    </row>
    <row r="2689" spans="1:18" ht="22.5" customHeight="1">
      <c r="A2689" s="34">
        <v>46017</v>
      </c>
      <c r="B2689" s="15" t="s">
        <v>2987</v>
      </c>
      <c r="C2689" s="15" t="s">
        <v>2988</v>
      </c>
      <c r="D2689" s="35">
        <v>13886</v>
      </c>
      <c r="E2689" s="36">
        <v>37</v>
      </c>
      <c r="F2689" s="32">
        <v>23</v>
      </c>
      <c r="G2689" s="32">
        <v>51</v>
      </c>
      <c r="H2689" s="32">
        <v>35</v>
      </c>
      <c r="I2689" s="32">
        <v>57</v>
      </c>
      <c r="J2689" s="37"/>
      <c r="K2689" s="36">
        <v>63</v>
      </c>
      <c r="L2689" s="32">
        <v>43</v>
      </c>
      <c r="M2689" s="37">
        <v>63</v>
      </c>
      <c r="N2689" s="32"/>
      <c r="O2689" s="32"/>
      <c r="P2689" s="32"/>
      <c r="Q2689" s="32"/>
      <c r="R2689" s="38">
        <f>(E2689*E$2+F2689*F$2+G2689*G$2+H2689*H$2+I2689*I$2+K2689*K$2+J2689*J$2+L2689*L$2+M2689*M$2)</f>
        <v>0</v>
      </c>
    </row>
    <row r="2690" spans="1:18" ht="22.5" customHeight="1">
      <c r="A2690" s="34">
        <v>46017</v>
      </c>
      <c r="B2690" s="15" t="s">
        <v>7686</v>
      </c>
      <c r="C2690" s="15" t="s">
        <v>7687</v>
      </c>
      <c r="D2690" s="35">
        <v>534</v>
      </c>
      <c r="E2690" s="36">
        <v>30</v>
      </c>
      <c r="F2690" s="32">
        <v>26</v>
      </c>
      <c r="G2690" s="32">
        <v>46</v>
      </c>
      <c r="H2690" s="32">
        <v>17</v>
      </c>
      <c r="I2690" s="32">
        <v>63</v>
      </c>
      <c r="J2690" s="37"/>
      <c r="K2690" s="36">
        <v>74</v>
      </c>
      <c r="L2690" s="32">
        <v>67</v>
      </c>
      <c r="M2690" s="37">
        <v>29</v>
      </c>
      <c r="N2690" s="32"/>
      <c r="O2690" s="32"/>
      <c r="P2690" s="32"/>
      <c r="Q2690" s="32"/>
      <c r="R2690" s="38">
        <f>(E2690*E$2+F2690*F$2+G2690*G$2+H2690*H$2+I2690*I$2+K2690*K$2+J2690*J$2+L2690*L$2+M2690*M$2)</f>
        <v>0</v>
      </c>
    </row>
    <row r="2691" spans="1:18" ht="22.5" customHeight="1">
      <c r="A2691" s="34">
        <v>46017</v>
      </c>
      <c r="B2691" s="15" t="s">
        <v>7425</v>
      </c>
      <c r="C2691" s="18" t="s">
        <v>7426</v>
      </c>
      <c r="D2691" s="35">
        <v>254</v>
      </c>
      <c r="E2691" s="36"/>
      <c r="F2691" s="32"/>
      <c r="G2691" s="32"/>
      <c r="H2691" s="32"/>
      <c r="I2691" s="32"/>
      <c r="J2691" s="37"/>
      <c r="K2691" s="36"/>
      <c r="L2691" s="32">
        <v>44</v>
      </c>
      <c r="M2691" s="37">
        <v>59</v>
      </c>
      <c r="N2691" s="32"/>
      <c r="O2691" s="32"/>
      <c r="P2691" s="32"/>
      <c r="Q2691" s="32"/>
      <c r="R2691" s="38">
        <f>(E2691*E$2+F2691*F$2+G2691*G$2+H2691*H$2+I2691*I$2+K2691*K$2+J2691*J$2+L2691*L$2+M2691*M$2)</f>
        <v>0</v>
      </c>
    </row>
    <row r="2692" spans="1:18" ht="22.5" customHeight="1">
      <c r="A2692" s="34">
        <v>46017</v>
      </c>
      <c r="B2692" s="15" t="s">
        <v>2989</v>
      </c>
      <c r="C2692" s="18" t="s">
        <v>2990</v>
      </c>
      <c r="D2692" s="35">
        <v>486</v>
      </c>
      <c r="E2692" s="36"/>
      <c r="F2692" s="32">
        <v>43</v>
      </c>
      <c r="G2692" s="32"/>
      <c r="H2692" s="32">
        <v>22</v>
      </c>
      <c r="I2692" s="32"/>
      <c r="J2692" s="37"/>
      <c r="K2692" s="36">
        <v>67</v>
      </c>
      <c r="L2692" s="32">
        <v>76</v>
      </c>
      <c r="M2692" s="37">
        <v>17</v>
      </c>
      <c r="N2692" s="32"/>
      <c r="O2692" s="32"/>
      <c r="P2692" s="32"/>
      <c r="Q2692" s="32"/>
      <c r="R2692" s="38">
        <f>(E2692*E$2+F2692*F$2+G2692*G$2+H2692*H$2+I2692*I$2+K2692*K$2+J2692*J$2+L2692*L$2+M2692*M$2)</f>
        <v>0</v>
      </c>
    </row>
    <row r="2693" spans="1:18" ht="22.5" customHeight="1">
      <c r="A2693" s="34">
        <v>46017</v>
      </c>
      <c r="B2693" s="15" t="s">
        <v>6189</v>
      </c>
      <c r="C2693" s="18" t="s">
        <v>6149</v>
      </c>
      <c r="D2693" s="35">
        <v>5968</v>
      </c>
      <c r="E2693" s="36"/>
      <c r="F2693" s="32">
        <v>32</v>
      </c>
      <c r="G2693" s="32"/>
      <c r="H2693" s="32">
        <v>47</v>
      </c>
      <c r="I2693" s="32"/>
      <c r="J2693" s="37"/>
      <c r="K2693" s="36">
        <v>53</v>
      </c>
      <c r="L2693" s="32">
        <v>57</v>
      </c>
      <c r="M2693" s="37">
        <v>62</v>
      </c>
      <c r="N2693" s="32"/>
      <c r="O2693" s="32"/>
      <c r="P2693" s="32"/>
      <c r="Q2693" s="32"/>
      <c r="R2693" s="38">
        <f>(E2693*E$2+F2693*F$2+G2693*G$2+H2693*H$2+I2693*I$2+K2693*K$2+J2693*J$2+L2693*L$2+M2693*M$2)</f>
        <v>0</v>
      </c>
    </row>
    <row r="2694" spans="1:18" ht="22.5" customHeight="1">
      <c r="A2694" s="34">
        <v>46017</v>
      </c>
      <c r="B2694" s="15" t="s">
        <v>2991</v>
      </c>
      <c r="C2694" s="15" t="s">
        <v>2992</v>
      </c>
      <c r="D2694" s="35">
        <v>10906</v>
      </c>
      <c r="E2694" s="36">
        <v>46</v>
      </c>
      <c r="F2694" s="32">
        <v>42</v>
      </c>
      <c r="G2694" s="32">
        <v>49</v>
      </c>
      <c r="H2694" s="32">
        <v>84</v>
      </c>
      <c r="I2694" s="32">
        <v>29</v>
      </c>
      <c r="J2694" s="37">
        <v>63</v>
      </c>
      <c r="K2694" s="36">
        <v>75</v>
      </c>
      <c r="L2694" s="32">
        <v>56</v>
      </c>
      <c r="M2694" s="37">
        <v>59</v>
      </c>
      <c r="N2694" s="32"/>
      <c r="O2694" s="32"/>
      <c r="P2694" s="32"/>
      <c r="Q2694" s="32"/>
      <c r="R2694" s="38">
        <f>(E2694*E$2+F2694*F$2+G2694*G$2+H2694*H$2+I2694*I$2+K2694*K$2+J2694*J$2+L2694*L$2+M2694*M$2)</f>
        <v>0</v>
      </c>
    </row>
    <row r="2695" spans="1:18" ht="22.5" customHeight="1">
      <c r="A2695" s="34">
        <v>46017</v>
      </c>
      <c r="B2695" s="15" t="s">
        <v>2993</v>
      </c>
      <c r="C2695" s="18" t="s">
        <v>2994</v>
      </c>
      <c r="D2695" s="35">
        <v>3724</v>
      </c>
      <c r="E2695" s="36">
        <v>84</v>
      </c>
      <c r="F2695" s="32">
        <v>90</v>
      </c>
      <c r="G2695" s="32">
        <v>49</v>
      </c>
      <c r="H2695" s="32">
        <v>88</v>
      </c>
      <c r="I2695" s="32">
        <v>56</v>
      </c>
      <c r="J2695" s="37"/>
      <c r="K2695" s="36">
        <v>39</v>
      </c>
      <c r="L2695" s="32">
        <v>39</v>
      </c>
      <c r="M2695" s="37">
        <v>67</v>
      </c>
      <c r="N2695" s="32"/>
      <c r="O2695" s="32"/>
      <c r="P2695" s="32"/>
      <c r="Q2695" s="32"/>
      <c r="R2695" s="38">
        <f>(E2695*E$2+F2695*F$2+G2695*G$2+H2695*H$2+I2695*I$2+K2695*K$2+J2695*J$2+L2695*L$2+M2695*M$2)</f>
        <v>0</v>
      </c>
    </row>
    <row r="2696" spans="1:18" ht="22.5" customHeight="1">
      <c r="A2696" s="34">
        <v>46017</v>
      </c>
      <c r="B2696" s="15" t="s">
        <v>2995</v>
      </c>
      <c r="C2696" s="18" t="s">
        <v>2996</v>
      </c>
      <c r="D2696" s="35">
        <v>3220</v>
      </c>
      <c r="E2696" s="36">
        <v>67</v>
      </c>
      <c r="F2696" s="32"/>
      <c r="G2696" s="32">
        <v>57</v>
      </c>
      <c r="H2696" s="32">
        <v>89</v>
      </c>
      <c r="I2696" s="32">
        <v>66</v>
      </c>
      <c r="J2696" s="37"/>
      <c r="K2696" s="36">
        <v>84</v>
      </c>
      <c r="L2696" s="32">
        <v>68</v>
      </c>
      <c r="M2696" s="37">
        <v>49</v>
      </c>
      <c r="N2696" s="32"/>
      <c r="O2696" s="32"/>
      <c r="P2696" s="32"/>
      <c r="Q2696" s="32"/>
      <c r="R2696" s="38">
        <f>(E2696*E$2+F2696*F$2+G2696*G$2+H2696*H$2+I2696*I$2+K2696*K$2+J2696*J$2+L2696*L$2+M2696*M$2)</f>
        <v>0</v>
      </c>
    </row>
    <row r="2697" spans="1:18" ht="22.5" customHeight="1">
      <c r="A2697" s="34">
        <v>46017</v>
      </c>
      <c r="B2697" s="15" t="s">
        <v>2997</v>
      </c>
      <c r="C2697" s="18" t="s">
        <v>2998</v>
      </c>
      <c r="D2697" s="35">
        <v>1549</v>
      </c>
      <c r="E2697" s="36">
        <v>61</v>
      </c>
      <c r="F2697" s="32">
        <v>47</v>
      </c>
      <c r="G2697" s="32">
        <v>56</v>
      </c>
      <c r="H2697" s="32">
        <v>87</v>
      </c>
      <c r="I2697" s="32">
        <v>69</v>
      </c>
      <c r="J2697" s="37">
        <v>39</v>
      </c>
      <c r="K2697" s="36">
        <v>68</v>
      </c>
      <c r="L2697" s="32">
        <v>77</v>
      </c>
      <c r="M2697" s="37">
        <v>53</v>
      </c>
      <c r="N2697" s="32"/>
      <c r="O2697" s="32"/>
      <c r="P2697" s="32"/>
      <c r="Q2697" s="32"/>
      <c r="R2697" s="38">
        <f>(E2697*E$2+F2697*F$2+G2697*G$2+H2697*H$2+I2697*I$2+K2697*K$2+J2697*J$2+L2697*L$2+M2697*M$2)</f>
        <v>0</v>
      </c>
    </row>
    <row r="2698" spans="1:18" ht="22.5" customHeight="1">
      <c r="A2698" s="34">
        <v>46017</v>
      </c>
      <c r="B2698" s="15" t="s">
        <v>7559</v>
      </c>
      <c r="C2698" s="18" t="s">
        <v>7560</v>
      </c>
      <c r="D2698" s="35">
        <v>202</v>
      </c>
      <c r="E2698" s="36"/>
      <c r="F2698" s="32"/>
      <c r="G2698" s="32"/>
      <c r="H2698" s="32"/>
      <c r="I2698" s="32"/>
      <c r="J2698" s="37"/>
      <c r="K2698" s="36"/>
      <c r="L2698" s="32">
        <v>45</v>
      </c>
      <c r="M2698" s="37">
        <v>56</v>
      </c>
      <c r="N2698" s="32"/>
      <c r="O2698" s="32"/>
      <c r="P2698" s="32"/>
      <c r="Q2698" s="32"/>
      <c r="R2698" s="38">
        <f>(E2698*E$2+F2698*F$2+G2698*G$2+H2698*H$2+I2698*I$2+K2698*K$2+J2698*J$2+L2698*L$2+M2698*M$2)</f>
        <v>0</v>
      </c>
    </row>
    <row r="2699" spans="1:18" ht="22.5" customHeight="1">
      <c r="A2699" s="34">
        <v>46017</v>
      </c>
      <c r="B2699" s="15" t="s">
        <v>6331</v>
      </c>
      <c r="C2699" s="18" t="s">
        <v>6211</v>
      </c>
      <c r="D2699" s="35">
        <v>278</v>
      </c>
      <c r="E2699" s="36">
        <v>39</v>
      </c>
      <c r="F2699" s="32">
        <v>21</v>
      </c>
      <c r="G2699" s="32">
        <v>42</v>
      </c>
      <c r="H2699" s="32">
        <v>26</v>
      </c>
      <c r="I2699" s="32">
        <v>13</v>
      </c>
      <c r="J2699" s="37"/>
      <c r="K2699" s="36">
        <v>45</v>
      </c>
      <c r="L2699" s="32">
        <v>52</v>
      </c>
      <c r="M2699" s="37">
        <v>33</v>
      </c>
      <c r="N2699" s="32"/>
      <c r="O2699" s="32"/>
      <c r="P2699" s="32"/>
      <c r="Q2699" s="32"/>
      <c r="R2699" s="38">
        <f>(E2699*E$2+F2699*F$2+G2699*G$2+H2699*H$2+I2699*I$2+K2699*K$2+J2699*J$2+L2699*L$2+M2699*M$2)</f>
        <v>0</v>
      </c>
    </row>
    <row r="2700" spans="1:18" ht="22.5" customHeight="1">
      <c r="A2700" s="34">
        <v>46017</v>
      </c>
      <c r="B2700" s="15" t="s">
        <v>7642</v>
      </c>
      <c r="C2700" s="18" t="s">
        <v>7643</v>
      </c>
      <c r="D2700" s="35">
        <v>320</v>
      </c>
      <c r="E2700" s="36">
        <v>39</v>
      </c>
      <c r="F2700" s="32"/>
      <c r="G2700" s="32">
        <v>32</v>
      </c>
      <c r="H2700" s="32">
        <v>14</v>
      </c>
      <c r="I2700" s="32">
        <v>11</v>
      </c>
      <c r="J2700" s="37"/>
      <c r="K2700" s="36">
        <v>53</v>
      </c>
      <c r="L2700" s="32">
        <v>53</v>
      </c>
      <c r="M2700" s="37">
        <v>36</v>
      </c>
      <c r="N2700" s="32"/>
      <c r="O2700" s="32"/>
      <c r="P2700" s="32"/>
      <c r="Q2700" s="32"/>
      <c r="R2700" s="38">
        <f>(E2700*E$2+F2700*F$2+G2700*G$2+H2700*H$2+I2700*I$2+K2700*K$2+J2700*J$2+L2700*L$2+M2700*M$2)</f>
        <v>0</v>
      </c>
    </row>
    <row r="2701" spans="1:18" ht="22.5" customHeight="1">
      <c r="A2701" s="34">
        <v>46017</v>
      </c>
      <c r="B2701" s="15" t="s">
        <v>5202</v>
      </c>
      <c r="C2701" s="15" t="s">
        <v>5201</v>
      </c>
      <c r="D2701" s="35">
        <v>5051</v>
      </c>
      <c r="E2701" s="36">
        <v>32</v>
      </c>
      <c r="F2701" s="32"/>
      <c r="G2701" s="32">
        <v>24</v>
      </c>
      <c r="H2701" s="32"/>
      <c r="I2701" s="32">
        <v>14</v>
      </c>
      <c r="J2701" s="37"/>
      <c r="K2701" s="36">
        <v>67</v>
      </c>
      <c r="L2701" s="32">
        <v>78</v>
      </c>
      <c r="M2701" s="37">
        <v>44</v>
      </c>
      <c r="N2701" s="32"/>
      <c r="O2701" s="32"/>
      <c r="P2701" s="32"/>
      <c r="Q2701" s="32"/>
      <c r="R2701" s="38">
        <f>(E2701*E$2+F2701*F$2+G2701*G$2+H2701*H$2+I2701*I$2+K2701*K$2+J2701*J$2+L2701*L$2+M2701*M$2)</f>
        <v>0</v>
      </c>
    </row>
    <row r="2702" spans="1:18" ht="22.5" customHeight="1">
      <c r="A2702" s="34">
        <v>46017</v>
      </c>
      <c r="B2702" s="15" t="s">
        <v>6624</v>
      </c>
      <c r="C2702" s="15" t="s">
        <v>6625</v>
      </c>
      <c r="D2702" s="35">
        <v>262</v>
      </c>
      <c r="E2702" s="36"/>
      <c r="F2702" s="32">
        <v>26</v>
      </c>
      <c r="G2702" s="32"/>
      <c r="H2702" s="32">
        <v>44</v>
      </c>
      <c r="I2702" s="32"/>
      <c r="J2702" s="37"/>
      <c r="K2702" s="36">
        <v>25</v>
      </c>
      <c r="L2702" s="32">
        <v>37</v>
      </c>
      <c r="M2702" s="37">
        <v>53</v>
      </c>
      <c r="N2702" s="32"/>
      <c r="O2702" s="32"/>
      <c r="P2702" s="32"/>
      <c r="Q2702" s="32"/>
      <c r="R2702" s="38">
        <f>(E2702*E$2+F2702*F$2+G2702*G$2+H2702*H$2+I2702*I$2+K2702*K$2+J2702*J$2+L2702*L$2+M2702*M$2)</f>
        <v>0</v>
      </c>
    </row>
    <row r="2703" spans="1:18" ht="22.5" customHeight="1">
      <c r="A2703" s="34">
        <v>46017</v>
      </c>
      <c r="B2703" s="15" t="s">
        <v>2999</v>
      </c>
      <c r="C2703" s="15" t="s">
        <v>3000</v>
      </c>
      <c r="D2703" s="35">
        <v>448</v>
      </c>
      <c r="E2703" s="36">
        <v>44</v>
      </c>
      <c r="F2703" s="32">
        <v>26</v>
      </c>
      <c r="G2703" s="32">
        <v>38</v>
      </c>
      <c r="H2703" s="32">
        <v>30</v>
      </c>
      <c r="I2703" s="32">
        <v>22</v>
      </c>
      <c r="J2703" s="37"/>
      <c r="K2703" s="36">
        <v>52</v>
      </c>
      <c r="L2703" s="32">
        <v>69</v>
      </c>
      <c r="M2703" s="37">
        <v>54</v>
      </c>
      <c r="N2703" s="32"/>
      <c r="O2703" s="32"/>
      <c r="P2703" s="32"/>
      <c r="Q2703" s="32"/>
      <c r="R2703" s="38">
        <f>(E2703*E$2+F2703*F$2+G2703*G$2+H2703*H$2+I2703*I$2+K2703*K$2+J2703*J$2+L2703*L$2+M2703*M$2)</f>
        <v>0</v>
      </c>
    </row>
    <row r="2704" spans="1:18" ht="22.5" customHeight="1">
      <c r="A2704" s="34">
        <v>46017</v>
      </c>
      <c r="B2704" s="15" t="s">
        <v>3001</v>
      </c>
      <c r="C2704" s="18" t="s">
        <v>3002</v>
      </c>
      <c r="D2704" s="35">
        <v>130407</v>
      </c>
      <c r="E2704" s="36">
        <v>99</v>
      </c>
      <c r="F2704" s="32">
        <v>95</v>
      </c>
      <c r="G2704" s="32">
        <v>100</v>
      </c>
      <c r="H2704" s="32">
        <v>77</v>
      </c>
      <c r="I2704" s="32">
        <v>82</v>
      </c>
      <c r="J2704" s="37"/>
      <c r="K2704" s="36">
        <v>87</v>
      </c>
      <c r="L2704" s="32">
        <v>64</v>
      </c>
      <c r="M2704" s="37">
        <v>39</v>
      </c>
      <c r="N2704" s="32">
        <v>1</v>
      </c>
      <c r="O2704" s="32"/>
      <c r="P2704" s="32"/>
      <c r="Q2704" s="32"/>
      <c r="R2704" s="38">
        <f>(E2704*E$2+F2704*F$2+G2704*G$2+H2704*H$2+I2704*I$2+K2704*K$2+J2704*J$2+L2704*L$2+M2704*M$2)</f>
        <v>0</v>
      </c>
    </row>
    <row r="2705" spans="1:18" ht="22.5" customHeight="1">
      <c r="A2705" s="34">
        <v>46017</v>
      </c>
      <c r="B2705" s="15" t="s">
        <v>3003</v>
      </c>
      <c r="C2705" s="18" t="s">
        <v>3004</v>
      </c>
      <c r="D2705" s="35">
        <v>1531</v>
      </c>
      <c r="E2705" s="36">
        <v>39</v>
      </c>
      <c r="F2705" s="32">
        <v>46</v>
      </c>
      <c r="G2705" s="32">
        <v>16</v>
      </c>
      <c r="H2705" s="32">
        <v>20</v>
      </c>
      <c r="I2705" s="32">
        <v>28</v>
      </c>
      <c r="J2705" s="37"/>
      <c r="K2705" s="36">
        <v>27</v>
      </c>
      <c r="L2705" s="32">
        <v>58</v>
      </c>
      <c r="M2705" s="37">
        <v>31</v>
      </c>
      <c r="N2705" s="32"/>
      <c r="O2705" s="32"/>
      <c r="P2705" s="32"/>
      <c r="Q2705" s="32"/>
      <c r="R2705" s="38">
        <f>(E2705*E$2+F2705*F$2+G2705*G$2+H2705*H$2+I2705*I$2+K2705*K$2+J2705*J$2+L2705*L$2+M2705*M$2)</f>
        <v>0</v>
      </c>
    </row>
    <row r="2706" spans="1:18" ht="22.5" customHeight="1">
      <c r="A2706" s="34">
        <v>46017</v>
      </c>
      <c r="B2706" s="15" t="s">
        <v>3005</v>
      </c>
      <c r="C2706" s="15" t="s">
        <v>3006</v>
      </c>
      <c r="D2706" s="35">
        <v>1760</v>
      </c>
      <c r="E2706" s="36">
        <v>72</v>
      </c>
      <c r="F2706" s="32">
        <v>82</v>
      </c>
      <c r="G2706" s="32">
        <v>54</v>
      </c>
      <c r="H2706" s="32">
        <v>92</v>
      </c>
      <c r="I2706" s="32">
        <v>72</v>
      </c>
      <c r="J2706" s="37"/>
      <c r="K2706" s="36">
        <v>37</v>
      </c>
      <c r="L2706" s="32">
        <v>74</v>
      </c>
      <c r="M2706" s="37">
        <v>55</v>
      </c>
      <c r="N2706" s="32"/>
      <c r="O2706" s="32"/>
      <c r="P2706" s="32"/>
      <c r="Q2706" s="32"/>
      <c r="R2706" s="38">
        <f>(E2706*E$2+F2706*F$2+G2706*G$2+H2706*H$2+I2706*I$2+K2706*K$2+J2706*J$2+L2706*L$2+M2706*M$2)</f>
        <v>0</v>
      </c>
    </row>
    <row r="2707" spans="1:18" ht="22.5" customHeight="1">
      <c r="A2707" s="34">
        <v>46017</v>
      </c>
      <c r="B2707" s="15" t="s">
        <v>3007</v>
      </c>
      <c r="C2707" s="15" t="s">
        <v>3008</v>
      </c>
      <c r="D2707" s="35">
        <v>9005</v>
      </c>
      <c r="E2707" s="36">
        <v>93</v>
      </c>
      <c r="F2707" s="32">
        <v>92</v>
      </c>
      <c r="G2707" s="32">
        <v>69</v>
      </c>
      <c r="H2707" s="32">
        <v>90</v>
      </c>
      <c r="I2707" s="32">
        <v>79</v>
      </c>
      <c r="J2707" s="37"/>
      <c r="K2707" s="36">
        <v>72</v>
      </c>
      <c r="L2707" s="32">
        <v>67</v>
      </c>
      <c r="M2707" s="37">
        <v>20</v>
      </c>
      <c r="N2707" s="32"/>
      <c r="O2707" s="32"/>
      <c r="P2707" s="32"/>
      <c r="Q2707" s="32"/>
      <c r="R2707" s="38">
        <f>(E2707*E$2+F2707*F$2+G2707*G$2+H2707*H$2+I2707*I$2+K2707*K$2+J2707*J$2+L2707*L$2+M2707*M$2)</f>
        <v>0</v>
      </c>
    </row>
    <row r="2708" spans="1:18" ht="22.5" customHeight="1">
      <c r="A2708" s="34">
        <v>46017</v>
      </c>
      <c r="B2708" s="15" t="s">
        <v>3009</v>
      </c>
      <c r="C2708" s="18" t="s">
        <v>3010</v>
      </c>
      <c r="D2708" s="35">
        <v>3728</v>
      </c>
      <c r="E2708" s="36">
        <v>67</v>
      </c>
      <c r="F2708" s="32">
        <v>78</v>
      </c>
      <c r="G2708" s="32">
        <v>49</v>
      </c>
      <c r="H2708" s="32">
        <v>78</v>
      </c>
      <c r="I2708" s="32">
        <v>33</v>
      </c>
      <c r="J2708" s="37">
        <v>62</v>
      </c>
      <c r="K2708" s="36">
        <v>52</v>
      </c>
      <c r="L2708" s="32">
        <v>64</v>
      </c>
      <c r="M2708" s="37">
        <v>59</v>
      </c>
      <c r="N2708" s="32"/>
      <c r="O2708" s="32"/>
      <c r="P2708" s="32"/>
      <c r="Q2708" s="32"/>
      <c r="R2708" s="38">
        <f>(E2708*E$2+F2708*F$2+G2708*G$2+H2708*H$2+I2708*I$2+K2708*K$2+J2708*J$2+L2708*L$2+M2708*M$2)</f>
        <v>0</v>
      </c>
    </row>
    <row r="2709" spans="1:18" ht="22.5" customHeight="1">
      <c r="A2709" s="34">
        <v>46017</v>
      </c>
      <c r="B2709" s="15" t="s">
        <v>5204</v>
      </c>
      <c r="C2709" s="15" t="s">
        <v>5203</v>
      </c>
      <c r="D2709" s="35">
        <v>2575</v>
      </c>
      <c r="E2709" s="36">
        <v>53</v>
      </c>
      <c r="F2709" s="32"/>
      <c r="G2709" s="32">
        <v>62</v>
      </c>
      <c r="H2709" s="32">
        <v>56</v>
      </c>
      <c r="I2709" s="32">
        <v>68</v>
      </c>
      <c r="J2709" s="37">
        <v>43</v>
      </c>
      <c r="K2709" s="36">
        <v>86</v>
      </c>
      <c r="L2709" s="32">
        <v>62</v>
      </c>
      <c r="M2709" s="37">
        <v>39</v>
      </c>
      <c r="N2709" s="32"/>
      <c r="O2709" s="32"/>
      <c r="P2709" s="32"/>
      <c r="Q2709" s="32"/>
      <c r="R2709" s="38">
        <f>(E2709*E$2+F2709*F$2+G2709*G$2+H2709*H$2+I2709*I$2+K2709*K$2+J2709*J$2+L2709*L$2+M2709*M$2)</f>
        <v>0</v>
      </c>
    </row>
    <row r="2710" spans="1:18" ht="22.5" customHeight="1">
      <c r="A2710" s="34">
        <v>46017</v>
      </c>
      <c r="B2710" s="15" t="s">
        <v>3011</v>
      </c>
      <c r="C2710" s="18" t="s">
        <v>3012</v>
      </c>
      <c r="D2710" s="35">
        <v>3948</v>
      </c>
      <c r="E2710" s="36">
        <v>88</v>
      </c>
      <c r="F2710" s="32"/>
      <c r="G2710" s="32">
        <v>92</v>
      </c>
      <c r="H2710" s="32">
        <v>75</v>
      </c>
      <c r="I2710" s="32">
        <v>93</v>
      </c>
      <c r="J2710" s="37"/>
      <c r="K2710" s="36">
        <v>56</v>
      </c>
      <c r="L2710" s="32">
        <v>46</v>
      </c>
      <c r="M2710" s="37">
        <v>38</v>
      </c>
      <c r="N2710" s="32"/>
      <c r="O2710" s="32"/>
      <c r="P2710" s="32"/>
      <c r="Q2710" s="32"/>
      <c r="R2710" s="38">
        <f>(E2710*E$2+F2710*F$2+G2710*G$2+H2710*H$2+I2710*I$2+K2710*K$2+J2710*J$2+L2710*L$2+M2710*M$2)</f>
        <v>0</v>
      </c>
    </row>
    <row r="2711" spans="1:18" ht="22.5" customHeight="1">
      <c r="A2711" s="34">
        <v>46017</v>
      </c>
      <c r="B2711" s="15" t="s">
        <v>3013</v>
      </c>
      <c r="C2711" s="18" t="s">
        <v>3014</v>
      </c>
      <c r="D2711" s="35">
        <v>9026</v>
      </c>
      <c r="E2711" s="36">
        <v>92</v>
      </c>
      <c r="F2711" s="32">
        <v>90</v>
      </c>
      <c r="G2711" s="32">
        <v>74</v>
      </c>
      <c r="H2711" s="32">
        <v>73</v>
      </c>
      <c r="I2711" s="32">
        <v>91</v>
      </c>
      <c r="J2711" s="37"/>
      <c r="K2711" s="36">
        <v>51</v>
      </c>
      <c r="L2711" s="32">
        <v>59</v>
      </c>
      <c r="M2711" s="37">
        <v>58</v>
      </c>
      <c r="N2711" s="32"/>
      <c r="O2711" s="32"/>
      <c r="P2711" s="32"/>
      <c r="Q2711" s="32"/>
      <c r="R2711" s="38">
        <f>(E2711*E$2+F2711*F$2+G2711*G$2+H2711*H$2+I2711*I$2+K2711*K$2+J2711*J$2+L2711*L$2+M2711*M$2)</f>
        <v>0</v>
      </c>
    </row>
    <row r="2712" spans="1:18" ht="22.5" customHeight="1">
      <c r="A2712" s="34">
        <v>46017</v>
      </c>
      <c r="B2712" s="15" t="s">
        <v>3015</v>
      </c>
      <c r="C2712" s="18" t="s">
        <v>3016</v>
      </c>
      <c r="D2712" s="35">
        <v>2035</v>
      </c>
      <c r="E2712" s="36">
        <v>48</v>
      </c>
      <c r="F2712" s="32"/>
      <c r="G2712" s="32">
        <v>63</v>
      </c>
      <c r="H2712" s="32">
        <v>36</v>
      </c>
      <c r="I2712" s="32">
        <v>54</v>
      </c>
      <c r="J2712" s="37"/>
      <c r="K2712" s="36">
        <v>36</v>
      </c>
      <c r="L2712" s="32">
        <v>61</v>
      </c>
      <c r="M2712" s="37">
        <v>35</v>
      </c>
      <c r="N2712" s="32"/>
      <c r="O2712" s="32"/>
      <c r="P2712" s="32"/>
      <c r="Q2712" s="32"/>
      <c r="R2712" s="38">
        <f>(E2712*E$2+F2712*F$2+G2712*G$2+H2712*H$2+I2712*I$2+K2712*K$2+J2712*J$2+L2712*L$2+M2712*M$2)</f>
        <v>0</v>
      </c>
    </row>
    <row r="2713" spans="1:18" ht="22.5" customHeight="1">
      <c r="A2713" s="34">
        <v>46017</v>
      </c>
      <c r="B2713" s="15" t="s">
        <v>5874</v>
      </c>
      <c r="C2713" s="18" t="s">
        <v>5873</v>
      </c>
      <c r="D2713" s="35">
        <v>289</v>
      </c>
      <c r="E2713" s="36">
        <v>60</v>
      </c>
      <c r="F2713" s="32"/>
      <c r="G2713" s="32">
        <v>29</v>
      </c>
      <c r="H2713" s="32">
        <v>88</v>
      </c>
      <c r="I2713" s="32">
        <v>93</v>
      </c>
      <c r="J2713" s="37"/>
      <c r="K2713" s="36">
        <v>84</v>
      </c>
      <c r="L2713" s="32">
        <v>68</v>
      </c>
      <c r="M2713" s="37">
        <v>30</v>
      </c>
      <c r="N2713" s="32"/>
      <c r="O2713" s="32"/>
      <c r="P2713" s="32"/>
      <c r="Q2713" s="32"/>
      <c r="R2713" s="38">
        <f>(E2713*E$2+F2713*F$2+G2713*G$2+H2713*H$2+I2713*I$2+K2713*K$2+J2713*J$2+L2713*L$2+M2713*M$2)</f>
        <v>0</v>
      </c>
    </row>
    <row r="2714" spans="1:18" ht="22.5" customHeight="1">
      <c r="A2714" s="34">
        <v>46017</v>
      </c>
      <c r="B2714" s="15" t="s">
        <v>3017</v>
      </c>
      <c r="C2714" s="18" t="s">
        <v>3018</v>
      </c>
      <c r="D2714" s="35">
        <v>40990</v>
      </c>
      <c r="E2714" s="36">
        <v>80</v>
      </c>
      <c r="F2714" s="32">
        <v>84</v>
      </c>
      <c r="G2714" s="32">
        <v>67</v>
      </c>
      <c r="H2714" s="32">
        <v>59</v>
      </c>
      <c r="I2714" s="32">
        <v>82</v>
      </c>
      <c r="J2714" s="37">
        <v>85</v>
      </c>
      <c r="K2714" s="36">
        <v>78</v>
      </c>
      <c r="L2714" s="32">
        <v>37</v>
      </c>
      <c r="M2714" s="37">
        <v>78</v>
      </c>
      <c r="N2714" s="32"/>
      <c r="O2714" s="32"/>
      <c r="P2714" s="32"/>
      <c r="Q2714" s="32"/>
      <c r="R2714" s="38">
        <f>(E2714*E$2+F2714*F$2+G2714*G$2+H2714*H$2+I2714*I$2+K2714*K$2+J2714*J$2+L2714*L$2+M2714*M$2)</f>
        <v>0</v>
      </c>
    </row>
    <row r="2715" spans="1:18" ht="22.5" customHeight="1">
      <c r="A2715" s="34">
        <v>46017</v>
      </c>
      <c r="B2715" s="15" t="s">
        <v>3019</v>
      </c>
      <c r="C2715" s="18" t="s">
        <v>3020</v>
      </c>
      <c r="D2715" s="35">
        <v>6679</v>
      </c>
      <c r="E2715" s="36">
        <v>37</v>
      </c>
      <c r="F2715" s="32">
        <v>42</v>
      </c>
      <c r="G2715" s="32">
        <v>46</v>
      </c>
      <c r="H2715" s="32">
        <v>25</v>
      </c>
      <c r="I2715" s="32">
        <v>38</v>
      </c>
      <c r="J2715" s="37">
        <v>55</v>
      </c>
      <c r="K2715" s="36">
        <v>41</v>
      </c>
      <c r="L2715" s="32">
        <v>46</v>
      </c>
      <c r="M2715" s="37">
        <v>65</v>
      </c>
      <c r="N2715" s="32"/>
      <c r="O2715" s="32"/>
      <c r="P2715" s="32"/>
      <c r="Q2715" s="32"/>
      <c r="R2715" s="38">
        <f>(E2715*E$2+F2715*F$2+G2715*G$2+H2715*H$2+I2715*I$2+K2715*K$2+J2715*J$2+L2715*L$2+M2715*M$2)</f>
        <v>0</v>
      </c>
    </row>
    <row r="2716" spans="1:18" ht="22.5" customHeight="1">
      <c r="A2716" s="34">
        <v>46017</v>
      </c>
      <c r="B2716" s="15" t="s">
        <v>3021</v>
      </c>
      <c r="C2716" s="15" t="s">
        <v>3022</v>
      </c>
      <c r="D2716" s="35">
        <v>21955</v>
      </c>
      <c r="E2716" s="36">
        <v>51</v>
      </c>
      <c r="F2716" s="32">
        <v>62</v>
      </c>
      <c r="G2716" s="32">
        <v>57</v>
      </c>
      <c r="H2716" s="32">
        <v>60</v>
      </c>
      <c r="I2716" s="32">
        <v>48</v>
      </c>
      <c r="J2716" s="37">
        <v>72</v>
      </c>
      <c r="K2716" s="36">
        <v>74</v>
      </c>
      <c r="L2716" s="32">
        <v>25</v>
      </c>
      <c r="M2716" s="37">
        <v>76</v>
      </c>
      <c r="N2716" s="32"/>
      <c r="O2716" s="32"/>
      <c r="P2716" s="32"/>
      <c r="Q2716" s="32"/>
      <c r="R2716" s="38">
        <f>(E2716*E$2+F2716*F$2+G2716*G$2+H2716*H$2+I2716*I$2+K2716*K$2+J2716*J$2+L2716*L$2+M2716*M$2)</f>
        <v>0</v>
      </c>
    </row>
    <row r="2717" spans="1:18" ht="22.5" customHeight="1">
      <c r="A2717" s="34">
        <v>46017</v>
      </c>
      <c r="B2717" s="15" t="s">
        <v>3023</v>
      </c>
      <c r="C2717" s="18" t="s">
        <v>3024</v>
      </c>
      <c r="D2717" s="35">
        <v>3029</v>
      </c>
      <c r="E2717" s="36">
        <v>45</v>
      </c>
      <c r="F2717" s="32">
        <v>63</v>
      </c>
      <c r="G2717" s="32">
        <v>11</v>
      </c>
      <c r="H2717" s="32">
        <v>41</v>
      </c>
      <c r="I2717" s="32">
        <v>29</v>
      </c>
      <c r="J2717" s="37">
        <v>64</v>
      </c>
      <c r="K2717" s="36">
        <v>53</v>
      </c>
      <c r="L2717" s="32">
        <v>56</v>
      </c>
      <c r="M2717" s="37">
        <v>48</v>
      </c>
      <c r="N2717" s="32"/>
      <c r="O2717" s="32"/>
      <c r="P2717" s="32"/>
      <c r="Q2717" s="32"/>
      <c r="R2717" s="38">
        <f>(E2717*E$2+F2717*F$2+G2717*G$2+H2717*H$2+I2717*I$2+K2717*K$2+J2717*J$2+L2717*L$2+M2717*M$2)</f>
        <v>0</v>
      </c>
    </row>
    <row r="2718" spans="1:18" ht="22.5" customHeight="1">
      <c r="A2718" s="34">
        <v>46017</v>
      </c>
      <c r="B2718" s="15" t="s">
        <v>3025</v>
      </c>
      <c r="C2718" s="18" t="s">
        <v>3026</v>
      </c>
      <c r="D2718" s="35">
        <v>347</v>
      </c>
      <c r="E2718" s="36"/>
      <c r="F2718" s="32">
        <v>58</v>
      </c>
      <c r="G2718" s="32"/>
      <c r="H2718" s="32">
        <v>39</v>
      </c>
      <c r="I2718" s="32"/>
      <c r="J2718" s="37"/>
      <c r="K2718" s="36">
        <v>97</v>
      </c>
      <c r="L2718" s="32">
        <v>14</v>
      </c>
      <c r="M2718" s="37">
        <v>80</v>
      </c>
      <c r="N2718" s="32"/>
      <c r="O2718" s="32"/>
      <c r="P2718" s="32"/>
      <c r="Q2718" s="32"/>
      <c r="R2718" s="38">
        <f>(E2718*E$2+F2718*F$2+G2718*G$2+H2718*H$2+I2718*I$2+K2718*K$2+J2718*J$2+L2718*L$2+M2718*M$2)</f>
        <v>0</v>
      </c>
    </row>
    <row r="2719" spans="1:18" ht="22.5" customHeight="1">
      <c r="A2719" s="34">
        <v>46017</v>
      </c>
      <c r="B2719" s="15" t="s">
        <v>3027</v>
      </c>
      <c r="C2719" s="18" t="s">
        <v>3028</v>
      </c>
      <c r="D2719" s="35">
        <v>3021</v>
      </c>
      <c r="E2719" s="36">
        <v>68</v>
      </c>
      <c r="F2719" s="32">
        <v>84</v>
      </c>
      <c r="G2719" s="32">
        <v>47</v>
      </c>
      <c r="H2719" s="32">
        <v>77</v>
      </c>
      <c r="I2719" s="32">
        <v>73</v>
      </c>
      <c r="J2719" s="37"/>
      <c r="K2719" s="36">
        <v>27</v>
      </c>
      <c r="L2719" s="32">
        <v>32</v>
      </c>
      <c r="M2719" s="37">
        <v>81</v>
      </c>
      <c r="N2719" s="32"/>
      <c r="O2719" s="32"/>
      <c r="P2719" s="32"/>
      <c r="Q2719" s="32"/>
      <c r="R2719" s="38">
        <f>(E2719*E$2+F2719*F$2+G2719*G$2+H2719*H$2+I2719*I$2+K2719*K$2+J2719*J$2+L2719*L$2+M2719*M$2)</f>
        <v>0</v>
      </c>
    </row>
    <row r="2720" spans="1:18" ht="22.5" customHeight="1">
      <c r="A2720" s="34">
        <v>46017</v>
      </c>
      <c r="B2720" s="15" t="s">
        <v>3029</v>
      </c>
      <c r="C2720" s="18" t="s">
        <v>3030</v>
      </c>
      <c r="D2720" s="35">
        <v>1728</v>
      </c>
      <c r="E2720" s="36">
        <v>40</v>
      </c>
      <c r="F2720" s="32">
        <v>10</v>
      </c>
      <c r="G2720" s="32">
        <v>60</v>
      </c>
      <c r="H2720" s="32">
        <v>44</v>
      </c>
      <c r="I2720" s="32">
        <v>43</v>
      </c>
      <c r="J2720" s="37">
        <v>19</v>
      </c>
      <c r="K2720" s="36">
        <v>16</v>
      </c>
      <c r="L2720" s="32">
        <v>55</v>
      </c>
      <c r="M2720" s="37">
        <v>37</v>
      </c>
      <c r="N2720" s="32"/>
      <c r="O2720" s="32"/>
      <c r="P2720" s="32"/>
      <c r="Q2720" s="32"/>
      <c r="R2720" s="38">
        <f>(E2720*E$2+F2720*F$2+G2720*G$2+H2720*H$2+I2720*I$2+K2720*K$2+J2720*J$2+L2720*L$2+M2720*M$2)</f>
        <v>0</v>
      </c>
    </row>
    <row r="2721" spans="1:18" ht="22.5" customHeight="1">
      <c r="A2721" s="34">
        <v>46017</v>
      </c>
      <c r="B2721" s="15" t="s">
        <v>3031</v>
      </c>
      <c r="C2721" s="15" t="s">
        <v>3032</v>
      </c>
      <c r="D2721" s="35">
        <v>72993</v>
      </c>
      <c r="E2721" s="36">
        <v>71</v>
      </c>
      <c r="F2721" s="32">
        <v>85</v>
      </c>
      <c r="G2721" s="32">
        <v>64</v>
      </c>
      <c r="H2721" s="32">
        <v>75</v>
      </c>
      <c r="I2721" s="32">
        <v>39</v>
      </c>
      <c r="J2721" s="37"/>
      <c r="K2721" s="36">
        <v>19</v>
      </c>
      <c r="L2721" s="32">
        <v>40</v>
      </c>
      <c r="M2721" s="37">
        <v>60</v>
      </c>
      <c r="N2721" s="32"/>
      <c r="O2721" s="32"/>
      <c r="P2721" s="32"/>
      <c r="Q2721" s="32"/>
      <c r="R2721" s="38">
        <f>(E2721*E$2+F2721*F$2+G2721*G$2+H2721*H$2+I2721*I$2+K2721*K$2+J2721*J$2+L2721*L$2+M2721*M$2)</f>
        <v>0</v>
      </c>
    </row>
    <row r="2722" spans="1:18" ht="22.5" customHeight="1">
      <c r="A2722" s="34">
        <v>46017</v>
      </c>
      <c r="B2722" s="15" t="s">
        <v>5206</v>
      </c>
      <c r="C2722" s="18" t="s">
        <v>5205</v>
      </c>
      <c r="D2722" s="35">
        <v>790</v>
      </c>
      <c r="E2722" s="36"/>
      <c r="F2722" s="32"/>
      <c r="G2722" s="32"/>
      <c r="H2722" s="32">
        <v>5</v>
      </c>
      <c r="I2722" s="32"/>
      <c r="J2722" s="37"/>
      <c r="K2722" s="36">
        <v>76</v>
      </c>
      <c r="L2722" s="32">
        <v>60</v>
      </c>
      <c r="M2722" s="37">
        <v>60</v>
      </c>
      <c r="N2722" s="32"/>
      <c r="O2722" s="32"/>
      <c r="P2722" s="32"/>
      <c r="Q2722" s="32"/>
      <c r="R2722" s="38">
        <f>(E2722*E$2+F2722*F$2+G2722*G$2+H2722*H$2+I2722*I$2+K2722*K$2+J2722*J$2+L2722*L$2+M2722*M$2)</f>
        <v>0</v>
      </c>
    </row>
    <row r="2723" spans="1:18" ht="22.5" customHeight="1">
      <c r="A2723" s="34">
        <v>46017</v>
      </c>
      <c r="B2723" s="15" t="s">
        <v>3033</v>
      </c>
      <c r="C2723" s="15" t="s">
        <v>3034</v>
      </c>
      <c r="D2723" s="35">
        <v>310</v>
      </c>
      <c r="E2723" s="36">
        <v>77</v>
      </c>
      <c r="F2723" s="32">
        <v>88</v>
      </c>
      <c r="G2723" s="32">
        <v>74</v>
      </c>
      <c r="H2723" s="32">
        <v>98</v>
      </c>
      <c r="I2723" s="32">
        <v>78</v>
      </c>
      <c r="J2723" s="37"/>
      <c r="K2723" s="36">
        <v>60</v>
      </c>
      <c r="L2723" s="32">
        <v>35</v>
      </c>
      <c r="M2723" s="37">
        <v>61</v>
      </c>
      <c r="N2723" s="32"/>
      <c r="O2723" s="32"/>
      <c r="P2723" s="32"/>
      <c r="Q2723" s="32"/>
      <c r="R2723" s="38">
        <f>(E2723*E$2+F2723*F$2+G2723*G$2+H2723*H$2+I2723*I$2+K2723*K$2+J2723*J$2+L2723*L$2+M2723*M$2)</f>
        <v>0</v>
      </c>
    </row>
    <row r="2724" spans="1:18" ht="22.5" customHeight="1">
      <c r="A2724" s="34">
        <v>46017</v>
      </c>
      <c r="B2724" s="15" t="s">
        <v>7310</v>
      </c>
      <c r="C2724" s="18" t="s">
        <v>7311</v>
      </c>
      <c r="D2724" s="35">
        <v>258</v>
      </c>
      <c r="E2724" s="36"/>
      <c r="F2724" s="32"/>
      <c r="G2724" s="32"/>
      <c r="H2724" s="32"/>
      <c r="I2724" s="32"/>
      <c r="J2724" s="37"/>
      <c r="K2724" s="36"/>
      <c r="L2724" s="32">
        <v>45</v>
      </c>
      <c r="M2724" s="37">
        <v>57</v>
      </c>
      <c r="N2724" s="32"/>
      <c r="O2724" s="32"/>
      <c r="P2724" s="32"/>
      <c r="Q2724" s="32"/>
      <c r="R2724" s="38">
        <f>(E2724*E$2+F2724*F$2+G2724*G$2+H2724*H$2+I2724*I$2+K2724*K$2+J2724*J$2+L2724*L$2+M2724*M$2)</f>
        <v>0</v>
      </c>
    </row>
    <row r="2725" spans="1:18" ht="22.5" customHeight="1">
      <c r="A2725" s="34">
        <v>46017</v>
      </c>
      <c r="B2725" s="15" t="s">
        <v>3035</v>
      </c>
      <c r="C2725" s="15" t="s">
        <v>3036</v>
      </c>
      <c r="D2725" s="35">
        <v>58712</v>
      </c>
      <c r="E2725" s="36">
        <v>66</v>
      </c>
      <c r="F2725" s="32">
        <v>78</v>
      </c>
      <c r="G2725" s="32">
        <v>83</v>
      </c>
      <c r="H2725" s="32">
        <v>50</v>
      </c>
      <c r="I2725" s="32">
        <v>39</v>
      </c>
      <c r="J2725" s="37">
        <v>62</v>
      </c>
      <c r="K2725" s="36">
        <v>95</v>
      </c>
      <c r="L2725" s="32">
        <v>45</v>
      </c>
      <c r="M2725" s="37">
        <v>63</v>
      </c>
      <c r="N2725" s="32"/>
      <c r="O2725" s="32"/>
      <c r="P2725" s="32"/>
      <c r="Q2725" s="32"/>
      <c r="R2725" s="38">
        <f>(E2725*E$2+F2725*F$2+G2725*G$2+H2725*H$2+I2725*I$2+K2725*K$2+J2725*J$2+L2725*L$2+M2725*M$2)</f>
        <v>0</v>
      </c>
    </row>
    <row r="2726" spans="1:18" ht="22.5" customHeight="1">
      <c r="A2726" s="34">
        <v>46017</v>
      </c>
      <c r="B2726" s="15" t="s">
        <v>3037</v>
      </c>
      <c r="C2726" s="18" t="s">
        <v>3038</v>
      </c>
      <c r="D2726" s="35">
        <v>316</v>
      </c>
      <c r="E2726" s="36">
        <v>60</v>
      </c>
      <c r="F2726" s="32">
        <v>65</v>
      </c>
      <c r="G2726" s="32">
        <v>56</v>
      </c>
      <c r="H2726" s="32">
        <v>66</v>
      </c>
      <c r="I2726" s="32">
        <v>80</v>
      </c>
      <c r="J2726" s="37"/>
      <c r="K2726" s="36">
        <v>50</v>
      </c>
      <c r="L2726" s="32">
        <v>47</v>
      </c>
      <c r="M2726" s="37">
        <v>50</v>
      </c>
      <c r="N2726" s="32"/>
      <c r="O2726" s="32"/>
      <c r="P2726" s="32"/>
      <c r="Q2726" s="32"/>
      <c r="R2726" s="38">
        <f>(E2726*E$2+F2726*F$2+G2726*G$2+H2726*H$2+I2726*I$2+K2726*K$2+J2726*J$2+L2726*L$2+M2726*M$2)</f>
        <v>0</v>
      </c>
    </row>
    <row r="2727" spans="1:18" ht="22.5" customHeight="1">
      <c r="A2727" s="34">
        <v>46017</v>
      </c>
      <c r="B2727" s="15" t="s">
        <v>5208</v>
      </c>
      <c r="C2727" s="18" t="s">
        <v>5207</v>
      </c>
      <c r="D2727" s="35">
        <v>34661</v>
      </c>
      <c r="E2727" s="36">
        <v>46</v>
      </c>
      <c r="F2727" s="32"/>
      <c r="G2727" s="32">
        <v>44</v>
      </c>
      <c r="H2727" s="32"/>
      <c r="I2727" s="32">
        <v>69</v>
      </c>
      <c r="J2727" s="37"/>
      <c r="K2727" s="36">
        <v>25</v>
      </c>
      <c r="L2727" s="32">
        <v>40</v>
      </c>
      <c r="M2727" s="37">
        <v>83</v>
      </c>
      <c r="N2727" s="32"/>
      <c r="O2727" s="32"/>
      <c r="P2727" s="32"/>
      <c r="Q2727" s="32"/>
      <c r="R2727" s="38">
        <f>(E2727*E$2+F2727*F$2+G2727*G$2+H2727*H$2+I2727*I$2+K2727*K$2+J2727*J$2+L2727*L$2+M2727*M$2)</f>
        <v>0</v>
      </c>
    </row>
    <row r="2728" spans="1:18" ht="22.5" customHeight="1">
      <c r="A2728" s="34">
        <v>46017</v>
      </c>
      <c r="B2728" s="15" t="s">
        <v>5210</v>
      </c>
      <c r="C2728" s="15" t="s">
        <v>5209</v>
      </c>
      <c r="D2728" s="35">
        <v>3098</v>
      </c>
      <c r="E2728" s="36">
        <v>40</v>
      </c>
      <c r="F2728" s="32"/>
      <c r="G2728" s="32">
        <v>52</v>
      </c>
      <c r="H2728" s="32"/>
      <c r="I2728" s="32">
        <v>44</v>
      </c>
      <c r="J2728" s="37">
        <v>44</v>
      </c>
      <c r="K2728" s="36">
        <v>29</v>
      </c>
      <c r="L2728" s="32">
        <v>28</v>
      </c>
      <c r="M2728" s="37">
        <v>84</v>
      </c>
      <c r="N2728" s="32"/>
      <c r="O2728" s="32"/>
      <c r="P2728" s="32"/>
      <c r="Q2728" s="32"/>
      <c r="R2728" s="38">
        <f>(E2728*E$2+F2728*F$2+G2728*G$2+H2728*H$2+I2728*I$2+K2728*K$2+J2728*J$2+L2728*L$2+M2728*M$2)</f>
        <v>0</v>
      </c>
    </row>
    <row r="2729" spans="1:18" ht="22.5" customHeight="1">
      <c r="A2729" s="34">
        <v>46017</v>
      </c>
      <c r="B2729" s="15" t="s">
        <v>3039</v>
      </c>
      <c r="C2729" s="15" t="s">
        <v>3040</v>
      </c>
      <c r="D2729" s="35">
        <v>11587</v>
      </c>
      <c r="E2729" s="36">
        <v>86</v>
      </c>
      <c r="F2729" s="32">
        <v>89</v>
      </c>
      <c r="G2729" s="32">
        <v>55</v>
      </c>
      <c r="H2729" s="32">
        <v>61</v>
      </c>
      <c r="I2729" s="32">
        <v>65</v>
      </c>
      <c r="J2729" s="37"/>
      <c r="K2729" s="36">
        <v>90</v>
      </c>
      <c r="L2729" s="32">
        <v>77</v>
      </c>
      <c r="M2729" s="37">
        <v>27</v>
      </c>
      <c r="N2729" s="32"/>
      <c r="O2729" s="32"/>
      <c r="P2729" s="32"/>
      <c r="Q2729" s="32"/>
      <c r="R2729" s="38">
        <f>(E2729*E$2+F2729*F$2+G2729*G$2+H2729*H$2+I2729*I$2+K2729*K$2+J2729*J$2+L2729*L$2+M2729*M$2)</f>
        <v>0</v>
      </c>
    </row>
    <row r="2730" spans="1:18" ht="22.5" customHeight="1">
      <c r="A2730" s="34">
        <v>46017</v>
      </c>
      <c r="B2730" s="15" t="s">
        <v>3041</v>
      </c>
      <c r="C2730" s="18" t="s">
        <v>3042</v>
      </c>
      <c r="D2730" s="35">
        <v>1140</v>
      </c>
      <c r="E2730" s="36">
        <v>68</v>
      </c>
      <c r="F2730" s="32">
        <v>70</v>
      </c>
      <c r="G2730" s="32">
        <v>41</v>
      </c>
      <c r="H2730" s="32">
        <v>97</v>
      </c>
      <c r="I2730" s="32">
        <v>71</v>
      </c>
      <c r="J2730" s="37"/>
      <c r="K2730" s="36">
        <v>47</v>
      </c>
      <c r="L2730" s="32">
        <v>36</v>
      </c>
      <c r="M2730" s="37">
        <v>78</v>
      </c>
      <c r="N2730" s="32"/>
      <c r="O2730" s="32"/>
      <c r="P2730" s="32"/>
      <c r="Q2730" s="32"/>
      <c r="R2730" s="38">
        <f>(E2730*E$2+F2730*F$2+G2730*G$2+H2730*H$2+I2730*I$2+K2730*K$2+J2730*J$2+L2730*L$2+M2730*M$2)</f>
        <v>0</v>
      </c>
    </row>
    <row r="2731" spans="1:18" ht="22.5" customHeight="1">
      <c r="A2731" s="34">
        <v>46017</v>
      </c>
      <c r="B2731" s="15" t="s">
        <v>5212</v>
      </c>
      <c r="C2731" s="18" t="s">
        <v>5211</v>
      </c>
      <c r="D2731" s="35">
        <v>1623</v>
      </c>
      <c r="E2731" s="36">
        <v>16</v>
      </c>
      <c r="F2731" s="32">
        <v>14</v>
      </c>
      <c r="G2731" s="32">
        <v>29</v>
      </c>
      <c r="H2731" s="32">
        <v>6</v>
      </c>
      <c r="I2731" s="32">
        <v>7</v>
      </c>
      <c r="J2731" s="37"/>
      <c r="K2731" s="36">
        <v>10</v>
      </c>
      <c r="L2731" s="32">
        <v>79</v>
      </c>
      <c r="M2731" s="37">
        <v>5</v>
      </c>
      <c r="N2731" s="32"/>
      <c r="O2731" s="32"/>
      <c r="P2731" s="32"/>
      <c r="Q2731" s="32"/>
      <c r="R2731" s="38">
        <f>(E2731*E$2+F2731*F$2+G2731*G$2+H2731*H$2+I2731*I$2+K2731*K$2+J2731*J$2+L2731*L$2+M2731*M$2)</f>
        <v>0</v>
      </c>
    </row>
    <row r="2732" spans="1:18" ht="22.5" customHeight="1">
      <c r="A2732" s="34">
        <v>46017</v>
      </c>
      <c r="B2732" s="15" t="s">
        <v>3043</v>
      </c>
      <c r="C2732" s="18" t="s">
        <v>3044</v>
      </c>
      <c r="D2732" s="35">
        <v>8355</v>
      </c>
      <c r="E2732" s="36">
        <v>80</v>
      </c>
      <c r="F2732" s="32">
        <v>80</v>
      </c>
      <c r="G2732" s="32">
        <v>85</v>
      </c>
      <c r="H2732" s="32">
        <v>40</v>
      </c>
      <c r="I2732" s="32">
        <v>83</v>
      </c>
      <c r="J2732" s="37"/>
      <c r="K2732" s="36">
        <v>75</v>
      </c>
      <c r="L2732" s="32">
        <v>47</v>
      </c>
      <c r="M2732" s="37">
        <v>61</v>
      </c>
      <c r="N2732" s="32"/>
      <c r="O2732" s="32"/>
      <c r="P2732" s="32"/>
      <c r="Q2732" s="32"/>
      <c r="R2732" s="38">
        <f>(E2732*E$2+F2732*F$2+G2732*G$2+H2732*H$2+I2732*I$2+K2732*K$2+J2732*J$2+L2732*L$2+M2732*M$2)</f>
        <v>0</v>
      </c>
    </row>
    <row r="2733" spans="1:18" ht="22.5" customHeight="1">
      <c r="A2733" s="34">
        <v>46017</v>
      </c>
      <c r="B2733" s="15" t="s">
        <v>5214</v>
      </c>
      <c r="C2733" s="15" t="s">
        <v>5213</v>
      </c>
      <c r="D2733" s="35">
        <v>6148</v>
      </c>
      <c r="E2733" s="36">
        <v>19</v>
      </c>
      <c r="F2733" s="32"/>
      <c r="G2733" s="32">
        <v>22</v>
      </c>
      <c r="H2733" s="32">
        <v>53</v>
      </c>
      <c r="I2733" s="32">
        <v>17</v>
      </c>
      <c r="J2733" s="37"/>
      <c r="K2733" s="36">
        <v>32</v>
      </c>
      <c r="L2733" s="32">
        <v>33</v>
      </c>
      <c r="M2733" s="37">
        <v>62</v>
      </c>
      <c r="N2733" s="32"/>
      <c r="O2733" s="32"/>
      <c r="P2733" s="32"/>
      <c r="Q2733" s="32"/>
      <c r="R2733" s="38">
        <f>(E2733*E$2+F2733*F$2+G2733*G$2+H2733*H$2+I2733*I$2+K2733*K$2+J2733*J$2+L2733*L$2+M2733*M$2)</f>
        <v>0</v>
      </c>
    </row>
    <row r="2734" spans="1:18" ht="22.5" customHeight="1">
      <c r="A2734" s="34">
        <v>46017</v>
      </c>
      <c r="B2734" s="15" t="s">
        <v>5216</v>
      </c>
      <c r="C2734" s="15" t="s">
        <v>5215</v>
      </c>
      <c r="D2734" s="35">
        <v>267</v>
      </c>
      <c r="E2734" s="36"/>
      <c r="F2734" s="32"/>
      <c r="G2734" s="32"/>
      <c r="H2734" s="32">
        <v>21</v>
      </c>
      <c r="I2734" s="32"/>
      <c r="J2734" s="37"/>
      <c r="K2734" s="36">
        <v>30</v>
      </c>
      <c r="L2734" s="32">
        <v>41</v>
      </c>
      <c r="M2734" s="37">
        <v>57</v>
      </c>
      <c r="N2734" s="32"/>
      <c r="O2734" s="32"/>
      <c r="P2734" s="32"/>
      <c r="Q2734" s="32"/>
      <c r="R2734" s="38">
        <f>(E2734*E$2+F2734*F$2+G2734*G$2+H2734*H$2+I2734*I$2+K2734*K$2+J2734*J$2+L2734*L$2+M2734*M$2)</f>
        <v>0</v>
      </c>
    </row>
    <row r="2735" spans="1:18" ht="22.5" customHeight="1">
      <c r="A2735" s="34">
        <v>46017</v>
      </c>
      <c r="B2735" s="15" t="s">
        <v>3045</v>
      </c>
      <c r="C2735" s="18" t="s">
        <v>3046</v>
      </c>
      <c r="D2735" s="35">
        <v>1207</v>
      </c>
      <c r="E2735" s="36">
        <v>91</v>
      </c>
      <c r="F2735" s="32">
        <v>87</v>
      </c>
      <c r="G2735" s="32">
        <v>73</v>
      </c>
      <c r="H2735" s="32">
        <v>93</v>
      </c>
      <c r="I2735" s="32">
        <v>43</v>
      </c>
      <c r="J2735" s="37"/>
      <c r="K2735" s="36">
        <v>72</v>
      </c>
      <c r="L2735" s="32">
        <v>57</v>
      </c>
      <c r="M2735" s="37">
        <v>37</v>
      </c>
      <c r="N2735" s="32"/>
      <c r="O2735" s="32"/>
      <c r="P2735" s="32"/>
      <c r="Q2735" s="32"/>
      <c r="R2735" s="38">
        <f>(E2735*E$2+F2735*F$2+G2735*G$2+H2735*H$2+I2735*I$2+K2735*K$2+J2735*J$2+L2735*L$2+M2735*M$2)</f>
        <v>0</v>
      </c>
    </row>
    <row r="2736" spans="1:18" ht="22.5" customHeight="1">
      <c r="A2736" s="34">
        <v>46017</v>
      </c>
      <c r="B2736" s="15" t="s">
        <v>5713</v>
      </c>
      <c r="C2736" s="18" t="s">
        <v>3047</v>
      </c>
      <c r="D2736" s="35">
        <v>163273</v>
      </c>
      <c r="E2736" s="36">
        <v>48</v>
      </c>
      <c r="F2736" s="32"/>
      <c r="G2736" s="32">
        <v>61</v>
      </c>
      <c r="H2736" s="32">
        <v>3</v>
      </c>
      <c r="I2736" s="32">
        <v>76</v>
      </c>
      <c r="J2736" s="37"/>
      <c r="K2736" s="36">
        <v>84</v>
      </c>
      <c r="L2736" s="32">
        <v>53</v>
      </c>
      <c r="M2736" s="37">
        <v>61</v>
      </c>
      <c r="N2736" s="32"/>
      <c r="O2736" s="32"/>
      <c r="P2736" s="32"/>
      <c r="Q2736" s="32"/>
      <c r="R2736" s="38">
        <f>(E2736*E$2+F2736*F$2+G2736*G$2+H2736*H$2+I2736*I$2+K2736*K$2+J2736*J$2+L2736*L$2+M2736*M$2)</f>
        <v>0</v>
      </c>
    </row>
    <row r="2737" spans="1:18" ht="22.5" customHeight="1">
      <c r="A2737" s="34">
        <v>46017</v>
      </c>
      <c r="B2737" s="15" t="s">
        <v>7896</v>
      </c>
      <c r="C2737" s="15" t="s">
        <v>7897</v>
      </c>
      <c r="D2737" s="35">
        <v>128</v>
      </c>
      <c r="E2737" s="36"/>
      <c r="F2737" s="32">
        <v>86</v>
      </c>
      <c r="G2737" s="32"/>
      <c r="H2737" s="32">
        <v>59</v>
      </c>
      <c r="I2737" s="32"/>
      <c r="J2737" s="37"/>
      <c r="K2737" s="36">
        <v>9</v>
      </c>
      <c r="L2737" s="32">
        <v>54</v>
      </c>
      <c r="M2737" s="37">
        <v>50</v>
      </c>
      <c r="N2737" s="32"/>
      <c r="O2737" s="32"/>
      <c r="P2737" s="32"/>
      <c r="Q2737" s="32"/>
      <c r="R2737" s="38">
        <f>(E2737*E$2+F2737*F$2+G2737*G$2+H2737*H$2+I2737*I$2+K2737*K$2+J2737*J$2+L2737*L$2+M2737*M$2)</f>
        <v>0</v>
      </c>
    </row>
    <row r="2738" spans="1:18" ht="22.5" customHeight="1">
      <c r="A2738" s="34">
        <v>46017</v>
      </c>
      <c r="B2738" s="15" t="s">
        <v>3048</v>
      </c>
      <c r="C2738" s="18" t="s">
        <v>3049</v>
      </c>
      <c r="D2738" s="35">
        <v>1158</v>
      </c>
      <c r="E2738" s="36">
        <v>12</v>
      </c>
      <c r="F2738" s="32">
        <v>1</v>
      </c>
      <c r="G2738" s="32">
        <v>46</v>
      </c>
      <c r="H2738" s="32">
        <v>25</v>
      </c>
      <c r="I2738" s="32">
        <v>78</v>
      </c>
      <c r="J2738" s="37"/>
      <c r="K2738" s="36">
        <v>56</v>
      </c>
      <c r="L2738" s="32">
        <v>83</v>
      </c>
      <c r="M2738" s="37">
        <v>9</v>
      </c>
      <c r="N2738" s="32"/>
      <c r="O2738" s="32"/>
      <c r="P2738" s="32"/>
      <c r="Q2738" s="32"/>
      <c r="R2738" s="38">
        <f>(E2738*E$2+F2738*F$2+G2738*G$2+H2738*H$2+I2738*I$2+K2738*K$2+J2738*J$2+L2738*L$2+M2738*M$2)</f>
        <v>0</v>
      </c>
    </row>
    <row r="2739" spans="1:18" ht="22.5" customHeight="1">
      <c r="A2739" s="34">
        <v>46017</v>
      </c>
      <c r="B2739" s="15" t="s">
        <v>3050</v>
      </c>
      <c r="C2739" s="18" t="s">
        <v>3051</v>
      </c>
      <c r="D2739" s="35">
        <v>403</v>
      </c>
      <c r="E2739" s="36"/>
      <c r="F2739" s="32">
        <v>7</v>
      </c>
      <c r="G2739" s="32"/>
      <c r="H2739" s="32">
        <v>86</v>
      </c>
      <c r="I2739" s="32"/>
      <c r="J2739" s="37"/>
      <c r="K2739" s="36">
        <v>98</v>
      </c>
      <c r="L2739" s="32">
        <v>52</v>
      </c>
      <c r="M2739" s="37">
        <v>62</v>
      </c>
      <c r="N2739" s="32"/>
      <c r="O2739" s="32"/>
      <c r="P2739" s="32"/>
      <c r="Q2739" s="32"/>
      <c r="R2739" s="38">
        <f>(E2739*E$2+F2739*F$2+G2739*G$2+H2739*H$2+I2739*I$2+K2739*K$2+J2739*J$2+L2739*L$2+M2739*M$2)</f>
        <v>0</v>
      </c>
    </row>
    <row r="2740" spans="1:18" ht="22.5" customHeight="1">
      <c r="A2740" s="34">
        <v>46017</v>
      </c>
      <c r="B2740" s="15" t="s">
        <v>5218</v>
      </c>
      <c r="C2740" s="15" t="s">
        <v>5217</v>
      </c>
      <c r="D2740" s="35">
        <v>1035</v>
      </c>
      <c r="E2740" s="36">
        <v>35</v>
      </c>
      <c r="F2740" s="32"/>
      <c r="G2740" s="32">
        <v>35</v>
      </c>
      <c r="H2740" s="32"/>
      <c r="I2740" s="32">
        <v>39</v>
      </c>
      <c r="J2740" s="37">
        <v>18</v>
      </c>
      <c r="K2740" s="36">
        <v>68</v>
      </c>
      <c r="L2740" s="32">
        <v>57</v>
      </c>
      <c r="M2740" s="37">
        <v>54</v>
      </c>
      <c r="N2740" s="32"/>
      <c r="O2740" s="32"/>
      <c r="P2740" s="32"/>
      <c r="Q2740" s="32"/>
      <c r="R2740" s="38">
        <f>(E2740*E$2+F2740*F$2+G2740*G$2+H2740*H$2+I2740*I$2+K2740*K$2+J2740*J$2+L2740*L$2+M2740*M$2)</f>
        <v>0</v>
      </c>
    </row>
    <row r="2741" spans="1:18" ht="22.5" customHeight="1">
      <c r="A2741" s="34">
        <v>46017</v>
      </c>
      <c r="B2741" s="15" t="s">
        <v>3052</v>
      </c>
      <c r="C2741" s="18" t="s">
        <v>3053</v>
      </c>
      <c r="D2741" s="35">
        <v>951</v>
      </c>
      <c r="E2741" s="36">
        <v>56</v>
      </c>
      <c r="F2741" s="32">
        <v>16</v>
      </c>
      <c r="G2741" s="32">
        <v>56</v>
      </c>
      <c r="H2741" s="32">
        <v>89</v>
      </c>
      <c r="I2741" s="32">
        <v>53</v>
      </c>
      <c r="J2741" s="37"/>
      <c r="K2741" s="36">
        <v>92</v>
      </c>
      <c r="L2741" s="32">
        <v>65</v>
      </c>
      <c r="M2741" s="37">
        <v>30</v>
      </c>
      <c r="N2741" s="32"/>
      <c r="O2741" s="32"/>
      <c r="P2741" s="32"/>
      <c r="Q2741" s="32"/>
      <c r="R2741" s="38">
        <f>(E2741*E$2+F2741*F$2+G2741*G$2+H2741*H$2+I2741*I$2+K2741*K$2+J2741*J$2+L2741*L$2+M2741*M$2)</f>
        <v>0</v>
      </c>
    </row>
    <row r="2742" spans="1:18" ht="22.5" customHeight="1">
      <c r="A2742" s="34">
        <v>46017</v>
      </c>
      <c r="B2742" s="15" t="s">
        <v>6643</v>
      </c>
      <c r="C2742" s="18" t="s">
        <v>6644</v>
      </c>
      <c r="D2742" s="35">
        <v>189</v>
      </c>
      <c r="E2742" s="36"/>
      <c r="F2742" s="32">
        <v>8</v>
      </c>
      <c r="G2742" s="32"/>
      <c r="H2742" s="32">
        <v>8</v>
      </c>
      <c r="I2742" s="32"/>
      <c r="J2742" s="37"/>
      <c r="K2742" s="36">
        <v>2</v>
      </c>
      <c r="L2742" s="32">
        <v>59</v>
      </c>
      <c r="M2742" s="37">
        <v>28</v>
      </c>
      <c r="N2742" s="32"/>
      <c r="O2742" s="32"/>
      <c r="P2742" s="32"/>
      <c r="Q2742" s="32"/>
      <c r="R2742" s="38">
        <f>(E2742*E$2+F2742*F$2+G2742*G$2+H2742*H$2+I2742*I$2+K2742*K$2+J2742*J$2+L2742*L$2+M2742*M$2)</f>
        <v>0</v>
      </c>
    </row>
    <row r="2743" spans="1:18" ht="22.5" customHeight="1">
      <c r="A2743" s="34">
        <v>46017</v>
      </c>
      <c r="B2743" s="15" t="s">
        <v>5221</v>
      </c>
      <c r="C2743" s="15" t="s">
        <v>5220</v>
      </c>
      <c r="D2743" s="35">
        <v>1304</v>
      </c>
      <c r="E2743" s="36">
        <v>43</v>
      </c>
      <c r="F2743" s="32"/>
      <c r="G2743" s="32">
        <v>47</v>
      </c>
      <c r="H2743" s="32"/>
      <c r="I2743" s="32">
        <v>6</v>
      </c>
      <c r="J2743" s="37"/>
      <c r="K2743" s="36">
        <v>59</v>
      </c>
      <c r="L2743" s="32">
        <v>67</v>
      </c>
      <c r="M2743" s="37">
        <v>35</v>
      </c>
      <c r="N2743" s="32"/>
      <c r="O2743" s="32"/>
      <c r="P2743" s="32"/>
      <c r="Q2743" s="32"/>
      <c r="R2743" s="38">
        <f>(E2743*E$2+F2743*F$2+G2743*G$2+H2743*H$2+I2743*I$2+K2743*K$2+J2743*J$2+L2743*L$2+M2743*M$2)</f>
        <v>0</v>
      </c>
    </row>
    <row r="2744" spans="1:18" ht="22.5" customHeight="1">
      <c r="A2744" s="34">
        <v>46017</v>
      </c>
      <c r="B2744" s="15" t="s">
        <v>5761</v>
      </c>
      <c r="C2744" s="15" t="s">
        <v>5760</v>
      </c>
      <c r="D2744" s="35">
        <v>202</v>
      </c>
      <c r="E2744" s="36"/>
      <c r="F2744" s="32">
        <v>33</v>
      </c>
      <c r="G2744" s="32"/>
      <c r="H2744" s="32">
        <v>55</v>
      </c>
      <c r="I2744" s="32"/>
      <c r="J2744" s="37"/>
      <c r="K2744" s="36">
        <v>41</v>
      </c>
      <c r="L2744" s="32">
        <v>48</v>
      </c>
      <c r="M2744" s="37">
        <v>71</v>
      </c>
      <c r="N2744" s="32"/>
      <c r="O2744" s="32"/>
      <c r="P2744" s="32"/>
      <c r="Q2744" s="32"/>
      <c r="R2744" s="38">
        <f>(E2744*E$2+F2744*F$2+G2744*G$2+H2744*H$2+I2744*I$2+K2744*K$2+J2744*J$2+L2744*L$2+M2744*M$2)</f>
        <v>0</v>
      </c>
    </row>
    <row r="2745" spans="1:18" ht="22.5" customHeight="1">
      <c r="A2745" s="34">
        <v>46017</v>
      </c>
      <c r="B2745" s="15" t="s">
        <v>3054</v>
      </c>
      <c r="C2745" s="18" t="s">
        <v>3055</v>
      </c>
      <c r="D2745" s="35">
        <v>1090</v>
      </c>
      <c r="E2745" s="36">
        <v>75</v>
      </c>
      <c r="F2745" s="32">
        <v>89</v>
      </c>
      <c r="G2745" s="32">
        <v>63</v>
      </c>
      <c r="H2745" s="32">
        <v>63</v>
      </c>
      <c r="I2745" s="32">
        <v>73</v>
      </c>
      <c r="J2745" s="37">
        <v>97</v>
      </c>
      <c r="K2745" s="36">
        <v>55</v>
      </c>
      <c r="L2745" s="32">
        <v>47</v>
      </c>
      <c r="M2745" s="37">
        <v>54</v>
      </c>
      <c r="N2745" s="32"/>
      <c r="O2745" s="32"/>
      <c r="P2745" s="32">
        <v>1</v>
      </c>
      <c r="Q2745" s="32"/>
      <c r="R2745" s="38">
        <f>(E2745*E$2+F2745*F$2+G2745*G$2+H2745*H$2+I2745*I$2+K2745*K$2+J2745*J$2+L2745*L$2+M2745*M$2)</f>
        <v>0</v>
      </c>
    </row>
    <row r="2746" spans="1:18" ht="22.5" customHeight="1">
      <c r="A2746" s="34">
        <v>46017</v>
      </c>
      <c r="B2746" s="15" t="s">
        <v>5223</v>
      </c>
      <c r="C2746" s="15" t="s">
        <v>5222</v>
      </c>
      <c r="D2746" s="35">
        <v>4494</v>
      </c>
      <c r="E2746" s="36">
        <v>55</v>
      </c>
      <c r="F2746" s="32"/>
      <c r="G2746" s="32">
        <v>55</v>
      </c>
      <c r="H2746" s="32"/>
      <c r="I2746" s="32">
        <v>50</v>
      </c>
      <c r="J2746" s="37">
        <v>52</v>
      </c>
      <c r="K2746" s="36">
        <v>43</v>
      </c>
      <c r="L2746" s="32">
        <v>23</v>
      </c>
      <c r="M2746" s="37">
        <v>84</v>
      </c>
      <c r="N2746" s="32"/>
      <c r="O2746" s="32"/>
      <c r="P2746" s="32"/>
      <c r="Q2746" s="32"/>
      <c r="R2746" s="38">
        <f>(E2746*E$2+F2746*F$2+G2746*G$2+H2746*H$2+I2746*I$2+K2746*K$2+J2746*J$2+L2746*L$2+M2746*M$2)</f>
        <v>0</v>
      </c>
    </row>
    <row r="2747" spans="1:18" ht="22.5" customHeight="1">
      <c r="A2747" s="34">
        <v>46017</v>
      </c>
      <c r="B2747" s="15" t="s">
        <v>5225</v>
      </c>
      <c r="C2747" s="18" t="s">
        <v>5224</v>
      </c>
      <c r="D2747" s="35">
        <v>40126</v>
      </c>
      <c r="E2747" s="36">
        <v>41</v>
      </c>
      <c r="F2747" s="32"/>
      <c r="G2747" s="32">
        <v>63</v>
      </c>
      <c r="H2747" s="32">
        <v>5</v>
      </c>
      <c r="I2747" s="32">
        <v>60</v>
      </c>
      <c r="J2747" s="37">
        <v>53</v>
      </c>
      <c r="K2747" s="36"/>
      <c r="L2747" s="32">
        <v>25</v>
      </c>
      <c r="M2747" s="37">
        <v>79</v>
      </c>
      <c r="N2747" s="32"/>
      <c r="O2747" s="32"/>
      <c r="P2747" s="32"/>
      <c r="Q2747" s="32"/>
      <c r="R2747" s="38">
        <f>(E2747*E$2+F2747*F$2+G2747*G$2+H2747*H$2+I2747*I$2+K2747*K$2+J2747*J$2+L2747*L$2+M2747*M$2)</f>
        <v>0</v>
      </c>
    </row>
    <row r="2748" spans="1:18" ht="22.5" customHeight="1">
      <c r="A2748" s="34">
        <v>46017</v>
      </c>
      <c r="B2748" s="15" t="s">
        <v>3056</v>
      </c>
      <c r="C2748" s="18" t="s">
        <v>3057</v>
      </c>
      <c r="D2748" s="35">
        <v>10595</v>
      </c>
      <c r="E2748" s="36">
        <v>97</v>
      </c>
      <c r="F2748" s="32">
        <v>96</v>
      </c>
      <c r="G2748" s="32">
        <v>92</v>
      </c>
      <c r="H2748" s="32">
        <v>86</v>
      </c>
      <c r="I2748" s="32">
        <v>37</v>
      </c>
      <c r="J2748" s="37"/>
      <c r="K2748" s="36">
        <v>61</v>
      </c>
      <c r="L2748" s="32">
        <v>69</v>
      </c>
      <c r="M2748" s="37">
        <v>27</v>
      </c>
      <c r="N2748" s="32">
        <v>1</v>
      </c>
      <c r="O2748" s="32"/>
      <c r="P2748" s="32"/>
      <c r="Q2748" s="32"/>
      <c r="R2748" s="38">
        <f>(E2748*E$2+F2748*F$2+G2748*G$2+H2748*H$2+I2748*I$2+K2748*K$2+J2748*J$2+L2748*L$2+M2748*M$2)</f>
        <v>0</v>
      </c>
    </row>
    <row r="2749" spans="1:18" ht="22.5" customHeight="1">
      <c r="A2749" s="34">
        <v>46017</v>
      </c>
      <c r="B2749" s="15" t="s">
        <v>7161</v>
      </c>
      <c r="C2749" s="18" t="s">
        <v>7162</v>
      </c>
      <c r="D2749" s="35">
        <v>215</v>
      </c>
      <c r="E2749" s="36"/>
      <c r="F2749" s="32"/>
      <c r="G2749" s="32"/>
      <c r="H2749" s="32"/>
      <c r="I2749" s="32"/>
      <c r="J2749" s="37"/>
      <c r="K2749" s="36"/>
      <c r="L2749" s="32">
        <v>43</v>
      </c>
      <c r="M2749" s="37">
        <v>58</v>
      </c>
      <c r="N2749" s="32"/>
      <c r="O2749" s="32"/>
      <c r="P2749" s="32"/>
      <c r="Q2749" s="32"/>
      <c r="R2749" s="38">
        <f>(E2749*E$2+F2749*F$2+G2749*G$2+H2749*H$2+I2749*I$2+K2749*K$2+J2749*J$2+L2749*L$2+M2749*M$2)</f>
        <v>0</v>
      </c>
    </row>
    <row r="2750" spans="1:18" ht="22.5" customHeight="1">
      <c r="A2750" s="34">
        <v>46017</v>
      </c>
      <c r="B2750" s="15" t="s">
        <v>3058</v>
      </c>
      <c r="C2750" s="18" t="s">
        <v>3059</v>
      </c>
      <c r="D2750" s="35">
        <v>12413</v>
      </c>
      <c r="E2750" s="36">
        <v>77</v>
      </c>
      <c r="F2750" s="32">
        <v>56</v>
      </c>
      <c r="G2750" s="32">
        <v>73</v>
      </c>
      <c r="H2750" s="32">
        <v>61</v>
      </c>
      <c r="I2750" s="32">
        <v>90</v>
      </c>
      <c r="J2750" s="37"/>
      <c r="K2750" s="36">
        <v>63</v>
      </c>
      <c r="L2750" s="32">
        <v>57</v>
      </c>
      <c r="M2750" s="37">
        <v>86</v>
      </c>
      <c r="N2750" s="32"/>
      <c r="O2750" s="32"/>
      <c r="P2750" s="32"/>
      <c r="Q2750" s="32"/>
      <c r="R2750" s="38">
        <f>(E2750*E$2+F2750*F$2+G2750*G$2+H2750*H$2+I2750*I$2+K2750*K$2+J2750*J$2+L2750*L$2+M2750*M$2)</f>
        <v>0</v>
      </c>
    </row>
    <row r="2751" spans="1:18" ht="22.5" customHeight="1">
      <c r="A2751" s="34">
        <v>46017</v>
      </c>
      <c r="B2751" s="15" t="s">
        <v>6564</v>
      </c>
      <c r="C2751" s="15" t="s">
        <v>6565</v>
      </c>
      <c r="D2751" s="35">
        <v>1066</v>
      </c>
      <c r="E2751" s="36">
        <v>51</v>
      </c>
      <c r="F2751" s="32">
        <v>22</v>
      </c>
      <c r="G2751" s="32">
        <v>52</v>
      </c>
      <c r="H2751" s="32">
        <v>94</v>
      </c>
      <c r="I2751" s="32">
        <v>65</v>
      </c>
      <c r="J2751" s="37"/>
      <c r="K2751" s="36">
        <v>63</v>
      </c>
      <c r="L2751" s="32">
        <v>91</v>
      </c>
      <c r="M2751" s="37">
        <v>8</v>
      </c>
      <c r="N2751" s="32"/>
      <c r="O2751" s="32"/>
      <c r="P2751" s="32"/>
      <c r="Q2751" s="32"/>
      <c r="R2751" s="38">
        <f>(E2751*E$2+F2751*F$2+G2751*G$2+H2751*H$2+I2751*I$2+K2751*K$2+J2751*J$2+L2751*L$2+M2751*M$2)</f>
        <v>0</v>
      </c>
    </row>
    <row r="2752" spans="1:18" ht="22.5" customHeight="1">
      <c r="A2752" s="34">
        <v>46017</v>
      </c>
      <c r="B2752" s="15" t="s">
        <v>3060</v>
      </c>
      <c r="C2752" s="15" t="s">
        <v>3061</v>
      </c>
      <c r="D2752" s="35">
        <v>2012</v>
      </c>
      <c r="E2752" s="36">
        <v>52</v>
      </c>
      <c r="F2752" s="32">
        <v>69</v>
      </c>
      <c r="G2752" s="32">
        <v>39</v>
      </c>
      <c r="H2752" s="32">
        <v>6</v>
      </c>
      <c r="I2752" s="32">
        <v>5</v>
      </c>
      <c r="J2752" s="37"/>
      <c r="K2752" s="36">
        <v>23</v>
      </c>
      <c r="L2752" s="32">
        <v>81</v>
      </c>
      <c r="M2752" s="37">
        <v>25</v>
      </c>
      <c r="N2752" s="32"/>
      <c r="O2752" s="32"/>
      <c r="P2752" s="32"/>
      <c r="Q2752" s="32"/>
      <c r="R2752" s="38">
        <f>(E2752*E$2+F2752*F$2+G2752*G$2+H2752*H$2+I2752*I$2+K2752*K$2+J2752*J$2+L2752*L$2+M2752*M$2)</f>
        <v>0</v>
      </c>
    </row>
    <row r="2753" spans="1:18" ht="22.5" customHeight="1">
      <c r="A2753" s="34">
        <v>46017</v>
      </c>
      <c r="B2753" s="15" t="s">
        <v>3062</v>
      </c>
      <c r="C2753" s="18" t="s">
        <v>3063</v>
      </c>
      <c r="D2753" s="35">
        <v>196834</v>
      </c>
      <c r="E2753" s="36">
        <v>58</v>
      </c>
      <c r="F2753" s="32">
        <v>29</v>
      </c>
      <c r="G2753" s="32">
        <v>71</v>
      </c>
      <c r="H2753" s="32">
        <v>73</v>
      </c>
      <c r="I2753" s="32">
        <v>38</v>
      </c>
      <c r="J2753" s="37">
        <v>34</v>
      </c>
      <c r="K2753" s="36">
        <v>64</v>
      </c>
      <c r="L2753" s="32">
        <v>6</v>
      </c>
      <c r="M2753" s="37">
        <v>96</v>
      </c>
      <c r="N2753" s="32"/>
      <c r="O2753" s="32"/>
      <c r="P2753" s="32"/>
      <c r="Q2753" s="32"/>
      <c r="R2753" s="38">
        <f>(E2753*E$2+F2753*F$2+G2753*G$2+H2753*H$2+I2753*I$2+K2753*K$2+J2753*J$2+L2753*L$2+M2753*M$2)</f>
        <v>0</v>
      </c>
    </row>
    <row r="2754" spans="1:18" ht="22.5" customHeight="1">
      <c r="A2754" s="34">
        <v>46017</v>
      </c>
      <c r="B2754" s="15" t="s">
        <v>7582</v>
      </c>
      <c r="C2754" s="18" t="s">
        <v>7583</v>
      </c>
      <c r="D2754" s="35">
        <v>399</v>
      </c>
      <c r="E2754" s="36">
        <v>25</v>
      </c>
      <c r="F2754" s="32"/>
      <c r="G2754" s="32">
        <v>14</v>
      </c>
      <c r="H2754" s="32">
        <v>12</v>
      </c>
      <c r="I2754" s="32">
        <v>10</v>
      </c>
      <c r="J2754" s="37"/>
      <c r="K2754" s="36">
        <v>57</v>
      </c>
      <c r="L2754" s="32">
        <v>20</v>
      </c>
      <c r="M2754" s="37">
        <v>27</v>
      </c>
      <c r="N2754" s="32"/>
      <c r="O2754" s="32"/>
      <c r="P2754" s="32"/>
      <c r="Q2754" s="32"/>
      <c r="R2754" s="38">
        <f>(E2754*E$2+F2754*F$2+G2754*G$2+H2754*H$2+I2754*I$2+K2754*K$2+J2754*J$2+L2754*L$2+M2754*M$2)</f>
        <v>0</v>
      </c>
    </row>
    <row r="2755" spans="1:18" ht="22.5" customHeight="1">
      <c r="A2755" s="34">
        <v>46017</v>
      </c>
      <c r="B2755" s="15" t="s">
        <v>3064</v>
      </c>
      <c r="C2755" s="15" t="s">
        <v>3065</v>
      </c>
      <c r="D2755" s="35">
        <v>440</v>
      </c>
      <c r="E2755" s="36">
        <v>54</v>
      </c>
      <c r="F2755" s="32"/>
      <c r="G2755" s="32">
        <v>51</v>
      </c>
      <c r="H2755" s="32"/>
      <c r="I2755" s="32">
        <v>15</v>
      </c>
      <c r="J2755" s="37"/>
      <c r="K2755" s="36">
        <v>66</v>
      </c>
      <c r="L2755" s="32">
        <v>58</v>
      </c>
      <c r="M2755" s="37">
        <v>35</v>
      </c>
      <c r="N2755" s="32"/>
      <c r="O2755" s="32"/>
      <c r="P2755" s="32"/>
      <c r="Q2755" s="32"/>
      <c r="R2755" s="38">
        <f>(E2755*E$2+F2755*F$2+G2755*G$2+H2755*H$2+I2755*I$2+K2755*K$2+J2755*J$2+L2755*L$2+M2755*M$2)</f>
        <v>0</v>
      </c>
    </row>
    <row r="2756" spans="1:18" ht="22.5" customHeight="1">
      <c r="A2756" s="34">
        <v>46017</v>
      </c>
      <c r="B2756" s="15" t="s">
        <v>6083</v>
      </c>
      <c r="C2756" s="18" t="s">
        <v>6084</v>
      </c>
      <c r="D2756" s="35">
        <v>238</v>
      </c>
      <c r="E2756" s="36"/>
      <c r="F2756" s="32">
        <v>26</v>
      </c>
      <c r="G2756" s="32"/>
      <c r="H2756" s="32">
        <v>9</v>
      </c>
      <c r="I2756" s="32"/>
      <c r="J2756" s="37"/>
      <c r="K2756" s="36">
        <v>12</v>
      </c>
      <c r="L2756" s="32">
        <v>49</v>
      </c>
      <c r="M2756" s="37">
        <v>36</v>
      </c>
      <c r="N2756" s="32"/>
      <c r="O2756" s="32"/>
      <c r="P2756" s="32"/>
      <c r="Q2756" s="32"/>
      <c r="R2756" s="38">
        <f>(E2756*E$2+F2756*F$2+G2756*G$2+H2756*H$2+I2756*I$2+K2756*K$2+J2756*J$2+L2756*L$2+M2756*M$2)</f>
        <v>0</v>
      </c>
    </row>
    <row r="2757" spans="1:18" ht="22.5" customHeight="1">
      <c r="A2757" s="34">
        <v>46017</v>
      </c>
      <c r="B2757" s="15" t="s">
        <v>3066</v>
      </c>
      <c r="C2757" s="18" t="s">
        <v>3067</v>
      </c>
      <c r="D2757" s="35">
        <v>1474</v>
      </c>
      <c r="E2757" s="36">
        <v>47</v>
      </c>
      <c r="F2757" s="32">
        <v>13</v>
      </c>
      <c r="G2757" s="32">
        <v>67</v>
      </c>
      <c r="H2757" s="32">
        <v>72</v>
      </c>
      <c r="I2757" s="32">
        <v>62</v>
      </c>
      <c r="J2757" s="37"/>
      <c r="K2757" s="36">
        <v>28</v>
      </c>
      <c r="L2757" s="32">
        <v>55</v>
      </c>
      <c r="M2757" s="37">
        <v>55</v>
      </c>
      <c r="N2757" s="32"/>
      <c r="O2757" s="32"/>
      <c r="P2757" s="32"/>
      <c r="Q2757" s="32"/>
      <c r="R2757" s="38">
        <f>(E2757*E$2+F2757*F$2+G2757*G$2+H2757*H$2+I2757*I$2+K2757*K$2+J2757*J$2+L2757*L$2+M2757*M$2)</f>
        <v>0</v>
      </c>
    </row>
    <row r="2758" spans="1:18" ht="22.5" customHeight="1">
      <c r="A2758" s="34">
        <v>46017</v>
      </c>
      <c r="B2758" s="15" t="s">
        <v>3068</v>
      </c>
      <c r="C2758" s="18" t="s">
        <v>3069</v>
      </c>
      <c r="D2758" s="35">
        <v>142661</v>
      </c>
      <c r="E2758" s="36">
        <v>62</v>
      </c>
      <c r="F2758" s="32">
        <v>44</v>
      </c>
      <c r="G2758" s="32">
        <v>74</v>
      </c>
      <c r="H2758" s="32">
        <v>90</v>
      </c>
      <c r="I2758" s="32">
        <v>66</v>
      </c>
      <c r="J2758" s="37">
        <v>59</v>
      </c>
      <c r="K2758" s="36">
        <v>89</v>
      </c>
      <c r="L2758" s="32">
        <v>7</v>
      </c>
      <c r="M2758" s="37">
        <v>78</v>
      </c>
      <c r="N2758" s="32"/>
      <c r="O2758" s="32"/>
      <c r="P2758" s="32"/>
      <c r="Q2758" s="32"/>
      <c r="R2758" s="38">
        <f>(E2758*E$2+F2758*F$2+G2758*G$2+H2758*H$2+I2758*I$2+K2758*K$2+J2758*J$2+L2758*L$2+M2758*M$2)</f>
        <v>0</v>
      </c>
    </row>
    <row r="2759" spans="1:18" ht="22.5" customHeight="1">
      <c r="A2759" s="34">
        <v>46017</v>
      </c>
      <c r="B2759" s="15" t="s">
        <v>3070</v>
      </c>
      <c r="C2759" s="18" t="s">
        <v>3071</v>
      </c>
      <c r="D2759" s="35">
        <v>19636</v>
      </c>
      <c r="E2759" s="36">
        <v>76</v>
      </c>
      <c r="F2759" s="32">
        <v>72</v>
      </c>
      <c r="G2759" s="32">
        <v>59</v>
      </c>
      <c r="H2759" s="32">
        <v>87</v>
      </c>
      <c r="I2759" s="32">
        <v>29</v>
      </c>
      <c r="J2759" s="37">
        <v>80</v>
      </c>
      <c r="K2759" s="36">
        <v>80</v>
      </c>
      <c r="L2759" s="32">
        <v>55</v>
      </c>
      <c r="M2759" s="37">
        <v>47</v>
      </c>
      <c r="N2759" s="32"/>
      <c r="O2759" s="32"/>
      <c r="P2759" s="32"/>
      <c r="Q2759" s="32"/>
      <c r="R2759" s="38">
        <f>(E2759*E$2+F2759*F$2+G2759*G$2+H2759*H$2+I2759*I$2+K2759*K$2+J2759*J$2+L2759*L$2+M2759*M$2)</f>
        <v>0</v>
      </c>
    </row>
    <row r="2760" spans="1:18" ht="22.5" customHeight="1">
      <c r="A2760" s="34">
        <v>46017</v>
      </c>
      <c r="B2760" s="15" t="s">
        <v>3072</v>
      </c>
      <c r="C2760" s="18" t="s">
        <v>3073</v>
      </c>
      <c r="D2760" s="35">
        <v>14389</v>
      </c>
      <c r="E2760" s="36">
        <v>33</v>
      </c>
      <c r="F2760" s="32">
        <v>18</v>
      </c>
      <c r="G2760" s="32">
        <v>52</v>
      </c>
      <c r="H2760" s="32">
        <v>21</v>
      </c>
      <c r="I2760" s="32">
        <v>63</v>
      </c>
      <c r="J2760" s="37"/>
      <c r="K2760" s="36">
        <v>47</v>
      </c>
      <c r="L2760" s="32">
        <v>47</v>
      </c>
      <c r="M2760" s="37">
        <v>52</v>
      </c>
      <c r="N2760" s="32"/>
      <c r="O2760" s="32"/>
      <c r="P2760" s="32"/>
      <c r="Q2760" s="32"/>
      <c r="R2760" s="38">
        <f>(E2760*E$2+F2760*F$2+G2760*G$2+H2760*H$2+I2760*I$2+K2760*K$2+J2760*J$2+L2760*L$2+M2760*M$2)</f>
        <v>0</v>
      </c>
    </row>
    <row r="2761" spans="1:18" ht="22.5" customHeight="1">
      <c r="A2761" s="34">
        <v>46017</v>
      </c>
      <c r="B2761" s="15" t="s">
        <v>3074</v>
      </c>
      <c r="C2761" s="18" t="s">
        <v>3075</v>
      </c>
      <c r="D2761" s="35">
        <v>495</v>
      </c>
      <c r="E2761" s="36">
        <v>61</v>
      </c>
      <c r="F2761" s="32">
        <v>93</v>
      </c>
      <c r="G2761" s="32">
        <v>50</v>
      </c>
      <c r="H2761" s="32">
        <v>36</v>
      </c>
      <c r="I2761" s="32">
        <v>28</v>
      </c>
      <c r="J2761" s="37"/>
      <c r="K2761" s="36">
        <v>12</v>
      </c>
      <c r="L2761" s="32">
        <v>64</v>
      </c>
      <c r="M2761" s="37">
        <v>54</v>
      </c>
      <c r="N2761" s="32"/>
      <c r="O2761" s="32"/>
      <c r="P2761" s="32"/>
      <c r="Q2761" s="32"/>
      <c r="R2761" s="38">
        <f>(E2761*E$2+F2761*F$2+G2761*G$2+H2761*H$2+I2761*I$2+K2761*K$2+J2761*J$2+L2761*L$2+M2761*M$2)</f>
        <v>0</v>
      </c>
    </row>
    <row r="2762" spans="1:18" ht="22.5" customHeight="1">
      <c r="A2762" s="34">
        <v>46017</v>
      </c>
      <c r="B2762" s="15" t="s">
        <v>5227</v>
      </c>
      <c r="C2762" s="15" t="s">
        <v>5226</v>
      </c>
      <c r="D2762" s="35">
        <v>907</v>
      </c>
      <c r="E2762" s="36">
        <v>52</v>
      </c>
      <c r="F2762" s="32"/>
      <c r="G2762" s="32">
        <v>52</v>
      </c>
      <c r="H2762" s="32">
        <v>66</v>
      </c>
      <c r="I2762" s="32">
        <v>14</v>
      </c>
      <c r="J2762" s="37">
        <v>57</v>
      </c>
      <c r="K2762" s="36">
        <v>20</v>
      </c>
      <c r="L2762" s="32">
        <v>32</v>
      </c>
      <c r="M2762" s="37">
        <v>64</v>
      </c>
      <c r="N2762" s="32"/>
      <c r="O2762" s="32"/>
      <c r="P2762" s="32"/>
      <c r="Q2762" s="32"/>
      <c r="R2762" s="38">
        <f>(E2762*E$2+F2762*F$2+G2762*G$2+H2762*H$2+I2762*I$2+K2762*K$2+J2762*J$2+L2762*L$2+M2762*M$2)</f>
        <v>0</v>
      </c>
    </row>
    <row r="2763" spans="1:18" ht="22.5" customHeight="1">
      <c r="A2763" s="34">
        <v>46017</v>
      </c>
      <c r="B2763" s="15" t="s">
        <v>3076</v>
      </c>
      <c r="C2763" s="15" t="s">
        <v>3077</v>
      </c>
      <c r="D2763" s="35">
        <v>2659</v>
      </c>
      <c r="E2763" s="36">
        <v>50</v>
      </c>
      <c r="F2763" s="32">
        <v>44</v>
      </c>
      <c r="G2763" s="32">
        <v>48</v>
      </c>
      <c r="H2763" s="32">
        <v>67</v>
      </c>
      <c r="I2763" s="32">
        <v>38</v>
      </c>
      <c r="J2763" s="37">
        <v>56</v>
      </c>
      <c r="K2763" s="36">
        <v>38</v>
      </c>
      <c r="L2763" s="32">
        <v>61</v>
      </c>
      <c r="M2763" s="37">
        <v>53</v>
      </c>
      <c r="N2763" s="32"/>
      <c r="O2763" s="32"/>
      <c r="P2763" s="32"/>
      <c r="Q2763" s="32"/>
      <c r="R2763" s="38">
        <f>(E2763*E$2+F2763*F$2+G2763*G$2+H2763*H$2+I2763*I$2+K2763*K$2+J2763*J$2+L2763*L$2+M2763*M$2)</f>
        <v>0</v>
      </c>
    </row>
    <row r="2764" spans="1:18" ht="22.5" customHeight="1">
      <c r="A2764" s="34">
        <v>46017</v>
      </c>
      <c r="B2764" s="15" t="s">
        <v>5229</v>
      </c>
      <c r="C2764" s="15" t="s">
        <v>5228</v>
      </c>
      <c r="D2764" s="35">
        <v>6957</v>
      </c>
      <c r="E2764" s="36">
        <v>41</v>
      </c>
      <c r="F2764" s="32"/>
      <c r="G2764" s="32">
        <v>46</v>
      </c>
      <c r="H2764" s="32">
        <v>19</v>
      </c>
      <c r="I2764" s="32">
        <v>67</v>
      </c>
      <c r="J2764" s="37"/>
      <c r="K2764" s="36">
        <v>87</v>
      </c>
      <c r="L2764" s="32">
        <v>30</v>
      </c>
      <c r="M2764" s="37">
        <v>68</v>
      </c>
      <c r="N2764" s="32"/>
      <c r="O2764" s="32"/>
      <c r="P2764" s="32"/>
      <c r="Q2764" s="32"/>
      <c r="R2764" s="38">
        <f>(E2764*E$2+F2764*F$2+G2764*G$2+H2764*H$2+I2764*I$2+K2764*K$2+J2764*J$2+L2764*L$2+M2764*M$2)</f>
        <v>0</v>
      </c>
    </row>
    <row r="2765" spans="1:18" ht="22.5" customHeight="1">
      <c r="A2765" s="34">
        <v>46017</v>
      </c>
      <c r="B2765" s="15" t="s">
        <v>3078</v>
      </c>
      <c r="C2765" s="18" t="s">
        <v>3079</v>
      </c>
      <c r="D2765" s="35">
        <v>338218</v>
      </c>
      <c r="E2765" s="36">
        <v>62</v>
      </c>
      <c r="F2765" s="32">
        <v>72</v>
      </c>
      <c r="G2765" s="32">
        <v>75</v>
      </c>
      <c r="H2765" s="32">
        <v>31</v>
      </c>
      <c r="I2765" s="32">
        <v>74</v>
      </c>
      <c r="J2765" s="37">
        <v>67</v>
      </c>
      <c r="K2765" s="36">
        <v>67</v>
      </c>
      <c r="L2765" s="32">
        <v>0</v>
      </c>
      <c r="M2765" s="37">
        <v>98</v>
      </c>
      <c r="N2765" s="32"/>
      <c r="O2765" s="32"/>
      <c r="P2765" s="32"/>
      <c r="Q2765" s="32"/>
      <c r="R2765" s="38">
        <f>(E2765*E$2+F2765*F$2+G2765*G$2+H2765*H$2+I2765*I$2+K2765*K$2+J2765*J$2+L2765*L$2+M2765*M$2)</f>
        <v>0</v>
      </c>
    </row>
    <row r="2766" spans="1:18" ht="22.5" customHeight="1">
      <c r="A2766" s="34">
        <v>46017</v>
      </c>
      <c r="B2766" s="15" t="s">
        <v>3080</v>
      </c>
      <c r="C2766" s="15" t="s">
        <v>3081</v>
      </c>
      <c r="D2766" s="35">
        <v>495</v>
      </c>
      <c r="E2766" s="36">
        <v>63</v>
      </c>
      <c r="F2766" s="32">
        <v>45</v>
      </c>
      <c r="G2766" s="32">
        <v>41</v>
      </c>
      <c r="H2766" s="32">
        <v>96</v>
      </c>
      <c r="I2766" s="32">
        <v>16</v>
      </c>
      <c r="J2766" s="37"/>
      <c r="K2766" s="36">
        <v>78</v>
      </c>
      <c r="L2766" s="32">
        <v>56</v>
      </c>
      <c r="M2766" s="37">
        <v>48</v>
      </c>
      <c r="N2766" s="32"/>
      <c r="O2766" s="32"/>
      <c r="P2766" s="32"/>
      <c r="Q2766" s="32"/>
      <c r="R2766" s="38">
        <f>(E2766*E$2+F2766*F$2+G2766*G$2+H2766*H$2+I2766*I$2+K2766*K$2+J2766*J$2+L2766*L$2+M2766*M$2)</f>
        <v>0</v>
      </c>
    </row>
    <row r="2767" spans="1:18" ht="22.5" customHeight="1">
      <c r="A2767" s="34">
        <v>46017</v>
      </c>
      <c r="B2767" s="15" t="s">
        <v>7427</v>
      </c>
      <c r="C2767" s="18" t="s">
        <v>7428</v>
      </c>
      <c r="D2767" s="35">
        <v>1471</v>
      </c>
      <c r="E2767" s="36">
        <v>24</v>
      </c>
      <c r="F2767" s="32">
        <v>40</v>
      </c>
      <c r="G2767" s="32">
        <v>28</v>
      </c>
      <c r="H2767" s="32">
        <v>25</v>
      </c>
      <c r="I2767" s="32">
        <v>48</v>
      </c>
      <c r="J2767" s="37"/>
      <c r="K2767" s="36">
        <v>84</v>
      </c>
      <c r="L2767" s="32">
        <v>46</v>
      </c>
      <c r="M2767" s="37">
        <v>50</v>
      </c>
      <c r="N2767" s="32"/>
      <c r="O2767" s="32"/>
      <c r="P2767" s="32"/>
      <c r="Q2767" s="32"/>
      <c r="R2767" s="38">
        <f>(E2767*E$2+F2767*F$2+G2767*G$2+H2767*H$2+I2767*I$2+K2767*K$2+J2767*J$2+L2767*L$2+M2767*M$2)</f>
        <v>0</v>
      </c>
    </row>
    <row r="2768" spans="1:18" ht="22.5" customHeight="1">
      <c r="A2768" s="34">
        <v>46017</v>
      </c>
      <c r="B2768" s="15" t="s">
        <v>3082</v>
      </c>
      <c r="C2768" s="18" t="s">
        <v>3083</v>
      </c>
      <c r="D2768" s="35">
        <v>2224</v>
      </c>
      <c r="E2768" s="36">
        <v>52</v>
      </c>
      <c r="F2768" s="32">
        <v>30</v>
      </c>
      <c r="G2768" s="32">
        <v>85</v>
      </c>
      <c r="H2768" s="32">
        <v>33</v>
      </c>
      <c r="I2768" s="32">
        <v>74</v>
      </c>
      <c r="J2768" s="37"/>
      <c r="K2768" s="36">
        <v>47</v>
      </c>
      <c r="L2768" s="32">
        <v>39</v>
      </c>
      <c r="M2768" s="37">
        <v>67</v>
      </c>
      <c r="N2768" s="32"/>
      <c r="O2768" s="32"/>
      <c r="P2768" s="32"/>
      <c r="Q2768" s="32"/>
      <c r="R2768" s="38">
        <f>(E2768*E$2+F2768*F$2+G2768*G$2+H2768*H$2+I2768*I$2+K2768*K$2+J2768*J$2+L2768*L$2+M2768*M$2)</f>
        <v>0</v>
      </c>
    </row>
    <row r="2769" spans="1:18" ht="22.5" customHeight="1">
      <c r="A2769" s="34">
        <v>46017</v>
      </c>
      <c r="B2769" s="15" t="s">
        <v>3084</v>
      </c>
      <c r="C2769" s="18" t="s">
        <v>3085</v>
      </c>
      <c r="D2769" s="35">
        <v>133188</v>
      </c>
      <c r="E2769" s="36">
        <v>75</v>
      </c>
      <c r="F2769" s="32">
        <v>71</v>
      </c>
      <c r="G2769" s="32">
        <v>83</v>
      </c>
      <c r="H2769" s="32">
        <v>67</v>
      </c>
      <c r="I2769" s="32">
        <v>61</v>
      </c>
      <c r="J2769" s="37">
        <v>70</v>
      </c>
      <c r="K2769" s="36">
        <v>89</v>
      </c>
      <c r="L2769" s="32">
        <v>16</v>
      </c>
      <c r="M2769" s="37">
        <v>95</v>
      </c>
      <c r="N2769" s="32"/>
      <c r="O2769" s="32"/>
      <c r="P2769" s="32"/>
      <c r="Q2769" s="32"/>
      <c r="R2769" s="38">
        <f>(E2769*E$2+F2769*F$2+G2769*G$2+H2769*H$2+I2769*I$2+K2769*K$2+J2769*J$2+L2769*L$2+M2769*M$2)</f>
        <v>0</v>
      </c>
    </row>
    <row r="2770" spans="1:18" ht="22.5" customHeight="1">
      <c r="A2770" s="34">
        <v>46017</v>
      </c>
      <c r="B2770" s="15" t="s">
        <v>5231</v>
      </c>
      <c r="C2770" s="15" t="s">
        <v>5230</v>
      </c>
      <c r="D2770" s="35">
        <v>1464</v>
      </c>
      <c r="E2770" s="36">
        <v>35</v>
      </c>
      <c r="F2770" s="32"/>
      <c r="G2770" s="32">
        <v>34</v>
      </c>
      <c r="H2770" s="32"/>
      <c r="I2770" s="32">
        <v>16</v>
      </c>
      <c r="J2770" s="37"/>
      <c r="K2770" s="36">
        <v>23</v>
      </c>
      <c r="L2770" s="32">
        <v>31</v>
      </c>
      <c r="M2770" s="37">
        <v>51</v>
      </c>
      <c r="N2770" s="32"/>
      <c r="O2770" s="32"/>
      <c r="P2770" s="32"/>
      <c r="Q2770" s="32"/>
      <c r="R2770" s="38">
        <f>(E2770*E$2+F2770*F$2+G2770*G$2+H2770*H$2+I2770*I$2+K2770*K$2+J2770*J$2+L2770*L$2+M2770*M$2)</f>
        <v>0</v>
      </c>
    </row>
    <row r="2771" spans="1:18" ht="22.5" customHeight="1">
      <c r="A2771" s="34">
        <v>46017</v>
      </c>
      <c r="B2771" s="15" t="s">
        <v>6085</v>
      </c>
      <c r="C2771" s="18" t="s">
        <v>6086</v>
      </c>
      <c r="D2771" s="35">
        <v>1756</v>
      </c>
      <c r="E2771" s="36">
        <v>62</v>
      </c>
      <c r="F2771" s="32">
        <v>35</v>
      </c>
      <c r="G2771" s="32">
        <v>56</v>
      </c>
      <c r="H2771" s="32">
        <v>93</v>
      </c>
      <c r="I2771" s="32">
        <v>34</v>
      </c>
      <c r="J2771" s="37"/>
      <c r="K2771" s="36">
        <v>7</v>
      </c>
      <c r="L2771" s="32">
        <v>95</v>
      </c>
      <c r="M2771" s="37">
        <v>0</v>
      </c>
      <c r="N2771" s="32"/>
      <c r="O2771" s="32"/>
      <c r="P2771" s="32"/>
      <c r="Q2771" s="32"/>
      <c r="R2771" s="38">
        <f>(E2771*E$2+F2771*F$2+G2771*G$2+H2771*H$2+I2771*I$2+K2771*K$2+J2771*J$2+L2771*L$2+M2771*M$2)</f>
        <v>0</v>
      </c>
    </row>
    <row r="2772" spans="1:18" ht="22.5" customHeight="1">
      <c r="A2772" s="34">
        <v>46017</v>
      </c>
      <c r="B2772" s="15" t="s">
        <v>3086</v>
      </c>
      <c r="C2772" s="15" t="s">
        <v>3087</v>
      </c>
      <c r="D2772" s="35">
        <v>112064</v>
      </c>
      <c r="E2772" s="36">
        <v>59</v>
      </c>
      <c r="F2772" s="32">
        <v>25</v>
      </c>
      <c r="G2772" s="32">
        <v>100</v>
      </c>
      <c r="H2772" s="32">
        <v>37</v>
      </c>
      <c r="I2772" s="32">
        <v>83</v>
      </c>
      <c r="J2772" s="37"/>
      <c r="K2772" s="36">
        <v>92</v>
      </c>
      <c r="L2772" s="32">
        <v>71</v>
      </c>
      <c r="M2772" s="37">
        <v>38</v>
      </c>
      <c r="N2772" s="32"/>
      <c r="O2772" s="32"/>
      <c r="P2772" s="32"/>
      <c r="Q2772" s="32"/>
      <c r="R2772" s="38">
        <f>(E2772*E$2+F2772*F$2+G2772*G$2+H2772*H$2+I2772*I$2+K2772*K$2+J2772*J$2+L2772*L$2+M2772*M$2)</f>
        <v>0</v>
      </c>
    </row>
    <row r="2773" spans="1:18" ht="22.5" customHeight="1">
      <c r="A2773" s="34">
        <v>46017</v>
      </c>
      <c r="B2773" s="15" t="s">
        <v>3088</v>
      </c>
      <c r="C2773" s="18" t="s">
        <v>3089</v>
      </c>
      <c r="D2773" s="35">
        <v>1162</v>
      </c>
      <c r="E2773" s="36">
        <v>34</v>
      </c>
      <c r="F2773" s="32"/>
      <c r="G2773" s="32">
        <v>40</v>
      </c>
      <c r="H2773" s="32">
        <v>16</v>
      </c>
      <c r="I2773" s="32">
        <v>45</v>
      </c>
      <c r="J2773" s="37"/>
      <c r="K2773" s="36">
        <v>59</v>
      </c>
      <c r="L2773" s="32">
        <v>29</v>
      </c>
      <c r="M2773" s="37">
        <v>71</v>
      </c>
      <c r="N2773" s="32"/>
      <c r="O2773" s="32"/>
      <c r="P2773" s="32"/>
      <c r="Q2773" s="32"/>
      <c r="R2773" s="38">
        <f>(E2773*E$2+F2773*F$2+G2773*G$2+H2773*H$2+I2773*I$2+K2773*K$2+J2773*J$2+L2773*L$2+M2773*M$2)</f>
        <v>0</v>
      </c>
    </row>
    <row r="2774" spans="1:18" ht="22.5" customHeight="1">
      <c r="A2774" s="34">
        <v>46017</v>
      </c>
      <c r="B2774" s="15" t="s">
        <v>5233</v>
      </c>
      <c r="C2774" s="18" t="s">
        <v>5232</v>
      </c>
      <c r="D2774" s="35">
        <v>1249</v>
      </c>
      <c r="E2774" s="36">
        <v>54</v>
      </c>
      <c r="F2774" s="32">
        <v>87</v>
      </c>
      <c r="G2774" s="32">
        <v>34</v>
      </c>
      <c r="H2774" s="32">
        <v>24</v>
      </c>
      <c r="I2774" s="32">
        <v>28</v>
      </c>
      <c r="J2774" s="37"/>
      <c r="K2774" s="36">
        <v>25</v>
      </c>
      <c r="L2774" s="32">
        <v>56</v>
      </c>
      <c r="M2774" s="37">
        <v>48</v>
      </c>
      <c r="N2774" s="32"/>
      <c r="O2774" s="32"/>
      <c r="P2774" s="32"/>
      <c r="Q2774" s="32"/>
      <c r="R2774" s="38">
        <f>(E2774*E$2+F2774*F$2+G2774*G$2+H2774*H$2+I2774*I$2+K2774*K$2+J2774*J$2+L2774*L$2+M2774*M$2)</f>
        <v>0</v>
      </c>
    </row>
    <row r="2775" spans="1:18" ht="22.5" customHeight="1">
      <c r="A2775" s="34">
        <v>46017</v>
      </c>
      <c r="B2775" s="15" t="s">
        <v>3090</v>
      </c>
      <c r="C2775" s="15" t="s">
        <v>3091</v>
      </c>
      <c r="D2775" s="35">
        <v>25789</v>
      </c>
      <c r="E2775" s="36">
        <v>47</v>
      </c>
      <c r="F2775" s="32">
        <v>50</v>
      </c>
      <c r="G2775" s="32">
        <v>50</v>
      </c>
      <c r="H2775" s="32">
        <v>72</v>
      </c>
      <c r="I2775" s="32">
        <v>39</v>
      </c>
      <c r="J2775" s="37"/>
      <c r="K2775" s="36">
        <v>96</v>
      </c>
      <c r="L2775" s="32">
        <v>31</v>
      </c>
      <c r="M2775" s="37">
        <v>75</v>
      </c>
      <c r="N2775" s="32"/>
      <c r="O2775" s="32"/>
      <c r="P2775" s="32"/>
      <c r="Q2775" s="32"/>
      <c r="R2775" s="38">
        <f>(E2775*E$2+F2775*F$2+G2775*G$2+H2775*H$2+I2775*I$2+K2775*K$2+J2775*J$2+L2775*L$2+M2775*M$2)</f>
        <v>0</v>
      </c>
    </row>
    <row r="2776" spans="1:18" ht="22.5" customHeight="1">
      <c r="A2776" s="34">
        <v>46017</v>
      </c>
      <c r="B2776" s="15" t="s">
        <v>3092</v>
      </c>
      <c r="C2776" s="15" t="s">
        <v>3093</v>
      </c>
      <c r="D2776" s="35">
        <v>4633</v>
      </c>
      <c r="E2776" s="36"/>
      <c r="F2776" s="32">
        <v>50</v>
      </c>
      <c r="G2776" s="32"/>
      <c r="H2776" s="32">
        <v>66</v>
      </c>
      <c r="I2776" s="32"/>
      <c r="J2776" s="37"/>
      <c r="K2776" s="36"/>
      <c r="L2776" s="32">
        <v>17</v>
      </c>
      <c r="M2776" s="37">
        <v>88</v>
      </c>
      <c r="N2776" s="32"/>
      <c r="O2776" s="32"/>
      <c r="P2776" s="32"/>
      <c r="Q2776" s="32"/>
      <c r="R2776" s="38">
        <f>(E2776*E$2+F2776*F$2+G2776*G$2+H2776*H$2+I2776*I$2+K2776*K$2+J2776*J$2+L2776*L$2+M2776*M$2)</f>
        <v>0</v>
      </c>
    </row>
    <row r="2777" spans="1:18" ht="22.5" customHeight="1">
      <c r="A2777" s="34">
        <v>46017</v>
      </c>
      <c r="B2777" s="15" t="s">
        <v>5738</v>
      </c>
      <c r="C2777" s="15" t="s">
        <v>5730</v>
      </c>
      <c r="D2777" s="35">
        <v>2360</v>
      </c>
      <c r="E2777" s="36">
        <v>44</v>
      </c>
      <c r="F2777" s="32">
        <v>34</v>
      </c>
      <c r="G2777" s="32">
        <v>52</v>
      </c>
      <c r="H2777" s="32">
        <v>54</v>
      </c>
      <c r="I2777" s="32">
        <v>68</v>
      </c>
      <c r="J2777" s="37">
        <v>31</v>
      </c>
      <c r="K2777" s="36">
        <v>57</v>
      </c>
      <c r="L2777" s="32">
        <v>69</v>
      </c>
      <c r="M2777" s="37">
        <v>43</v>
      </c>
      <c r="N2777" s="32"/>
      <c r="O2777" s="32"/>
      <c r="P2777" s="32"/>
      <c r="Q2777" s="32"/>
      <c r="R2777" s="38">
        <f>(E2777*E$2+F2777*F$2+G2777*G$2+H2777*H$2+I2777*I$2+K2777*K$2+J2777*J$2+L2777*L$2+M2777*M$2)</f>
        <v>0</v>
      </c>
    </row>
    <row r="2778" spans="1:18" ht="22.5" customHeight="1">
      <c r="A2778" s="34">
        <v>46017</v>
      </c>
      <c r="B2778" s="15" t="s">
        <v>3094</v>
      </c>
      <c r="C2778" s="15" t="s">
        <v>3095</v>
      </c>
      <c r="D2778" s="35">
        <v>23234</v>
      </c>
      <c r="E2778" s="36">
        <v>67</v>
      </c>
      <c r="F2778" s="32">
        <v>58</v>
      </c>
      <c r="G2778" s="32">
        <v>80</v>
      </c>
      <c r="H2778" s="32">
        <v>84</v>
      </c>
      <c r="I2778" s="32">
        <v>58</v>
      </c>
      <c r="J2778" s="37"/>
      <c r="K2778" s="36">
        <v>81</v>
      </c>
      <c r="L2778" s="32">
        <v>43</v>
      </c>
      <c r="M2778" s="37">
        <v>65</v>
      </c>
      <c r="N2778" s="32"/>
      <c r="O2778" s="32"/>
      <c r="P2778" s="32"/>
      <c r="Q2778" s="32"/>
      <c r="R2778" s="38">
        <f>(E2778*E$2+F2778*F$2+G2778*G$2+H2778*H$2+I2778*I$2+K2778*K$2+J2778*J$2+L2778*L$2+M2778*M$2)</f>
        <v>0</v>
      </c>
    </row>
    <row r="2779" spans="1:18" ht="22.5" customHeight="1">
      <c r="A2779" s="34">
        <v>46017</v>
      </c>
      <c r="B2779" s="15" t="s">
        <v>7163</v>
      </c>
      <c r="C2779" s="18" t="s">
        <v>7164</v>
      </c>
      <c r="D2779" s="35">
        <v>345</v>
      </c>
      <c r="E2779" s="36"/>
      <c r="F2779" s="32">
        <v>74</v>
      </c>
      <c r="G2779" s="32"/>
      <c r="H2779" s="32">
        <v>1</v>
      </c>
      <c r="I2779" s="32"/>
      <c r="J2779" s="37"/>
      <c r="K2779" s="36">
        <v>18</v>
      </c>
      <c r="L2779" s="32">
        <v>32</v>
      </c>
      <c r="M2779" s="37">
        <v>48</v>
      </c>
      <c r="N2779" s="32"/>
      <c r="O2779" s="32"/>
      <c r="P2779" s="32"/>
      <c r="Q2779" s="32"/>
      <c r="R2779" s="38">
        <f>(E2779*E$2+F2779*F$2+G2779*G$2+H2779*H$2+I2779*I$2+K2779*K$2+J2779*J$2+L2779*L$2+M2779*M$2)</f>
        <v>0</v>
      </c>
    </row>
    <row r="2780" spans="1:18" ht="22.5" customHeight="1">
      <c r="A2780" s="34">
        <v>46017</v>
      </c>
      <c r="B2780" s="15" t="s">
        <v>3096</v>
      </c>
      <c r="C2780" s="15" t="s">
        <v>3097</v>
      </c>
      <c r="D2780" s="35">
        <v>1026</v>
      </c>
      <c r="E2780" s="36">
        <v>78</v>
      </c>
      <c r="F2780" s="32">
        <v>60</v>
      </c>
      <c r="G2780" s="32">
        <v>66</v>
      </c>
      <c r="H2780" s="32">
        <v>73</v>
      </c>
      <c r="I2780" s="32">
        <v>95</v>
      </c>
      <c r="J2780" s="37"/>
      <c r="K2780" s="36">
        <v>67</v>
      </c>
      <c r="L2780" s="32">
        <v>47</v>
      </c>
      <c r="M2780" s="37">
        <v>34</v>
      </c>
      <c r="N2780" s="32"/>
      <c r="O2780" s="32"/>
      <c r="P2780" s="32"/>
      <c r="Q2780" s="32">
        <v>1</v>
      </c>
      <c r="R2780" s="38">
        <f>(E2780*E$2+F2780*F$2+G2780*G$2+H2780*H$2+I2780*I$2+K2780*K$2+J2780*J$2+L2780*L$2+M2780*M$2)</f>
        <v>0</v>
      </c>
    </row>
    <row r="2781" spans="1:18" ht="22.5" customHeight="1">
      <c r="A2781" s="34">
        <v>46017</v>
      </c>
      <c r="B2781" s="15" t="s">
        <v>5846</v>
      </c>
      <c r="C2781" s="18" t="s">
        <v>5234</v>
      </c>
      <c r="D2781" s="35">
        <v>1616</v>
      </c>
      <c r="E2781" s="36">
        <v>27</v>
      </c>
      <c r="F2781" s="32"/>
      <c r="G2781" s="32">
        <v>27</v>
      </c>
      <c r="H2781" s="32">
        <v>22</v>
      </c>
      <c r="I2781" s="32">
        <v>7</v>
      </c>
      <c r="J2781" s="37"/>
      <c r="K2781" s="36">
        <v>57</v>
      </c>
      <c r="L2781" s="32">
        <v>64</v>
      </c>
      <c r="M2781" s="37">
        <v>74</v>
      </c>
      <c r="N2781" s="32"/>
      <c r="O2781" s="32"/>
      <c r="P2781" s="32"/>
      <c r="Q2781" s="32"/>
      <c r="R2781" s="38">
        <f>(E2781*E$2+F2781*F$2+G2781*G$2+H2781*H$2+I2781*I$2+K2781*K$2+J2781*J$2+L2781*L$2+M2781*M$2)</f>
        <v>0</v>
      </c>
    </row>
    <row r="2782" spans="1:18" ht="22.5" customHeight="1">
      <c r="A2782" s="34">
        <v>46017</v>
      </c>
      <c r="B2782" s="15" t="s">
        <v>3098</v>
      </c>
      <c r="C2782" s="15" t="s">
        <v>3099</v>
      </c>
      <c r="D2782" s="35">
        <v>5239</v>
      </c>
      <c r="E2782" s="36">
        <v>55</v>
      </c>
      <c r="F2782" s="32">
        <v>62</v>
      </c>
      <c r="G2782" s="32">
        <v>45</v>
      </c>
      <c r="H2782" s="32">
        <v>39</v>
      </c>
      <c r="I2782" s="32">
        <v>86</v>
      </c>
      <c r="J2782" s="37"/>
      <c r="K2782" s="36">
        <v>2</v>
      </c>
      <c r="L2782" s="32">
        <v>82</v>
      </c>
      <c r="M2782" s="37">
        <v>17</v>
      </c>
      <c r="N2782" s="32"/>
      <c r="O2782" s="32"/>
      <c r="P2782" s="32"/>
      <c r="Q2782" s="32"/>
      <c r="R2782" s="38">
        <f>(E2782*E$2+F2782*F$2+G2782*G$2+H2782*H$2+I2782*I$2+K2782*K$2+J2782*J$2+L2782*L$2+M2782*M$2)</f>
        <v>0</v>
      </c>
    </row>
    <row r="2783" spans="1:18" ht="22.5" customHeight="1">
      <c r="A2783" s="34">
        <v>46017</v>
      </c>
      <c r="B2783" s="15" t="s">
        <v>3100</v>
      </c>
      <c r="C2783" s="18" t="s">
        <v>3101</v>
      </c>
      <c r="D2783" s="35">
        <v>3726</v>
      </c>
      <c r="E2783" s="36">
        <v>65</v>
      </c>
      <c r="F2783" s="32">
        <v>57</v>
      </c>
      <c r="G2783" s="32">
        <v>51</v>
      </c>
      <c r="H2783" s="32">
        <v>85</v>
      </c>
      <c r="I2783" s="32">
        <v>76</v>
      </c>
      <c r="J2783" s="37">
        <v>44</v>
      </c>
      <c r="K2783" s="36">
        <v>85</v>
      </c>
      <c r="L2783" s="32">
        <v>62</v>
      </c>
      <c r="M2783" s="37">
        <v>44</v>
      </c>
      <c r="N2783" s="32"/>
      <c r="O2783" s="32"/>
      <c r="P2783" s="32"/>
      <c r="Q2783" s="32"/>
      <c r="R2783" s="38">
        <f>(E2783*E$2+F2783*F$2+G2783*G$2+H2783*H$2+I2783*I$2+K2783*K$2+J2783*J$2+L2783*L$2+M2783*M$2)</f>
        <v>0</v>
      </c>
    </row>
    <row r="2784" spans="1:18" ht="22.5" customHeight="1">
      <c r="A2784" s="34">
        <v>46017</v>
      </c>
      <c r="B2784" s="15" t="s">
        <v>5236</v>
      </c>
      <c r="C2784" s="18" t="s">
        <v>5235</v>
      </c>
      <c r="D2784" s="35">
        <v>233</v>
      </c>
      <c r="E2784" s="36">
        <v>93</v>
      </c>
      <c r="F2784" s="32"/>
      <c r="G2784" s="32">
        <v>100</v>
      </c>
      <c r="H2784" s="32"/>
      <c r="I2784" s="32">
        <v>28</v>
      </c>
      <c r="J2784" s="37"/>
      <c r="K2784" s="36">
        <v>89</v>
      </c>
      <c r="L2784" s="32">
        <v>27</v>
      </c>
      <c r="M2784" s="37">
        <v>85</v>
      </c>
      <c r="N2784" s="32"/>
      <c r="O2784" s="32"/>
      <c r="P2784" s="32"/>
      <c r="Q2784" s="32"/>
      <c r="R2784" s="38">
        <f>(E2784*E$2+F2784*F$2+G2784*G$2+H2784*H$2+I2784*I$2+K2784*K$2+J2784*J$2+L2784*L$2+M2784*M$2)</f>
        <v>0</v>
      </c>
    </row>
    <row r="2785" spans="1:18" ht="22.5" customHeight="1">
      <c r="A2785" s="34">
        <v>46017</v>
      </c>
      <c r="B2785" s="15" t="s">
        <v>3102</v>
      </c>
      <c r="C2785" s="18" t="s">
        <v>3103</v>
      </c>
      <c r="D2785" s="35">
        <v>17659</v>
      </c>
      <c r="E2785" s="36">
        <v>80</v>
      </c>
      <c r="F2785" s="32">
        <v>84</v>
      </c>
      <c r="G2785" s="32">
        <v>60</v>
      </c>
      <c r="H2785" s="32">
        <v>61</v>
      </c>
      <c r="I2785" s="32">
        <v>92</v>
      </c>
      <c r="J2785" s="37"/>
      <c r="K2785" s="36">
        <v>88</v>
      </c>
      <c r="L2785" s="32">
        <v>68</v>
      </c>
      <c r="M2785" s="37">
        <v>22</v>
      </c>
      <c r="N2785" s="32"/>
      <c r="O2785" s="32"/>
      <c r="P2785" s="32"/>
      <c r="Q2785" s="32"/>
      <c r="R2785" s="38">
        <f>(E2785*E$2+F2785*F$2+G2785*G$2+H2785*H$2+I2785*I$2+K2785*K$2+J2785*J$2+L2785*L$2+M2785*M$2)</f>
        <v>0</v>
      </c>
    </row>
    <row r="2786" spans="1:18" ht="22.5" customHeight="1">
      <c r="A2786" s="34">
        <v>46017</v>
      </c>
      <c r="B2786" s="15" t="s">
        <v>5238</v>
      </c>
      <c r="C2786" s="18" t="s">
        <v>5237</v>
      </c>
      <c r="D2786" s="35">
        <v>6192</v>
      </c>
      <c r="E2786" s="36">
        <v>41</v>
      </c>
      <c r="F2786" s="32"/>
      <c r="G2786" s="32">
        <v>44</v>
      </c>
      <c r="H2786" s="32">
        <v>31</v>
      </c>
      <c r="I2786" s="32">
        <v>49</v>
      </c>
      <c r="J2786" s="37"/>
      <c r="K2786" s="36">
        <v>62</v>
      </c>
      <c r="L2786" s="32">
        <v>82</v>
      </c>
      <c r="M2786" s="37">
        <v>29</v>
      </c>
      <c r="N2786" s="32"/>
      <c r="O2786" s="32"/>
      <c r="P2786" s="32"/>
      <c r="Q2786" s="32"/>
      <c r="R2786" s="38">
        <f>(E2786*E$2+F2786*F$2+G2786*G$2+H2786*H$2+I2786*I$2+K2786*K$2+J2786*J$2+L2786*L$2+M2786*M$2)</f>
        <v>0</v>
      </c>
    </row>
    <row r="2787" spans="1:18" ht="22.5" customHeight="1">
      <c r="A2787" s="34">
        <v>46017</v>
      </c>
      <c r="B2787" s="15" t="s">
        <v>5240</v>
      </c>
      <c r="C2787" s="15" t="s">
        <v>5239</v>
      </c>
      <c r="D2787" s="35">
        <v>4187</v>
      </c>
      <c r="E2787" s="36">
        <v>61</v>
      </c>
      <c r="F2787" s="32"/>
      <c r="G2787" s="32">
        <v>77</v>
      </c>
      <c r="H2787" s="32">
        <v>40</v>
      </c>
      <c r="I2787" s="32">
        <v>87</v>
      </c>
      <c r="J2787" s="37"/>
      <c r="K2787" s="36">
        <v>46</v>
      </c>
      <c r="L2787" s="32">
        <v>62</v>
      </c>
      <c r="M2787" s="37">
        <v>41</v>
      </c>
      <c r="N2787" s="32"/>
      <c r="O2787" s="32"/>
      <c r="P2787" s="32"/>
      <c r="Q2787" s="32"/>
      <c r="R2787" s="38">
        <f>(E2787*E$2+F2787*F$2+G2787*G$2+H2787*H$2+I2787*I$2+K2787*K$2+J2787*J$2+L2787*L$2+M2787*M$2)</f>
        <v>0</v>
      </c>
    </row>
    <row r="2788" spans="1:18" ht="22.5" customHeight="1">
      <c r="A2788" s="34">
        <v>46017</v>
      </c>
      <c r="B2788" s="15" t="s">
        <v>5242</v>
      </c>
      <c r="C2788" s="18" t="s">
        <v>5241</v>
      </c>
      <c r="D2788" s="35">
        <v>2166</v>
      </c>
      <c r="E2788" s="36">
        <v>63</v>
      </c>
      <c r="F2788" s="32"/>
      <c r="G2788" s="32">
        <v>43</v>
      </c>
      <c r="H2788" s="32"/>
      <c r="I2788" s="32">
        <v>21</v>
      </c>
      <c r="J2788" s="37">
        <v>60</v>
      </c>
      <c r="K2788" s="36">
        <v>32</v>
      </c>
      <c r="L2788" s="32">
        <v>64</v>
      </c>
      <c r="M2788" s="37">
        <v>41</v>
      </c>
      <c r="N2788" s="32"/>
      <c r="O2788" s="32"/>
      <c r="P2788" s="32"/>
      <c r="Q2788" s="32"/>
      <c r="R2788" s="38">
        <f>(E2788*E$2+F2788*F$2+G2788*G$2+H2788*H$2+I2788*I$2+K2788*K$2+J2788*J$2+L2788*L$2+M2788*M$2)</f>
        <v>0</v>
      </c>
    </row>
    <row r="2789" spans="1:18" ht="22.5" customHeight="1">
      <c r="A2789" s="34">
        <v>46017</v>
      </c>
      <c r="B2789" s="15" t="s">
        <v>3104</v>
      </c>
      <c r="C2789" s="18" t="s">
        <v>3105</v>
      </c>
      <c r="D2789" s="35">
        <v>287</v>
      </c>
      <c r="E2789" s="36"/>
      <c r="F2789" s="32">
        <v>72</v>
      </c>
      <c r="G2789" s="32"/>
      <c r="H2789" s="32">
        <v>50</v>
      </c>
      <c r="I2789" s="32"/>
      <c r="J2789" s="37"/>
      <c r="K2789" s="36">
        <v>75</v>
      </c>
      <c r="L2789" s="32">
        <v>52</v>
      </c>
      <c r="M2789" s="37">
        <v>67</v>
      </c>
      <c r="N2789" s="32"/>
      <c r="O2789" s="32"/>
      <c r="P2789" s="32"/>
      <c r="Q2789" s="32"/>
      <c r="R2789" s="38">
        <f>(E2789*E$2+F2789*F$2+G2789*G$2+H2789*H$2+I2789*I$2+K2789*K$2+J2789*J$2+L2789*L$2+M2789*M$2)</f>
        <v>0</v>
      </c>
    </row>
    <row r="2790" spans="1:18" ht="22.5" customHeight="1">
      <c r="A2790" s="34">
        <v>46017</v>
      </c>
      <c r="B2790" s="15" t="s">
        <v>3106</v>
      </c>
      <c r="C2790" s="15" t="s">
        <v>3107</v>
      </c>
      <c r="D2790" s="35">
        <v>425</v>
      </c>
      <c r="E2790" s="36"/>
      <c r="F2790" s="32">
        <v>22</v>
      </c>
      <c r="G2790" s="32"/>
      <c r="H2790" s="32">
        <v>48</v>
      </c>
      <c r="I2790" s="32"/>
      <c r="J2790" s="37"/>
      <c r="K2790" s="36">
        <v>76</v>
      </c>
      <c r="L2790" s="32">
        <v>44</v>
      </c>
      <c r="M2790" s="37">
        <v>47</v>
      </c>
      <c r="N2790" s="32"/>
      <c r="O2790" s="32"/>
      <c r="P2790" s="32"/>
      <c r="Q2790" s="32"/>
      <c r="R2790" s="38">
        <f>(E2790*E$2+F2790*F$2+G2790*G$2+H2790*H$2+I2790*I$2+K2790*K$2+J2790*J$2+L2790*L$2+M2790*M$2)</f>
        <v>0</v>
      </c>
    </row>
    <row r="2791" spans="1:18" ht="22.5" customHeight="1">
      <c r="A2791" s="34">
        <v>46017</v>
      </c>
      <c r="B2791" s="15" t="s">
        <v>3108</v>
      </c>
      <c r="C2791" s="18" t="s">
        <v>3109</v>
      </c>
      <c r="D2791" s="35">
        <v>18797</v>
      </c>
      <c r="E2791" s="36">
        <v>56</v>
      </c>
      <c r="F2791" s="32">
        <v>67</v>
      </c>
      <c r="G2791" s="32">
        <v>61</v>
      </c>
      <c r="H2791" s="32">
        <v>37</v>
      </c>
      <c r="I2791" s="32">
        <v>48</v>
      </c>
      <c r="J2791" s="37">
        <v>61</v>
      </c>
      <c r="K2791" s="36">
        <v>50</v>
      </c>
      <c r="L2791" s="32">
        <v>48</v>
      </c>
      <c r="M2791" s="37">
        <v>64</v>
      </c>
      <c r="N2791" s="32"/>
      <c r="O2791" s="32"/>
      <c r="P2791" s="32"/>
      <c r="Q2791" s="32"/>
      <c r="R2791" s="38">
        <f>(E2791*E$2+F2791*F$2+G2791*G$2+H2791*H$2+I2791*I$2+K2791*K$2+J2791*J$2+L2791*L$2+M2791*M$2)</f>
        <v>0</v>
      </c>
    </row>
    <row r="2792" spans="1:18" ht="22.5" customHeight="1">
      <c r="A2792" s="34">
        <v>46017</v>
      </c>
      <c r="B2792" s="15" t="s">
        <v>3110</v>
      </c>
      <c r="C2792" s="15" t="s">
        <v>3111</v>
      </c>
      <c r="D2792" s="35">
        <v>303</v>
      </c>
      <c r="E2792" s="36">
        <v>42</v>
      </c>
      <c r="F2792" s="32">
        <v>13</v>
      </c>
      <c r="G2792" s="32">
        <v>36</v>
      </c>
      <c r="H2792" s="32">
        <v>93</v>
      </c>
      <c r="I2792" s="32">
        <v>9</v>
      </c>
      <c r="J2792" s="37"/>
      <c r="K2792" s="36">
        <v>97</v>
      </c>
      <c r="L2792" s="32">
        <v>78</v>
      </c>
      <c r="M2792" s="37">
        <v>39</v>
      </c>
      <c r="N2792" s="32"/>
      <c r="O2792" s="32"/>
      <c r="P2792" s="32"/>
      <c r="Q2792" s="32"/>
      <c r="R2792" s="38">
        <f>(E2792*E$2+F2792*F$2+G2792*G$2+H2792*H$2+I2792*I$2+K2792*K$2+J2792*J$2+L2792*L$2+M2792*M$2)</f>
        <v>0</v>
      </c>
    </row>
    <row r="2793" spans="1:18" ht="22.5" customHeight="1">
      <c r="A2793" s="34">
        <v>46017</v>
      </c>
      <c r="B2793" s="15" t="s">
        <v>5656</v>
      </c>
      <c r="C2793" s="18" t="s">
        <v>5655</v>
      </c>
      <c r="D2793" s="35">
        <v>531</v>
      </c>
      <c r="E2793" s="36">
        <v>41</v>
      </c>
      <c r="F2793" s="32"/>
      <c r="G2793" s="32">
        <v>45</v>
      </c>
      <c r="H2793" s="32"/>
      <c r="I2793" s="32">
        <v>12</v>
      </c>
      <c r="J2793" s="37"/>
      <c r="K2793" s="36">
        <v>25</v>
      </c>
      <c r="L2793" s="32">
        <v>39</v>
      </c>
      <c r="M2793" s="37">
        <v>61</v>
      </c>
      <c r="N2793" s="32"/>
      <c r="O2793" s="32"/>
      <c r="P2793" s="32"/>
      <c r="Q2793" s="32"/>
      <c r="R2793" s="38">
        <f>(E2793*E$2+F2793*F$2+G2793*G$2+H2793*H$2+I2793*I$2+K2793*K$2+J2793*J$2+L2793*L$2+M2793*M$2)</f>
        <v>0</v>
      </c>
    </row>
    <row r="2794" spans="1:18" ht="22.5" customHeight="1">
      <c r="A2794" s="34">
        <v>46017</v>
      </c>
      <c r="B2794" s="15" t="s">
        <v>3112</v>
      </c>
      <c r="C2794" s="18" t="s">
        <v>3113</v>
      </c>
      <c r="D2794" s="35">
        <v>17250</v>
      </c>
      <c r="E2794" s="36"/>
      <c r="F2794" s="32">
        <v>35</v>
      </c>
      <c r="G2794" s="32"/>
      <c r="H2794" s="32">
        <v>59</v>
      </c>
      <c r="I2794" s="32"/>
      <c r="J2794" s="37"/>
      <c r="K2794" s="36">
        <v>33</v>
      </c>
      <c r="L2794" s="32">
        <v>24</v>
      </c>
      <c r="M2794" s="37">
        <v>52</v>
      </c>
      <c r="N2794" s="32"/>
      <c r="O2794" s="32"/>
      <c r="P2794" s="32"/>
      <c r="Q2794" s="32"/>
      <c r="R2794" s="38">
        <f>(E2794*E$2+F2794*F$2+G2794*G$2+H2794*H$2+I2794*I$2+K2794*K$2+J2794*J$2+L2794*L$2+M2794*M$2)</f>
        <v>0</v>
      </c>
    </row>
    <row r="2795" spans="1:18" ht="22.5" customHeight="1">
      <c r="A2795" s="34">
        <v>46017</v>
      </c>
      <c r="B2795" s="15" t="s">
        <v>3114</v>
      </c>
      <c r="C2795" s="18" t="s">
        <v>3115</v>
      </c>
      <c r="D2795" s="35">
        <v>6072</v>
      </c>
      <c r="E2795" s="36">
        <v>45</v>
      </c>
      <c r="F2795" s="32">
        <v>93</v>
      </c>
      <c r="G2795" s="32">
        <v>38</v>
      </c>
      <c r="H2795" s="32">
        <v>8</v>
      </c>
      <c r="I2795" s="32">
        <v>28</v>
      </c>
      <c r="J2795" s="37"/>
      <c r="K2795" s="36">
        <v>26</v>
      </c>
      <c r="L2795" s="32">
        <v>94</v>
      </c>
      <c r="M2795" s="37">
        <v>6</v>
      </c>
      <c r="N2795" s="32"/>
      <c r="O2795" s="32"/>
      <c r="P2795" s="32"/>
      <c r="Q2795" s="32"/>
      <c r="R2795" s="38">
        <f>(E2795*E$2+F2795*F$2+G2795*G$2+H2795*H$2+I2795*I$2+K2795*K$2+J2795*J$2+L2795*L$2+M2795*M$2)</f>
        <v>0</v>
      </c>
    </row>
    <row r="2796" spans="1:18" ht="22.5" customHeight="1">
      <c r="A2796" s="34">
        <v>46017</v>
      </c>
      <c r="B2796" s="15" t="s">
        <v>3116</v>
      </c>
      <c r="C2796" s="15" t="s">
        <v>3117</v>
      </c>
      <c r="D2796" s="35">
        <v>1992</v>
      </c>
      <c r="E2796" s="36">
        <v>49</v>
      </c>
      <c r="F2796" s="32">
        <v>47</v>
      </c>
      <c r="G2796" s="32">
        <v>43</v>
      </c>
      <c r="H2796" s="32">
        <v>91</v>
      </c>
      <c r="I2796" s="32">
        <v>76</v>
      </c>
      <c r="J2796" s="37"/>
      <c r="K2796" s="36">
        <v>65</v>
      </c>
      <c r="L2796" s="32">
        <v>88</v>
      </c>
      <c r="M2796" s="37">
        <v>11</v>
      </c>
      <c r="N2796" s="32"/>
      <c r="O2796" s="32"/>
      <c r="P2796" s="32"/>
      <c r="Q2796" s="32"/>
      <c r="R2796" s="38">
        <f>(E2796*E$2+F2796*F$2+G2796*G$2+H2796*H$2+I2796*I$2+K2796*K$2+J2796*J$2+L2796*L$2+M2796*M$2)</f>
        <v>0</v>
      </c>
    </row>
    <row r="2797" spans="1:18" ht="22.5" customHeight="1">
      <c r="A2797" s="34">
        <v>46017</v>
      </c>
      <c r="B2797" s="15" t="s">
        <v>3118</v>
      </c>
      <c r="C2797" s="18" t="s">
        <v>3119</v>
      </c>
      <c r="D2797" s="35">
        <v>566</v>
      </c>
      <c r="E2797" s="36">
        <v>3</v>
      </c>
      <c r="F2797" s="32">
        <v>5</v>
      </c>
      <c r="G2797" s="32">
        <v>16</v>
      </c>
      <c r="H2797" s="32">
        <v>16</v>
      </c>
      <c r="I2797" s="32">
        <v>12</v>
      </c>
      <c r="J2797" s="37"/>
      <c r="K2797" s="36">
        <v>6</v>
      </c>
      <c r="L2797" s="32">
        <v>53</v>
      </c>
      <c r="M2797" s="37">
        <v>35</v>
      </c>
      <c r="N2797" s="32"/>
      <c r="O2797" s="32"/>
      <c r="P2797" s="32"/>
      <c r="Q2797" s="32"/>
      <c r="R2797" s="38">
        <f>(E2797*E$2+F2797*F$2+G2797*G$2+H2797*H$2+I2797*I$2+K2797*K$2+J2797*J$2+L2797*L$2+M2797*M$2)</f>
        <v>0</v>
      </c>
    </row>
    <row r="2798" spans="1:18" ht="22.5" customHeight="1">
      <c r="A2798" s="34">
        <v>46017</v>
      </c>
      <c r="B2798" s="15" t="s">
        <v>3120</v>
      </c>
      <c r="C2798" s="15" t="s">
        <v>3121</v>
      </c>
      <c r="D2798" s="35">
        <v>315</v>
      </c>
      <c r="E2798" s="36">
        <v>34</v>
      </c>
      <c r="F2798" s="32">
        <v>7</v>
      </c>
      <c r="G2798" s="32">
        <v>51</v>
      </c>
      <c r="H2798" s="32">
        <v>46</v>
      </c>
      <c r="I2798" s="32">
        <v>57</v>
      </c>
      <c r="J2798" s="37"/>
      <c r="K2798" s="36">
        <v>71</v>
      </c>
      <c r="L2798" s="32">
        <v>62</v>
      </c>
      <c r="M2798" s="37">
        <v>72</v>
      </c>
      <c r="N2798" s="32"/>
      <c r="O2798" s="32"/>
      <c r="P2798" s="32"/>
      <c r="Q2798" s="32"/>
      <c r="R2798" s="38">
        <f>(E2798*E$2+F2798*F$2+G2798*G$2+H2798*H$2+I2798*I$2+K2798*K$2+J2798*J$2+L2798*L$2+M2798*M$2)</f>
        <v>0</v>
      </c>
    </row>
    <row r="2799" spans="1:18" ht="22.5" customHeight="1">
      <c r="A2799" s="34">
        <v>46017</v>
      </c>
      <c r="B2799" s="15" t="s">
        <v>7898</v>
      </c>
      <c r="C2799" s="18" t="s">
        <v>7899</v>
      </c>
      <c r="D2799" s="35">
        <v>201</v>
      </c>
      <c r="E2799" s="36"/>
      <c r="F2799" s="32">
        <v>89</v>
      </c>
      <c r="G2799" s="32"/>
      <c r="H2799" s="32">
        <v>13</v>
      </c>
      <c r="I2799" s="32"/>
      <c r="J2799" s="37"/>
      <c r="K2799" s="36">
        <v>26</v>
      </c>
      <c r="L2799" s="32">
        <v>49</v>
      </c>
      <c r="M2799" s="37">
        <v>49</v>
      </c>
      <c r="N2799" s="32"/>
      <c r="O2799" s="32"/>
      <c r="P2799" s="32"/>
      <c r="Q2799" s="32"/>
      <c r="R2799" s="38">
        <f>(E2799*E$2+F2799*F$2+G2799*G$2+H2799*H$2+I2799*I$2+K2799*K$2+J2799*J$2+L2799*L$2+M2799*M$2)</f>
        <v>0</v>
      </c>
    </row>
    <row r="2800" spans="1:18" ht="22.5" customHeight="1">
      <c r="A2800" s="34">
        <v>46017</v>
      </c>
      <c r="B2800" s="15" t="s">
        <v>6934</v>
      </c>
      <c r="C2800" s="15" t="s">
        <v>6935</v>
      </c>
      <c r="D2800" s="35">
        <v>89</v>
      </c>
      <c r="E2800" s="36">
        <v>26</v>
      </c>
      <c r="F2800" s="32">
        <v>39</v>
      </c>
      <c r="G2800" s="32">
        <v>43</v>
      </c>
      <c r="H2800" s="32">
        <v>6</v>
      </c>
      <c r="I2800" s="32">
        <v>18</v>
      </c>
      <c r="J2800" s="37"/>
      <c r="K2800" s="36">
        <v>14</v>
      </c>
      <c r="L2800" s="32">
        <v>71</v>
      </c>
      <c r="M2800" s="37">
        <v>32</v>
      </c>
      <c r="N2800" s="32"/>
      <c r="O2800" s="32"/>
      <c r="P2800" s="32"/>
      <c r="Q2800" s="32"/>
      <c r="R2800" s="38">
        <f>(E2800*E$2+F2800*F$2+G2800*G$2+H2800*H$2+I2800*I$2+K2800*K$2+J2800*J$2+L2800*L$2+M2800*M$2)</f>
        <v>0</v>
      </c>
    </row>
    <row r="2801" spans="1:18" ht="22.5" customHeight="1">
      <c r="A2801" s="34">
        <v>46017</v>
      </c>
      <c r="B2801" s="15" t="s">
        <v>5244</v>
      </c>
      <c r="C2801" s="18" t="s">
        <v>5243</v>
      </c>
      <c r="D2801" s="35">
        <v>119554</v>
      </c>
      <c r="E2801" s="36">
        <v>49</v>
      </c>
      <c r="F2801" s="32"/>
      <c r="G2801" s="32">
        <v>72</v>
      </c>
      <c r="H2801" s="32"/>
      <c r="I2801" s="32">
        <v>73</v>
      </c>
      <c r="J2801" s="37">
        <v>45</v>
      </c>
      <c r="K2801" s="36">
        <v>84</v>
      </c>
      <c r="L2801" s="32">
        <v>35</v>
      </c>
      <c r="M2801" s="37">
        <v>66</v>
      </c>
      <c r="N2801" s="32"/>
      <c r="O2801" s="32"/>
      <c r="P2801" s="32"/>
      <c r="Q2801" s="32"/>
      <c r="R2801" s="38">
        <f>(E2801*E$2+F2801*F$2+G2801*G$2+H2801*H$2+I2801*I$2+K2801*K$2+J2801*J$2+L2801*L$2+M2801*M$2)</f>
        <v>0</v>
      </c>
    </row>
    <row r="2802" spans="1:18" ht="22.5" customHeight="1">
      <c r="A2802" s="34">
        <v>46017</v>
      </c>
      <c r="B2802" s="15" t="s">
        <v>7584</v>
      </c>
      <c r="C2802" s="18" t="s">
        <v>7585</v>
      </c>
      <c r="D2802" s="35">
        <v>320</v>
      </c>
      <c r="E2802" s="36">
        <v>37</v>
      </c>
      <c r="F2802" s="32"/>
      <c r="G2802" s="32">
        <v>56</v>
      </c>
      <c r="H2802" s="32">
        <v>9</v>
      </c>
      <c r="I2802" s="32"/>
      <c r="J2802" s="37"/>
      <c r="K2802" s="36">
        <v>54</v>
      </c>
      <c r="L2802" s="32">
        <v>59</v>
      </c>
      <c r="M2802" s="37">
        <v>33</v>
      </c>
      <c r="N2802" s="32"/>
      <c r="O2802" s="32"/>
      <c r="P2802" s="32"/>
      <c r="Q2802" s="32"/>
      <c r="R2802" s="38">
        <f>(E2802*E$2+F2802*F$2+G2802*G$2+H2802*H$2+I2802*I$2+K2802*K$2+J2802*J$2+L2802*L$2+M2802*M$2)</f>
        <v>0</v>
      </c>
    </row>
    <row r="2803" spans="1:18" ht="22.5" customHeight="1">
      <c r="A2803" s="34">
        <v>46017</v>
      </c>
      <c r="B2803" s="15" t="s">
        <v>6786</v>
      </c>
      <c r="C2803" s="18" t="s">
        <v>6787</v>
      </c>
      <c r="D2803" s="35">
        <v>193</v>
      </c>
      <c r="E2803" s="36"/>
      <c r="F2803" s="32"/>
      <c r="G2803" s="32"/>
      <c r="H2803" s="32"/>
      <c r="I2803" s="32"/>
      <c r="J2803" s="37"/>
      <c r="K2803" s="36"/>
      <c r="L2803" s="32">
        <v>20</v>
      </c>
      <c r="M2803" s="37">
        <v>76</v>
      </c>
      <c r="N2803" s="32"/>
      <c r="O2803" s="32"/>
      <c r="P2803" s="32"/>
      <c r="Q2803" s="32"/>
      <c r="R2803" s="38">
        <f>(E2803*E$2+F2803*F$2+G2803*G$2+H2803*H$2+I2803*I$2+K2803*K$2+J2803*J$2+L2803*L$2+M2803*M$2)</f>
        <v>0</v>
      </c>
    </row>
    <row r="2804" spans="1:18" ht="22.5" customHeight="1">
      <c r="A2804" s="34">
        <v>46017</v>
      </c>
      <c r="B2804" s="15" t="s">
        <v>3122</v>
      </c>
      <c r="C2804" s="18" t="s">
        <v>3123</v>
      </c>
      <c r="D2804" s="35">
        <v>3571</v>
      </c>
      <c r="E2804" s="36">
        <v>92</v>
      </c>
      <c r="F2804" s="32">
        <v>97</v>
      </c>
      <c r="G2804" s="32">
        <v>92</v>
      </c>
      <c r="H2804" s="32">
        <v>21</v>
      </c>
      <c r="I2804" s="32">
        <v>45</v>
      </c>
      <c r="J2804" s="37"/>
      <c r="K2804" s="36">
        <v>80</v>
      </c>
      <c r="L2804" s="32">
        <v>52</v>
      </c>
      <c r="M2804" s="37">
        <v>70</v>
      </c>
      <c r="N2804" s="32"/>
      <c r="O2804" s="32"/>
      <c r="P2804" s="32"/>
      <c r="Q2804" s="32"/>
      <c r="R2804" s="38">
        <f>(E2804*E$2+F2804*F$2+G2804*G$2+H2804*H$2+I2804*I$2+K2804*K$2+J2804*J$2+L2804*L$2+M2804*M$2)</f>
        <v>0</v>
      </c>
    </row>
    <row r="2805" spans="1:18" ht="22.5" customHeight="1">
      <c r="A2805" s="34">
        <v>46017</v>
      </c>
      <c r="B2805" s="15" t="s">
        <v>3124</v>
      </c>
      <c r="C2805" s="15" t="s">
        <v>3125</v>
      </c>
      <c r="D2805" s="35">
        <v>9050</v>
      </c>
      <c r="E2805" s="36">
        <v>73</v>
      </c>
      <c r="F2805" s="32">
        <v>76</v>
      </c>
      <c r="G2805" s="32">
        <v>67</v>
      </c>
      <c r="H2805" s="32">
        <v>49</v>
      </c>
      <c r="I2805" s="32">
        <v>87</v>
      </c>
      <c r="J2805" s="37"/>
      <c r="K2805" s="36">
        <v>61</v>
      </c>
      <c r="L2805" s="32">
        <v>36</v>
      </c>
      <c r="M2805" s="37">
        <v>77</v>
      </c>
      <c r="N2805" s="32"/>
      <c r="O2805" s="32"/>
      <c r="P2805" s="32"/>
      <c r="Q2805" s="32"/>
      <c r="R2805" s="38">
        <f>(E2805*E$2+F2805*F$2+G2805*G$2+H2805*H$2+I2805*I$2+K2805*K$2+J2805*J$2+L2805*L$2+M2805*M$2)</f>
        <v>0</v>
      </c>
    </row>
    <row r="2806" spans="1:18" ht="22.5" customHeight="1">
      <c r="A2806" s="34">
        <v>46017</v>
      </c>
      <c r="B2806" s="15" t="s">
        <v>3126</v>
      </c>
      <c r="C2806" s="18" t="s">
        <v>3127</v>
      </c>
      <c r="D2806" s="35">
        <v>769</v>
      </c>
      <c r="E2806" s="36">
        <v>50</v>
      </c>
      <c r="F2806" s="32">
        <v>21</v>
      </c>
      <c r="G2806" s="32">
        <v>68</v>
      </c>
      <c r="H2806" s="32">
        <v>54</v>
      </c>
      <c r="I2806" s="32">
        <v>38</v>
      </c>
      <c r="J2806" s="37">
        <v>34</v>
      </c>
      <c r="K2806" s="36">
        <v>55</v>
      </c>
      <c r="L2806" s="32">
        <v>37</v>
      </c>
      <c r="M2806" s="37">
        <v>63</v>
      </c>
      <c r="N2806" s="32"/>
      <c r="O2806" s="32"/>
      <c r="P2806" s="32"/>
      <c r="Q2806" s="32"/>
      <c r="R2806" s="38">
        <f>(E2806*E$2+F2806*F$2+G2806*G$2+H2806*H$2+I2806*I$2+K2806*K$2+J2806*J$2+L2806*L$2+M2806*M$2)</f>
        <v>0</v>
      </c>
    </row>
    <row r="2807" spans="1:18" ht="22.5" customHeight="1">
      <c r="A2807" s="34">
        <v>46017</v>
      </c>
      <c r="B2807" s="15" t="s">
        <v>3128</v>
      </c>
      <c r="C2807" s="18" t="s">
        <v>3129</v>
      </c>
      <c r="D2807" s="35">
        <v>1042</v>
      </c>
      <c r="E2807" s="36"/>
      <c r="F2807" s="32">
        <v>58</v>
      </c>
      <c r="G2807" s="32"/>
      <c r="H2807" s="32">
        <v>94</v>
      </c>
      <c r="I2807" s="32"/>
      <c r="J2807" s="37"/>
      <c r="K2807" s="36">
        <v>32</v>
      </c>
      <c r="L2807" s="32">
        <v>81</v>
      </c>
      <c r="M2807" s="37">
        <v>41</v>
      </c>
      <c r="N2807" s="32"/>
      <c r="O2807" s="32"/>
      <c r="P2807" s="32"/>
      <c r="Q2807" s="32"/>
      <c r="R2807" s="38">
        <f>(E2807*E$2+F2807*F$2+G2807*G$2+H2807*H$2+I2807*I$2+K2807*K$2+J2807*J$2+L2807*L$2+M2807*M$2)</f>
        <v>0</v>
      </c>
    </row>
    <row r="2808" spans="1:18" ht="22.5" customHeight="1">
      <c r="A2808" s="34">
        <v>46017</v>
      </c>
      <c r="B2808" s="15" t="s">
        <v>5559</v>
      </c>
      <c r="C2808" s="18" t="s">
        <v>5558</v>
      </c>
      <c r="D2808" s="35">
        <v>975</v>
      </c>
      <c r="E2808" s="36"/>
      <c r="F2808" s="32">
        <v>8</v>
      </c>
      <c r="G2808" s="32"/>
      <c r="H2808" s="32">
        <v>15</v>
      </c>
      <c r="I2808" s="32"/>
      <c r="J2808" s="37"/>
      <c r="K2808" s="36">
        <v>41</v>
      </c>
      <c r="L2808" s="32">
        <v>59</v>
      </c>
      <c r="M2808" s="37">
        <v>46</v>
      </c>
      <c r="N2808" s="32"/>
      <c r="O2808" s="32"/>
      <c r="P2808" s="32"/>
      <c r="Q2808" s="32"/>
      <c r="R2808" s="38">
        <f>(E2808*E$2+F2808*F$2+G2808*G$2+H2808*H$2+I2808*I$2+K2808*K$2+J2808*J$2+L2808*L$2+M2808*M$2)</f>
        <v>0</v>
      </c>
    </row>
    <row r="2809" spans="1:18" ht="22.5" customHeight="1">
      <c r="A2809" s="34">
        <v>46017</v>
      </c>
      <c r="B2809" s="15" t="s">
        <v>3130</v>
      </c>
      <c r="C2809" s="18" t="s">
        <v>3131</v>
      </c>
      <c r="D2809" s="35">
        <v>1489</v>
      </c>
      <c r="E2809" s="36">
        <v>50</v>
      </c>
      <c r="F2809" s="32">
        <v>54</v>
      </c>
      <c r="G2809" s="32">
        <v>35</v>
      </c>
      <c r="H2809" s="32">
        <v>99</v>
      </c>
      <c r="I2809" s="32">
        <v>43</v>
      </c>
      <c r="J2809" s="37"/>
      <c r="K2809" s="36">
        <v>38</v>
      </c>
      <c r="L2809" s="32">
        <v>38</v>
      </c>
      <c r="M2809" s="37">
        <v>49</v>
      </c>
      <c r="N2809" s="32"/>
      <c r="O2809" s="32"/>
      <c r="P2809" s="32"/>
      <c r="Q2809" s="32"/>
      <c r="R2809" s="38">
        <f>(E2809*E$2+F2809*F$2+G2809*G$2+H2809*H$2+I2809*I$2+K2809*K$2+J2809*J$2+L2809*L$2+M2809*M$2)</f>
        <v>0</v>
      </c>
    </row>
    <row r="2810" spans="1:18" ht="22.5" customHeight="1">
      <c r="A2810" s="34">
        <v>46017</v>
      </c>
      <c r="B2810" s="15" t="s">
        <v>3132</v>
      </c>
      <c r="C2810" s="18" t="s">
        <v>3133</v>
      </c>
      <c r="D2810" s="35">
        <v>449755</v>
      </c>
      <c r="E2810" s="36">
        <v>93</v>
      </c>
      <c r="F2810" s="32">
        <v>74</v>
      </c>
      <c r="G2810" s="32">
        <v>80</v>
      </c>
      <c r="H2810" s="32">
        <v>83</v>
      </c>
      <c r="I2810" s="32">
        <v>36</v>
      </c>
      <c r="J2810" s="37"/>
      <c r="K2810" s="36">
        <v>66</v>
      </c>
      <c r="L2810" s="32">
        <v>89</v>
      </c>
      <c r="M2810" s="37">
        <v>12</v>
      </c>
      <c r="N2810" s="32"/>
      <c r="O2810" s="32"/>
      <c r="P2810" s="32"/>
      <c r="Q2810" s="32"/>
      <c r="R2810" s="38">
        <f>(E2810*E$2+F2810*F$2+G2810*G$2+H2810*H$2+I2810*I$2+K2810*K$2+J2810*J$2+L2810*L$2+M2810*M$2)</f>
        <v>0</v>
      </c>
    </row>
    <row r="2811" spans="1:18" ht="22.5" customHeight="1">
      <c r="A2811" s="34">
        <v>46017</v>
      </c>
      <c r="B2811" s="15" t="s">
        <v>7561</v>
      </c>
      <c r="C2811" s="15" t="s">
        <v>7562</v>
      </c>
      <c r="D2811" s="35">
        <v>2880</v>
      </c>
      <c r="E2811" s="36">
        <v>31</v>
      </c>
      <c r="F2811" s="32">
        <v>56</v>
      </c>
      <c r="G2811" s="32">
        <v>21</v>
      </c>
      <c r="H2811" s="32">
        <v>8</v>
      </c>
      <c r="I2811" s="32">
        <v>23</v>
      </c>
      <c r="J2811" s="37"/>
      <c r="K2811" s="36">
        <v>29</v>
      </c>
      <c r="L2811" s="32">
        <v>52</v>
      </c>
      <c r="M2811" s="37">
        <v>18</v>
      </c>
      <c r="N2811" s="32"/>
      <c r="O2811" s="32"/>
      <c r="P2811" s="32"/>
      <c r="Q2811" s="32"/>
      <c r="R2811" s="38">
        <f>(E2811*E$2+F2811*F$2+G2811*G$2+H2811*H$2+I2811*I$2+K2811*K$2+J2811*J$2+L2811*L$2+M2811*M$2)</f>
        <v>0</v>
      </c>
    </row>
    <row r="2812" spans="1:18" ht="22.5" customHeight="1">
      <c r="A2812" s="34">
        <v>46017</v>
      </c>
      <c r="B2812" s="15" t="s">
        <v>3134</v>
      </c>
      <c r="C2812" s="18" t="s">
        <v>3135</v>
      </c>
      <c r="D2812" s="35">
        <v>2380</v>
      </c>
      <c r="E2812" s="36">
        <v>15</v>
      </c>
      <c r="F2812" s="32">
        <v>27</v>
      </c>
      <c r="G2812" s="32">
        <v>40</v>
      </c>
      <c r="H2812" s="32">
        <v>16</v>
      </c>
      <c r="I2812" s="32">
        <v>19</v>
      </c>
      <c r="J2812" s="37"/>
      <c r="K2812" s="36">
        <v>18</v>
      </c>
      <c r="L2812" s="32">
        <v>67</v>
      </c>
      <c r="M2812" s="37">
        <v>37</v>
      </c>
      <c r="N2812" s="32"/>
      <c r="O2812" s="32"/>
      <c r="P2812" s="32"/>
      <c r="Q2812" s="32"/>
      <c r="R2812" s="38">
        <f>(E2812*E$2+F2812*F$2+G2812*G$2+H2812*H$2+I2812*I$2+K2812*K$2+J2812*J$2+L2812*L$2+M2812*M$2)</f>
        <v>0</v>
      </c>
    </row>
    <row r="2813" spans="1:18" ht="22.5" customHeight="1">
      <c r="A2813" s="34">
        <v>46017</v>
      </c>
      <c r="B2813" s="15" t="s">
        <v>3136</v>
      </c>
      <c r="C2813" s="15" t="s">
        <v>3137</v>
      </c>
      <c r="D2813" s="35">
        <v>4129</v>
      </c>
      <c r="E2813" s="36">
        <v>31</v>
      </c>
      <c r="F2813" s="32">
        <v>21</v>
      </c>
      <c r="G2813" s="32">
        <v>45</v>
      </c>
      <c r="H2813" s="32">
        <v>48</v>
      </c>
      <c r="I2813" s="32">
        <v>19</v>
      </c>
      <c r="J2813" s="37"/>
      <c r="K2813" s="36">
        <v>73</v>
      </c>
      <c r="L2813" s="32">
        <v>69</v>
      </c>
      <c r="M2813" s="37">
        <v>31</v>
      </c>
      <c r="N2813" s="32"/>
      <c r="O2813" s="32"/>
      <c r="P2813" s="32"/>
      <c r="Q2813" s="32"/>
      <c r="R2813" s="38">
        <f>(E2813*E$2+F2813*F$2+G2813*G$2+H2813*H$2+I2813*I$2+K2813*K$2+J2813*J$2+L2813*L$2+M2813*M$2)</f>
        <v>0</v>
      </c>
    </row>
    <row r="2814" spans="1:18" ht="22.5" customHeight="1">
      <c r="A2814" s="34">
        <v>46017</v>
      </c>
      <c r="B2814" s="15" t="s">
        <v>5246</v>
      </c>
      <c r="C2814" s="18" t="s">
        <v>5245</v>
      </c>
      <c r="D2814" s="35">
        <v>974</v>
      </c>
      <c r="E2814" s="36">
        <v>32</v>
      </c>
      <c r="F2814" s="32"/>
      <c r="G2814" s="32">
        <v>49</v>
      </c>
      <c r="H2814" s="32"/>
      <c r="I2814" s="32">
        <v>89</v>
      </c>
      <c r="J2814" s="37">
        <v>42</v>
      </c>
      <c r="K2814" s="36">
        <v>65</v>
      </c>
      <c r="L2814" s="32">
        <v>29</v>
      </c>
      <c r="M2814" s="37">
        <v>71</v>
      </c>
      <c r="N2814" s="32"/>
      <c r="O2814" s="32"/>
      <c r="P2814" s="32"/>
      <c r="Q2814" s="32"/>
      <c r="R2814" s="38">
        <f>(E2814*E$2+F2814*F$2+G2814*G$2+H2814*H$2+I2814*I$2+K2814*K$2+J2814*J$2+L2814*L$2+M2814*M$2)</f>
        <v>0</v>
      </c>
    </row>
    <row r="2815" spans="1:18" ht="22.5" customHeight="1">
      <c r="A2815" s="34">
        <v>46017</v>
      </c>
      <c r="B2815" s="15" t="s">
        <v>3138</v>
      </c>
      <c r="C2815" s="15" t="s">
        <v>3139</v>
      </c>
      <c r="D2815" s="35">
        <v>250693</v>
      </c>
      <c r="E2815" s="36">
        <v>38</v>
      </c>
      <c r="F2815" s="32">
        <v>9</v>
      </c>
      <c r="G2815" s="32">
        <v>57</v>
      </c>
      <c r="H2815" s="32">
        <v>52</v>
      </c>
      <c r="I2815" s="32">
        <v>52</v>
      </c>
      <c r="J2815" s="37">
        <v>17</v>
      </c>
      <c r="K2815" s="36">
        <v>37</v>
      </c>
      <c r="L2815" s="32">
        <v>4</v>
      </c>
      <c r="M2815" s="37">
        <v>96</v>
      </c>
      <c r="N2815" s="32"/>
      <c r="O2815" s="32"/>
      <c r="P2815" s="32"/>
      <c r="Q2815" s="32"/>
      <c r="R2815" s="38">
        <f>(E2815*E$2+F2815*F$2+G2815*G$2+H2815*H$2+I2815*I$2+K2815*K$2+J2815*J$2+L2815*L$2+M2815*M$2)</f>
        <v>0</v>
      </c>
    </row>
    <row r="2816" spans="1:18" ht="22.5" customHeight="1">
      <c r="A2816" s="34">
        <v>46017</v>
      </c>
      <c r="B2816" s="15" t="s">
        <v>7527</v>
      </c>
      <c r="C2816" s="15" t="s">
        <v>7512</v>
      </c>
      <c r="D2816" s="35">
        <v>145</v>
      </c>
      <c r="E2816" s="36"/>
      <c r="F2816" s="32">
        <v>3</v>
      </c>
      <c r="G2816" s="32"/>
      <c r="H2816" s="32">
        <v>3</v>
      </c>
      <c r="I2816" s="32"/>
      <c r="J2816" s="37"/>
      <c r="K2816" s="36">
        <v>36</v>
      </c>
      <c r="L2816" s="32">
        <v>38</v>
      </c>
      <c r="M2816" s="37">
        <v>42</v>
      </c>
      <c r="N2816" s="32"/>
      <c r="O2816" s="32"/>
      <c r="P2816" s="32"/>
      <c r="Q2816" s="32"/>
      <c r="R2816" s="38">
        <f>(E2816*E$2+F2816*F$2+G2816*G$2+H2816*H$2+I2816*I$2+K2816*K$2+J2816*J$2+L2816*L$2+M2816*M$2)</f>
        <v>0</v>
      </c>
    </row>
    <row r="2817" spans="1:18" ht="22.5" customHeight="1">
      <c r="A2817" s="34">
        <v>46017</v>
      </c>
      <c r="B2817" s="15" t="s">
        <v>5248</v>
      </c>
      <c r="C2817" s="18" t="s">
        <v>5247</v>
      </c>
      <c r="D2817" s="35">
        <v>1090</v>
      </c>
      <c r="E2817" s="36">
        <v>44</v>
      </c>
      <c r="F2817" s="32"/>
      <c r="G2817" s="32">
        <v>28</v>
      </c>
      <c r="H2817" s="32">
        <v>31</v>
      </c>
      <c r="I2817" s="32">
        <v>25</v>
      </c>
      <c r="J2817" s="37">
        <v>57</v>
      </c>
      <c r="K2817" s="36">
        <v>31</v>
      </c>
      <c r="L2817" s="32">
        <v>37</v>
      </c>
      <c r="M2817" s="37">
        <v>66</v>
      </c>
      <c r="N2817" s="32"/>
      <c r="O2817" s="32"/>
      <c r="P2817" s="32"/>
      <c r="Q2817" s="32"/>
      <c r="R2817" s="38">
        <f>(E2817*E$2+F2817*F$2+G2817*G$2+H2817*H$2+I2817*I$2+K2817*K$2+J2817*J$2+L2817*L$2+M2817*M$2)</f>
        <v>0</v>
      </c>
    </row>
    <row r="2818" spans="1:18" ht="22.5" customHeight="1">
      <c r="A2818" s="34">
        <v>46017</v>
      </c>
      <c r="B2818" s="15" t="s">
        <v>7187</v>
      </c>
      <c r="C2818" s="15" t="s">
        <v>7188</v>
      </c>
      <c r="D2818" s="35">
        <v>524</v>
      </c>
      <c r="E2818" s="36"/>
      <c r="F2818" s="32"/>
      <c r="G2818" s="32"/>
      <c r="H2818" s="32"/>
      <c r="I2818" s="32"/>
      <c r="J2818" s="37"/>
      <c r="K2818" s="36"/>
      <c r="L2818" s="32">
        <v>47</v>
      </c>
      <c r="M2818" s="37">
        <v>53</v>
      </c>
      <c r="N2818" s="32"/>
      <c r="O2818" s="32"/>
      <c r="P2818" s="32"/>
      <c r="Q2818" s="32"/>
      <c r="R2818" s="38">
        <f>(E2818*E$2+F2818*F$2+G2818*G$2+H2818*H$2+I2818*I$2+K2818*K$2+J2818*J$2+L2818*L$2+M2818*M$2)</f>
        <v>0</v>
      </c>
    </row>
    <row r="2819" spans="1:18" ht="22.5" customHeight="1">
      <c r="A2819" s="34">
        <v>46017</v>
      </c>
      <c r="B2819" s="15" t="s">
        <v>3140</v>
      </c>
      <c r="C2819" s="15" t="s">
        <v>3141</v>
      </c>
      <c r="D2819" s="35">
        <v>173</v>
      </c>
      <c r="E2819" s="36">
        <v>46</v>
      </c>
      <c r="F2819" s="32">
        <v>25</v>
      </c>
      <c r="G2819" s="32">
        <v>30</v>
      </c>
      <c r="H2819" s="32">
        <v>84</v>
      </c>
      <c r="I2819" s="32">
        <v>32</v>
      </c>
      <c r="J2819" s="37"/>
      <c r="K2819" s="36">
        <v>48</v>
      </c>
      <c r="L2819" s="32">
        <v>63</v>
      </c>
      <c r="M2819" s="37">
        <v>17</v>
      </c>
      <c r="N2819" s="32"/>
      <c r="O2819" s="32"/>
      <c r="P2819" s="32"/>
      <c r="Q2819" s="32"/>
      <c r="R2819" s="38">
        <f>(E2819*E$2+F2819*F$2+G2819*G$2+H2819*H$2+I2819*I$2+K2819*K$2+J2819*J$2+L2819*L$2+M2819*M$2)</f>
        <v>0</v>
      </c>
    </row>
    <row r="2820" spans="1:18" ht="22.5" customHeight="1">
      <c r="A2820" s="34">
        <v>46017</v>
      </c>
      <c r="B2820" s="15" t="s">
        <v>3142</v>
      </c>
      <c r="C2820" s="15" t="s">
        <v>3143</v>
      </c>
      <c r="D2820" s="35">
        <v>83878</v>
      </c>
      <c r="E2820" s="36">
        <v>72</v>
      </c>
      <c r="F2820" s="32">
        <v>72</v>
      </c>
      <c r="G2820" s="32">
        <v>64</v>
      </c>
      <c r="H2820" s="32">
        <v>71</v>
      </c>
      <c r="I2820" s="32">
        <v>53</v>
      </c>
      <c r="J2820" s="37">
        <v>70</v>
      </c>
      <c r="K2820" s="36">
        <v>26</v>
      </c>
      <c r="L2820" s="32">
        <v>59</v>
      </c>
      <c r="M2820" s="37">
        <v>54</v>
      </c>
      <c r="N2820" s="32"/>
      <c r="O2820" s="32"/>
      <c r="P2820" s="32"/>
      <c r="Q2820" s="32"/>
      <c r="R2820" s="38">
        <f>(E2820*E$2+F2820*F$2+G2820*G$2+H2820*H$2+I2820*I$2+K2820*K$2+J2820*J$2+L2820*L$2+M2820*M$2)</f>
        <v>0</v>
      </c>
    </row>
    <row r="2821" spans="1:18" ht="22.5" customHeight="1">
      <c r="A2821" s="34">
        <v>46017</v>
      </c>
      <c r="B2821" s="15" t="s">
        <v>3144</v>
      </c>
      <c r="C2821" s="18" t="s">
        <v>3145</v>
      </c>
      <c r="D2821" s="35">
        <v>7819</v>
      </c>
      <c r="E2821" s="36">
        <v>60</v>
      </c>
      <c r="F2821" s="32">
        <v>49</v>
      </c>
      <c r="G2821" s="32">
        <v>56</v>
      </c>
      <c r="H2821" s="32">
        <v>67</v>
      </c>
      <c r="I2821" s="32">
        <v>85</v>
      </c>
      <c r="J2821" s="37"/>
      <c r="K2821" s="36">
        <v>4</v>
      </c>
      <c r="L2821" s="32">
        <v>67</v>
      </c>
      <c r="M2821" s="37">
        <v>39</v>
      </c>
      <c r="N2821" s="32"/>
      <c r="O2821" s="32"/>
      <c r="P2821" s="32"/>
      <c r="Q2821" s="32"/>
      <c r="R2821" s="38">
        <f>(E2821*E$2+F2821*F$2+G2821*G$2+H2821*H$2+I2821*I$2+K2821*K$2+J2821*J$2+L2821*L$2+M2821*M$2)</f>
        <v>0</v>
      </c>
    </row>
    <row r="2822" spans="1:18" ht="22.5" customHeight="1">
      <c r="A2822" s="34">
        <v>46017</v>
      </c>
      <c r="B2822" s="15" t="s">
        <v>5250</v>
      </c>
      <c r="C2822" s="18" t="s">
        <v>5249</v>
      </c>
      <c r="D2822" s="35">
        <v>387</v>
      </c>
      <c r="E2822" s="36">
        <v>46</v>
      </c>
      <c r="F2822" s="32"/>
      <c r="G2822" s="32">
        <v>50</v>
      </c>
      <c r="H2822" s="32">
        <v>66</v>
      </c>
      <c r="I2822" s="32">
        <v>12</v>
      </c>
      <c r="J2822" s="37"/>
      <c r="K2822" s="36">
        <v>26</v>
      </c>
      <c r="L2822" s="32">
        <v>44</v>
      </c>
      <c r="M2822" s="37">
        <v>64</v>
      </c>
      <c r="N2822" s="32"/>
      <c r="O2822" s="32"/>
      <c r="P2822" s="32"/>
      <c r="Q2822" s="32"/>
      <c r="R2822" s="38">
        <f>(E2822*E$2+F2822*F$2+G2822*G$2+H2822*H$2+I2822*I$2+K2822*K$2+J2822*J$2+L2822*L$2+M2822*M$2)</f>
        <v>0</v>
      </c>
    </row>
    <row r="2823" spans="1:18" ht="22.5" customHeight="1">
      <c r="A2823" s="34">
        <v>46017</v>
      </c>
      <c r="B2823" s="15" t="s">
        <v>3146</v>
      </c>
      <c r="C2823" s="18" t="s">
        <v>3147</v>
      </c>
      <c r="D2823" s="35">
        <v>17293</v>
      </c>
      <c r="E2823" s="36">
        <v>92</v>
      </c>
      <c r="F2823" s="32">
        <v>78</v>
      </c>
      <c r="G2823" s="32">
        <v>92</v>
      </c>
      <c r="H2823" s="32">
        <v>68</v>
      </c>
      <c r="I2823" s="32">
        <v>94</v>
      </c>
      <c r="J2823" s="37"/>
      <c r="K2823" s="36">
        <v>53</v>
      </c>
      <c r="L2823" s="32">
        <v>61</v>
      </c>
      <c r="M2823" s="37">
        <v>47</v>
      </c>
      <c r="N2823" s="32"/>
      <c r="O2823" s="32"/>
      <c r="P2823" s="32"/>
      <c r="Q2823" s="32"/>
      <c r="R2823" s="38">
        <f>(E2823*E$2+F2823*F$2+G2823*G$2+H2823*H$2+I2823*I$2+K2823*K$2+J2823*J$2+L2823*L$2+M2823*M$2)</f>
        <v>0</v>
      </c>
    </row>
    <row r="2824" spans="1:18" ht="22.5" customHeight="1">
      <c r="A2824" s="34">
        <v>46017</v>
      </c>
      <c r="B2824" s="15" t="s">
        <v>3148</v>
      </c>
      <c r="C2824" s="15" t="s">
        <v>3149</v>
      </c>
      <c r="D2824" s="35">
        <v>287</v>
      </c>
      <c r="E2824" s="36"/>
      <c r="F2824" s="32">
        <v>38</v>
      </c>
      <c r="G2824" s="32"/>
      <c r="H2824" s="32">
        <v>22</v>
      </c>
      <c r="I2824" s="32"/>
      <c r="J2824" s="37"/>
      <c r="K2824" s="36">
        <v>4</v>
      </c>
      <c r="L2824" s="32">
        <v>88</v>
      </c>
      <c r="M2824" s="37">
        <v>55</v>
      </c>
      <c r="N2824" s="32"/>
      <c r="O2824" s="32"/>
      <c r="P2824" s="32"/>
      <c r="Q2824" s="32"/>
      <c r="R2824" s="38">
        <f>(E2824*E$2+F2824*F$2+G2824*G$2+H2824*H$2+I2824*I$2+K2824*K$2+J2824*J$2+L2824*L$2+M2824*M$2)</f>
        <v>0</v>
      </c>
    </row>
    <row r="2825" spans="1:18" ht="22.5" customHeight="1">
      <c r="A2825" s="34">
        <v>46017</v>
      </c>
      <c r="B2825" s="15" t="s">
        <v>3150</v>
      </c>
      <c r="C2825" s="18" t="s">
        <v>3151</v>
      </c>
      <c r="D2825" s="35">
        <v>1004</v>
      </c>
      <c r="E2825" s="36">
        <v>67</v>
      </c>
      <c r="F2825" s="32">
        <v>62</v>
      </c>
      <c r="G2825" s="32">
        <v>61</v>
      </c>
      <c r="H2825" s="32">
        <v>62</v>
      </c>
      <c r="I2825" s="32">
        <v>89</v>
      </c>
      <c r="J2825" s="37"/>
      <c r="K2825" s="36">
        <v>49</v>
      </c>
      <c r="L2825" s="32">
        <v>40</v>
      </c>
      <c r="M2825" s="37">
        <v>59</v>
      </c>
      <c r="N2825" s="32"/>
      <c r="O2825" s="32"/>
      <c r="P2825" s="32"/>
      <c r="Q2825" s="32"/>
      <c r="R2825" s="38">
        <f>(E2825*E$2+F2825*F$2+G2825*G$2+H2825*H$2+I2825*I$2+K2825*K$2+J2825*J$2+L2825*L$2+M2825*M$2)</f>
        <v>0</v>
      </c>
    </row>
    <row r="2826" spans="1:18" ht="22.5" customHeight="1">
      <c r="A2826" s="34">
        <v>46017</v>
      </c>
      <c r="B2826" s="15" t="s">
        <v>5252</v>
      </c>
      <c r="C2826" s="18" t="s">
        <v>5251</v>
      </c>
      <c r="D2826" s="35">
        <v>10580</v>
      </c>
      <c r="E2826" s="36">
        <v>43</v>
      </c>
      <c r="F2826" s="32"/>
      <c r="G2826" s="32">
        <v>51</v>
      </c>
      <c r="H2826" s="32"/>
      <c r="I2826" s="32">
        <v>24</v>
      </c>
      <c r="J2826" s="37">
        <v>47</v>
      </c>
      <c r="K2826" s="36">
        <v>17</v>
      </c>
      <c r="L2826" s="32">
        <v>15</v>
      </c>
      <c r="M2826" s="37">
        <v>95</v>
      </c>
      <c r="N2826" s="32"/>
      <c r="O2826" s="32"/>
      <c r="P2826" s="32"/>
      <c r="Q2826" s="32"/>
      <c r="R2826" s="38">
        <f>(E2826*E$2+F2826*F$2+G2826*G$2+H2826*H$2+I2826*I$2+K2826*K$2+J2826*J$2+L2826*L$2+M2826*M$2)</f>
        <v>0</v>
      </c>
    </row>
    <row r="2827" spans="1:18" ht="22.5" customHeight="1">
      <c r="A2827" s="34">
        <v>46017</v>
      </c>
      <c r="B2827" s="15" t="s">
        <v>3152</v>
      </c>
      <c r="C2827" s="15" t="s">
        <v>3153</v>
      </c>
      <c r="D2827" s="35">
        <v>20304</v>
      </c>
      <c r="E2827" s="36">
        <v>96</v>
      </c>
      <c r="F2827" s="32">
        <v>66</v>
      </c>
      <c r="G2827" s="32">
        <v>100</v>
      </c>
      <c r="H2827" s="32">
        <v>63</v>
      </c>
      <c r="I2827" s="32">
        <v>93</v>
      </c>
      <c r="J2827" s="37"/>
      <c r="K2827" s="36">
        <v>63</v>
      </c>
      <c r="L2827" s="32">
        <v>48</v>
      </c>
      <c r="M2827" s="37">
        <v>63</v>
      </c>
      <c r="N2827" s="32">
        <v>1</v>
      </c>
      <c r="O2827" s="32"/>
      <c r="P2827" s="32"/>
      <c r="Q2827" s="32"/>
      <c r="R2827" s="38">
        <f>(E2827*E$2+F2827*F$2+G2827*G$2+H2827*H$2+I2827*I$2+K2827*K$2+J2827*J$2+L2827*L$2+M2827*M$2)</f>
        <v>0</v>
      </c>
    </row>
    <row r="2828" spans="1:18" ht="22.5" customHeight="1">
      <c r="A2828" s="34">
        <v>46017</v>
      </c>
      <c r="B2828" s="15" t="s">
        <v>6190</v>
      </c>
      <c r="C2828" s="18" t="s">
        <v>6191</v>
      </c>
      <c r="D2828" s="35">
        <v>897</v>
      </c>
      <c r="E2828" s="36"/>
      <c r="F2828" s="32">
        <v>50</v>
      </c>
      <c r="G2828" s="32"/>
      <c r="H2828" s="32">
        <v>19</v>
      </c>
      <c r="I2828" s="32"/>
      <c r="J2828" s="37"/>
      <c r="K2828" s="36">
        <v>51</v>
      </c>
      <c r="L2828" s="32">
        <v>89</v>
      </c>
      <c r="M2828" s="37">
        <v>3</v>
      </c>
      <c r="N2828" s="32"/>
      <c r="O2828" s="32"/>
      <c r="P2828" s="32"/>
      <c r="Q2828" s="32"/>
      <c r="R2828" s="38">
        <f>(E2828*E$2+F2828*F$2+G2828*G$2+H2828*H$2+I2828*I$2+K2828*K$2+J2828*J$2+L2828*L$2+M2828*M$2)</f>
        <v>0</v>
      </c>
    </row>
    <row r="2829" spans="1:18" ht="22.5" customHeight="1">
      <c r="A2829" s="34">
        <v>46017</v>
      </c>
      <c r="B2829" s="15" t="s">
        <v>6604</v>
      </c>
      <c r="C2829" s="15" t="s">
        <v>6605</v>
      </c>
      <c r="D2829" s="35">
        <v>249</v>
      </c>
      <c r="E2829" s="36"/>
      <c r="F2829" s="32"/>
      <c r="G2829" s="32"/>
      <c r="H2829" s="32"/>
      <c r="I2829" s="32"/>
      <c r="J2829" s="37"/>
      <c r="K2829" s="36"/>
      <c r="L2829" s="32">
        <v>14</v>
      </c>
      <c r="M2829" s="37">
        <v>80</v>
      </c>
      <c r="N2829" s="32"/>
      <c r="O2829" s="32"/>
      <c r="P2829" s="32"/>
      <c r="Q2829" s="32"/>
      <c r="R2829" s="38">
        <f>(E2829*E$2+F2829*F$2+G2829*G$2+H2829*H$2+I2829*I$2+K2829*K$2+J2829*J$2+L2829*L$2+M2829*M$2)</f>
        <v>0</v>
      </c>
    </row>
    <row r="2830" spans="1:18" ht="22.5" customHeight="1">
      <c r="A2830" s="34">
        <v>46017</v>
      </c>
      <c r="B2830" s="15" t="s">
        <v>7671</v>
      </c>
      <c r="C2830" s="15" t="s">
        <v>7672</v>
      </c>
      <c r="D2830" s="35">
        <v>37</v>
      </c>
      <c r="E2830" s="36"/>
      <c r="F2830" s="32"/>
      <c r="G2830" s="32"/>
      <c r="H2830" s="32"/>
      <c r="I2830" s="32"/>
      <c r="J2830" s="37"/>
      <c r="K2830" s="36">
        <v>15</v>
      </c>
      <c r="L2830" s="32">
        <v>50</v>
      </c>
      <c r="M2830" s="37">
        <v>59</v>
      </c>
      <c r="N2830" s="32"/>
      <c r="O2830" s="32"/>
      <c r="P2830" s="32"/>
      <c r="Q2830" s="32"/>
      <c r="R2830" s="38">
        <f>(E2830*E$2+F2830*F$2+G2830*G$2+H2830*H$2+I2830*I$2+K2830*K$2+J2830*J$2+L2830*L$2+M2830*M$2)</f>
        <v>0</v>
      </c>
    </row>
    <row r="2831" spans="1:18" ht="22.5" customHeight="1">
      <c r="A2831" s="34">
        <v>46017</v>
      </c>
      <c r="B2831" s="15" t="s">
        <v>6683</v>
      </c>
      <c r="C2831" s="15" t="s">
        <v>6672</v>
      </c>
      <c r="D2831" s="35">
        <v>5272</v>
      </c>
      <c r="E2831" s="36">
        <v>23</v>
      </c>
      <c r="F2831" s="32">
        <v>9</v>
      </c>
      <c r="G2831" s="32">
        <v>31</v>
      </c>
      <c r="H2831" s="32">
        <v>74</v>
      </c>
      <c r="I2831" s="32">
        <v>46</v>
      </c>
      <c r="J2831" s="37"/>
      <c r="K2831" s="36">
        <v>30</v>
      </c>
      <c r="L2831" s="32">
        <v>69</v>
      </c>
      <c r="M2831" s="37">
        <v>14</v>
      </c>
      <c r="N2831" s="32"/>
      <c r="O2831" s="32"/>
      <c r="P2831" s="32"/>
      <c r="Q2831" s="32"/>
      <c r="R2831" s="38">
        <f>(E2831*E$2+F2831*F$2+G2831*G$2+H2831*H$2+I2831*I$2+K2831*K$2+J2831*J$2+L2831*L$2+M2831*M$2)</f>
        <v>0</v>
      </c>
    </row>
    <row r="2832" spans="1:18" ht="22.5" customHeight="1">
      <c r="A2832" s="34">
        <v>46017</v>
      </c>
      <c r="B2832" s="15" t="s">
        <v>3154</v>
      </c>
      <c r="C2832" s="15" t="s">
        <v>3155</v>
      </c>
      <c r="D2832" s="35">
        <v>8660</v>
      </c>
      <c r="E2832" s="36">
        <v>51</v>
      </c>
      <c r="F2832" s="32">
        <v>57</v>
      </c>
      <c r="G2832" s="32">
        <v>51</v>
      </c>
      <c r="H2832" s="32">
        <v>52</v>
      </c>
      <c r="I2832" s="32">
        <v>25</v>
      </c>
      <c r="J2832" s="37">
        <v>45</v>
      </c>
      <c r="K2832" s="36">
        <v>16</v>
      </c>
      <c r="L2832" s="32">
        <v>38</v>
      </c>
      <c r="M2832" s="37">
        <v>65</v>
      </c>
      <c r="N2832" s="32"/>
      <c r="O2832" s="32"/>
      <c r="P2832" s="32"/>
      <c r="Q2832" s="32"/>
      <c r="R2832" s="38">
        <f>(E2832*E$2+F2832*F$2+G2832*G$2+H2832*H$2+I2832*I$2+K2832*K$2+J2832*J$2+L2832*L$2+M2832*M$2)</f>
        <v>0</v>
      </c>
    </row>
    <row r="2833" spans="1:18" ht="22.5" customHeight="1">
      <c r="A2833" s="34">
        <v>46017</v>
      </c>
      <c r="B2833" s="15" t="s">
        <v>5254</v>
      </c>
      <c r="C2833" s="15" t="s">
        <v>5253</v>
      </c>
      <c r="D2833" s="35">
        <v>5351</v>
      </c>
      <c r="E2833" s="36">
        <v>48</v>
      </c>
      <c r="F2833" s="32"/>
      <c r="G2833" s="32">
        <v>46</v>
      </c>
      <c r="H2833" s="32"/>
      <c r="I2833" s="32">
        <v>25</v>
      </c>
      <c r="J2833" s="37">
        <v>54</v>
      </c>
      <c r="K2833" s="36">
        <v>79</v>
      </c>
      <c r="L2833" s="32">
        <v>18</v>
      </c>
      <c r="M2833" s="37">
        <v>95</v>
      </c>
      <c r="N2833" s="32"/>
      <c r="O2833" s="32"/>
      <c r="P2833" s="32"/>
      <c r="Q2833" s="32"/>
      <c r="R2833" s="38">
        <f>(E2833*E$2+F2833*F$2+G2833*G$2+H2833*H$2+I2833*I$2+K2833*K$2+J2833*J$2+L2833*L$2+M2833*M$2)</f>
        <v>0</v>
      </c>
    </row>
    <row r="2834" spans="1:18" ht="22.5" customHeight="1">
      <c r="A2834" s="34">
        <v>46017</v>
      </c>
      <c r="B2834" s="15" t="s">
        <v>3156</v>
      </c>
      <c r="C2834" s="15" t="s">
        <v>3157</v>
      </c>
      <c r="D2834" s="35">
        <v>5220</v>
      </c>
      <c r="E2834" s="36">
        <v>51</v>
      </c>
      <c r="F2834" s="32">
        <v>25</v>
      </c>
      <c r="G2834" s="32">
        <v>71</v>
      </c>
      <c r="H2834" s="32">
        <v>75</v>
      </c>
      <c r="I2834" s="32">
        <v>47</v>
      </c>
      <c r="J2834" s="37"/>
      <c r="K2834" s="36">
        <v>48</v>
      </c>
      <c r="L2834" s="32">
        <v>2</v>
      </c>
      <c r="M2834" s="37">
        <v>90</v>
      </c>
      <c r="N2834" s="32"/>
      <c r="O2834" s="32"/>
      <c r="P2834" s="32"/>
      <c r="Q2834" s="32"/>
      <c r="R2834" s="38">
        <f>(E2834*E$2+F2834*F$2+G2834*G$2+H2834*H$2+I2834*I$2+K2834*K$2+J2834*J$2+L2834*L$2+M2834*M$2)</f>
        <v>0</v>
      </c>
    </row>
    <row r="2835" spans="1:18" ht="22.5" customHeight="1">
      <c r="A2835" s="34">
        <v>46017</v>
      </c>
      <c r="B2835" s="15" t="s">
        <v>3158</v>
      </c>
      <c r="C2835" s="18" t="s">
        <v>3159</v>
      </c>
      <c r="D2835" s="35">
        <v>2064</v>
      </c>
      <c r="E2835" s="36">
        <v>39</v>
      </c>
      <c r="F2835" s="32">
        <v>43</v>
      </c>
      <c r="G2835" s="32">
        <v>38</v>
      </c>
      <c r="H2835" s="32">
        <v>71</v>
      </c>
      <c r="I2835" s="32">
        <v>34</v>
      </c>
      <c r="J2835" s="37">
        <v>45</v>
      </c>
      <c r="K2835" s="36">
        <v>56</v>
      </c>
      <c r="L2835" s="32">
        <v>77</v>
      </c>
      <c r="M2835" s="37">
        <v>15</v>
      </c>
      <c r="N2835" s="32"/>
      <c r="O2835" s="32"/>
      <c r="P2835" s="32"/>
      <c r="Q2835" s="32"/>
      <c r="R2835" s="38">
        <f>(E2835*E$2+F2835*F$2+G2835*G$2+H2835*H$2+I2835*I$2+K2835*K$2+J2835*J$2+L2835*L$2+M2835*M$2)</f>
        <v>0</v>
      </c>
    </row>
    <row r="2836" spans="1:18" ht="22.5" customHeight="1">
      <c r="A2836" s="34">
        <v>46017</v>
      </c>
      <c r="B2836" s="15" t="s">
        <v>3160</v>
      </c>
      <c r="C2836" s="18" t="s">
        <v>3161</v>
      </c>
      <c r="D2836" s="35">
        <v>4121</v>
      </c>
      <c r="E2836" s="36">
        <v>75</v>
      </c>
      <c r="F2836" s="32">
        <v>59</v>
      </c>
      <c r="G2836" s="32">
        <v>78</v>
      </c>
      <c r="H2836" s="32">
        <v>83</v>
      </c>
      <c r="I2836" s="32">
        <v>98</v>
      </c>
      <c r="J2836" s="37"/>
      <c r="K2836" s="36">
        <v>32</v>
      </c>
      <c r="L2836" s="32">
        <v>98</v>
      </c>
      <c r="M2836" s="37">
        <v>19</v>
      </c>
      <c r="N2836" s="32"/>
      <c r="O2836" s="32"/>
      <c r="P2836" s="32"/>
      <c r="Q2836" s="32"/>
      <c r="R2836" s="38">
        <f>(E2836*E$2+F2836*F$2+G2836*G$2+H2836*H$2+I2836*I$2+K2836*K$2+J2836*J$2+L2836*L$2+M2836*M$2)</f>
        <v>0</v>
      </c>
    </row>
    <row r="2837" spans="1:18" ht="22.5" customHeight="1">
      <c r="A2837" s="34">
        <v>46017</v>
      </c>
      <c r="B2837" s="15" t="s">
        <v>7967</v>
      </c>
      <c r="C2837" s="15" t="s">
        <v>7968</v>
      </c>
      <c r="D2837" s="35">
        <v>214</v>
      </c>
      <c r="E2837" s="36"/>
      <c r="F2837" s="32">
        <v>10</v>
      </c>
      <c r="G2837" s="32"/>
      <c r="H2837" s="32">
        <v>49</v>
      </c>
      <c r="I2837" s="32"/>
      <c r="J2837" s="37"/>
      <c r="K2837" s="36">
        <v>24</v>
      </c>
      <c r="L2837" s="32">
        <v>47</v>
      </c>
      <c r="M2837" s="37">
        <v>48</v>
      </c>
      <c r="N2837" s="32"/>
      <c r="O2837" s="32"/>
      <c r="P2837" s="32"/>
      <c r="Q2837" s="32"/>
      <c r="R2837" s="38">
        <f>(E2837*E$2+F2837*F$2+G2837*G$2+H2837*H$2+I2837*I$2+K2837*K$2+J2837*J$2+L2837*L$2+M2837*M$2)</f>
        <v>0</v>
      </c>
    </row>
    <row r="2838" spans="1:18" ht="22.5" customHeight="1">
      <c r="A2838" s="34">
        <v>46017</v>
      </c>
      <c r="B2838" s="15" t="s">
        <v>3162</v>
      </c>
      <c r="C2838" s="18" t="s">
        <v>3163</v>
      </c>
      <c r="D2838" s="35">
        <v>9459</v>
      </c>
      <c r="E2838" s="36">
        <v>77</v>
      </c>
      <c r="F2838" s="32">
        <v>84</v>
      </c>
      <c r="G2838" s="32">
        <v>70</v>
      </c>
      <c r="H2838" s="32">
        <v>99</v>
      </c>
      <c r="I2838" s="32">
        <v>74</v>
      </c>
      <c r="J2838" s="37"/>
      <c r="K2838" s="36">
        <v>70</v>
      </c>
      <c r="L2838" s="32">
        <v>5</v>
      </c>
      <c r="M2838" s="37">
        <v>92</v>
      </c>
      <c r="N2838" s="32"/>
      <c r="O2838" s="32">
        <v>1</v>
      </c>
      <c r="P2838" s="32"/>
      <c r="Q2838" s="32"/>
      <c r="R2838" s="38">
        <f>(E2838*E$2+F2838*F$2+G2838*G$2+H2838*H$2+I2838*I$2+K2838*K$2+J2838*J$2+L2838*L$2+M2838*M$2)</f>
        <v>0</v>
      </c>
    </row>
    <row r="2839" spans="1:18" ht="22.5" customHeight="1">
      <c r="A2839" s="34">
        <v>46017</v>
      </c>
      <c r="B2839" s="15" t="s">
        <v>3164</v>
      </c>
      <c r="C2839" s="15" t="s">
        <v>3165</v>
      </c>
      <c r="D2839" s="35">
        <v>23409</v>
      </c>
      <c r="E2839" s="36">
        <v>42</v>
      </c>
      <c r="F2839" s="32">
        <v>23</v>
      </c>
      <c r="G2839" s="32">
        <v>43</v>
      </c>
      <c r="H2839" s="32">
        <v>88</v>
      </c>
      <c r="I2839" s="32">
        <v>75</v>
      </c>
      <c r="J2839" s="37"/>
      <c r="K2839" s="36">
        <v>30</v>
      </c>
      <c r="L2839" s="32">
        <v>37</v>
      </c>
      <c r="M2839" s="37">
        <v>69</v>
      </c>
      <c r="N2839" s="32"/>
      <c r="O2839" s="32"/>
      <c r="P2839" s="32"/>
      <c r="Q2839" s="32"/>
      <c r="R2839" s="38">
        <f>(E2839*E$2+F2839*F$2+G2839*G$2+H2839*H$2+I2839*I$2+K2839*K$2+J2839*J$2+L2839*L$2+M2839*M$2)</f>
        <v>0</v>
      </c>
    </row>
    <row r="2840" spans="1:18" ht="22.5" customHeight="1">
      <c r="A2840" s="34">
        <v>46017</v>
      </c>
      <c r="B2840" s="15" t="s">
        <v>7128</v>
      </c>
      <c r="C2840" s="15" t="s">
        <v>7129</v>
      </c>
      <c r="D2840" s="35">
        <v>266</v>
      </c>
      <c r="E2840" s="36"/>
      <c r="F2840" s="32">
        <v>58</v>
      </c>
      <c r="G2840" s="32"/>
      <c r="H2840" s="32">
        <v>88</v>
      </c>
      <c r="I2840" s="32"/>
      <c r="J2840" s="37"/>
      <c r="K2840" s="36">
        <v>7</v>
      </c>
      <c r="L2840" s="32">
        <v>46</v>
      </c>
      <c r="M2840" s="37">
        <v>52</v>
      </c>
      <c r="N2840" s="32"/>
      <c r="O2840" s="32"/>
      <c r="P2840" s="32"/>
      <c r="Q2840" s="32"/>
      <c r="R2840" s="38">
        <f>(E2840*E$2+F2840*F$2+G2840*G$2+H2840*H$2+I2840*I$2+K2840*K$2+J2840*J$2+L2840*L$2+M2840*M$2)</f>
        <v>0</v>
      </c>
    </row>
    <row r="2841" spans="1:18" ht="22.5" customHeight="1">
      <c r="A2841" s="34">
        <v>46017</v>
      </c>
      <c r="B2841" s="15" t="s">
        <v>5256</v>
      </c>
      <c r="C2841" s="18" t="s">
        <v>5255</v>
      </c>
      <c r="D2841" s="35">
        <v>25950</v>
      </c>
      <c r="E2841" s="36">
        <v>51</v>
      </c>
      <c r="F2841" s="32"/>
      <c r="G2841" s="32">
        <v>58</v>
      </c>
      <c r="H2841" s="32"/>
      <c r="I2841" s="32">
        <v>56</v>
      </c>
      <c r="J2841" s="37">
        <v>55</v>
      </c>
      <c r="K2841" s="36">
        <v>26</v>
      </c>
      <c r="L2841" s="32">
        <v>14</v>
      </c>
      <c r="M2841" s="37">
        <v>97</v>
      </c>
      <c r="N2841" s="32"/>
      <c r="O2841" s="32"/>
      <c r="P2841" s="32"/>
      <c r="Q2841" s="32"/>
      <c r="R2841" s="38">
        <f>(E2841*E$2+F2841*F$2+G2841*G$2+H2841*H$2+I2841*I$2+K2841*K$2+J2841*J$2+L2841*L$2+M2841*M$2)</f>
        <v>0</v>
      </c>
    </row>
    <row r="2842" spans="1:18" ht="22.5" customHeight="1">
      <c r="A2842" s="34">
        <v>46017</v>
      </c>
      <c r="B2842" s="15" t="s">
        <v>5763</v>
      </c>
      <c r="C2842" s="18" t="s">
        <v>5762</v>
      </c>
      <c r="D2842" s="35">
        <v>3235</v>
      </c>
      <c r="E2842" s="36">
        <v>39</v>
      </c>
      <c r="F2842" s="32"/>
      <c r="G2842" s="32">
        <v>35</v>
      </c>
      <c r="H2842" s="32">
        <v>17</v>
      </c>
      <c r="I2842" s="32"/>
      <c r="J2842" s="37"/>
      <c r="K2842" s="36">
        <v>13</v>
      </c>
      <c r="L2842" s="32">
        <v>73</v>
      </c>
      <c r="M2842" s="37">
        <v>35</v>
      </c>
      <c r="N2842" s="32"/>
      <c r="O2842" s="32"/>
      <c r="P2842" s="32"/>
      <c r="Q2842" s="32"/>
      <c r="R2842" s="38">
        <f>(E2842*E$2+F2842*F$2+G2842*G$2+H2842*H$2+I2842*I$2+K2842*K$2+J2842*J$2+L2842*L$2+M2842*M$2)</f>
        <v>0</v>
      </c>
    </row>
    <row r="2843" spans="1:18" ht="22.5" customHeight="1">
      <c r="A2843" s="34">
        <v>46017</v>
      </c>
      <c r="B2843" s="15" t="s">
        <v>3166</v>
      </c>
      <c r="C2843" s="18" t="s">
        <v>3167</v>
      </c>
      <c r="D2843" s="35">
        <v>10242</v>
      </c>
      <c r="E2843" s="36">
        <v>39</v>
      </c>
      <c r="F2843" s="32">
        <v>48</v>
      </c>
      <c r="G2843" s="32">
        <v>47</v>
      </c>
      <c r="H2843" s="32">
        <v>65</v>
      </c>
      <c r="I2843" s="32">
        <v>63</v>
      </c>
      <c r="J2843" s="37">
        <v>54</v>
      </c>
      <c r="K2843" s="36">
        <v>69</v>
      </c>
      <c r="L2843" s="32">
        <v>59</v>
      </c>
      <c r="M2843" s="37">
        <v>40</v>
      </c>
      <c r="N2843" s="32"/>
      <c r="O2843" s="32"/>
      <c r="P2843" s="32"/>
      <c r="Q2843" s="32"/>
      <c r="R2843" s="38">
        <f>(E2843*E$2+F2843*F$2+G2843*G$2+H2843*H$2+I2843*I$2+K2843*K$2+J2843*J$2+L2843*L$2+M2843*M$2)</f>
        <v>0</v>
      </c>
    </row>
    <row r="2844" spans="1:18" ht="22.5" customHeight="1">
      <c r="A2844" s="34">
        <v>46017</v>
      </c>
      <c r="B2844" s="15" t="s">
        <v>3168</v>
      </c>
      <c r="C2844" s="18" t="s">
        <v>3169</v>
      </c>
      <c r="D2844" s="35">
        <v>1237</v>
      </c>
      <c r="E2844" s="36">
        <v>34</v>
      </c>
      <c r="F2844" s="32">
        <v>44</v>
      </c>
      <c r="G2844" s="32">
        <v>51</v>
      </c>
      <c r="H2844" s="32">
        <v>31</v>
      </c>
      <c r="I2844" s="32">
        <v>90</v>
      </c>
      <c r="J2844" s="37"/>
      <c r="K2844" s="36">
        <v>37</v>
      </c>
      <c r="L2844" s="32">
        <v>34</v>
      </c>
      <c r="M2844" s="37">
        <v>76</v>
      </c>
      <c r="N2844" s="32"/>
      <c r="O2844" s="32"/>
      <c r="P2844" s="32"/>
      <c r="Q2844" s="32">
        <v>1</v>
      </c>
      <c r="R2844" s="38">
        <f>(E2844*E$2+F2844*F$2+G2844*G$2+H2844*H$2+I2844*I$2+K2844*K$2+J2844*J$2+L2844*L$2+M2844*M$2)</f>
        <v>0</v>
      </c>
    </row>
    <row r="2845" spans="1:18" ht="22.5" customHeight="1">
      <c r="A2845" s="34">
        <v>46017</v>
      </c>
      <c r="B2845" s="15" t="s">
        <v>5258</v>
      </c>
      <c r="C2845" s="18" t="s">
        <v>5257</v>
      </c>
      <c r="D2845" s="35">
        <v>687</v>
      </c>
      <c r="E2845" s="36">
        <v>38</v>
      </c>
      <c r="F2845" s="32"/>
      <c r="G2845" s="32">
        <v>35</v>
      </c>
      <c r="H2845" s="32">
        <v>5</v>
      </c>
      <c r="I2845" s="32">
        <v>19</v>
      </c>
      <c r="J2845" s="37"/>
      <c r="K2845" s="36">
        <v>37</v>
      </c>
      <c r="L2845" s="32">
        <v>77</v>
      </c>
      <c r="M2845" s="37">
        <v>45</v>
      </c>
      <c r="N2845" s="32"/>
      <c r="O2845" s="32"/>
      <c r="P2845" s="32"/>
      <c r="Q2845" s="32"/>
      <c r="R2845" s="38">
        <f>(E2845*E$2+F2845*F$2+G2845*G$2+H2845*H$2+I2845*I$2+K2845*K$2+J2845*J$2+L2845*L$2+M2845*M$2)</f>
        <v>0</v>
      </c>
    </row>
    <row r="2846" spans="1:18" ht="22.5" customHeight="1">
      <c r="A2846" s="34">
        <v>46017</v>
      </c>
      <c r="B2846" s="15" t="s">
        <v>5914</v>
      </c>
      <c r="C2846" s="18" t="s">
        <v>5913</v>
      </c>
      <c r="D2846" s="35">
        <v>6725</v>
      </c>
      <c r="E2846" s="36">
        <v>25</v>
      </c>
      <c r="F2846" s="32"/>
      <c r="G2846" s="32">
        <v>22</v>
      </c>
      <c r="H2846" s="32">
        <v>46</v>
      </c>
      <c r="I2846" s="32">
        <v>43</v>
      </c>
      <c r="J2846" s="37"/>
      <c r="K2846" s="36">
        <v>51</v>
      </c>
      <c r="L2846" s="32">
        <v>51</v>
      </c>
      <c r="M2846" s="37">
        <v>39</v>
      </c>
      <c r="N2846" s="32"/>
      <c r="O2846" s="32"/>
      <c r="P2846" s="32"/>
      <c r="Q2846" s="32"/>
      <c r="R2846" s="38">
        <f>(E2846*E$2+F2846*F$2+G2846*G$2+H2846*H$2+I2846*I$2+K2846*K$2+J2846*J$2+L2846*L$2+M2846*M$2)</f>
        <v>0</v>
      </c>
    </row>
    <row r="2847" spans="1:18" ht="22.5" customHeight="1">
      <c r="A2847" s="34">
        <v>46017</v>
      </c>
      <c r="B2847" s="15" t="s">
        <v>6593</v>
      </c>
      <c r="C2847" s="15" t="s">
        <v>6594</v>
      </c>
      <c r="D2847" s="35">
        <v>940</v>
      </c>
      <c r="E2847" s="36">
        <v>33</v>
      </c>
      <c r="F2847" s="32">
        <v>47</v>
      </c>
      <c r="G2847" s="32">
        <v>32</v>
      </c>
      <c r="H2847" s="32">
        <v>39</v>
      </c>
      <c r="I2847" s="32">
        <v>28</v>
      </c>
      <c r="J2847" s="37"/>
      <c r="K2847" s="36">
        <v>11</v>
      </c>
      <c r="L2847" s="32">
        <v>72</v>
      </c>
      <c r="M2847" s="37">
        <v>11</v>
      </c>
      <c r="N2847" s="32"/>
      <c r="O2847" s="32"/>
      <c r="P2847" s="32"/>
      <c r="Q2847" s="32"/>
      <c r="R2847" s="38">
        <f>(E2847*E$2+F2847*F$2+G2847*G$2+H2847*H$2+I2847*I$2+K2847*K$2+J2847*J$2+L2847*L$2+M2847*M$2)</f>
        <v>0</v>
      </c>
    </row>
    <row r="2848" spans="1:18" ht="22.5" customHeight="1">
      <c r="A2848" s="34">
        <v>46017</v>
      </c>
      <c r="B2848" s="15" t="s">
        <v>3170</v>
      </c>
      <c r="C2848" s="18" t="s">
        <v>3171</v>
      </c>
      <c r="D2848" s="35">
        <v>1811</v>
      </c>
      <c r="E2848" s="36">
        <v>47</v>
      </c>
      <c r="F2848" s="32">
        <v>67</v>
      </c>
      <c r="G2848" s="32">
        <v>30</v>
      </c>
      <c r="H2848" s="32">
        <v>55</v>
      </c>
      <c r="I2848" s="32">
        <v>70</v>
      </c>
      <c r="J2848" s="37"/>
      <c r="K2848" s="36">
        <v>8</v>
      </c>
      <c r="L2848" s="32">
        <v>25</v>
      </c>
      <c r="M2848" s="37">
        <v>42</v>
      </c>
      <c r="N2848" s="32"/>
      <c r="O2848" s="32"/>
      <c r="P2848" s="32"/>
      <c r="Q2848" s="32"/>
      <c r="R2848" s="38">
        <f>(E2848*E$2+F2848*F$2+G2848*G$2+H2848*H$2+I2848*I$2+K2848*K$2+J2848*J$2+L2848*L$2+M2848*M$2)</f>
        <v>0</v>
      </c>
    </row>
    <row r="2849" spans="1:18" ht="22.5" customHeight="1">
      <c r="A2849" s="34">
        <v>46017</v>
      </c>
      <c r="B2849" s="15" t="s">
        <v>3172</v>
      </c>
      <c r="C2849" s="18" t="s">
        <v>3173</v>
      </c>
      <c r="D2849" s="35">
        <v>1914</v>
      </c>
      <c r="E2849" s="36"/>
      <c r="F2849" s="32">
        <v>82</v>
      </c>
      <c r="G2849" s="32"/>
      <c r="H2849" s="32">
        <v>82</v>
      </c>
      <c r="I2849" s="32"/>
      <c r="J2849" s="37">
        <v>84</v>
      </c>
      <c r="K2849" s="36">
        <v>52</v>
      </c>
      <c r="L2849" s="32">
        <v>38</v>
      </c>
      <c r="M2849" s="37">
        <v>64</v>
      </c>
      <c r="N2849" s="32"/>
      <c r="O2849" s="32">
        <v>1</v>
      </c>
      <c r="P2849" s="32"/>
      <c r="Q2849" s="32"/>
      <c r="R2849" s="38">
        <f>(E2849*E$2+F2849*F$2+G2849*G$2+H2849*H$2+I2849*I$2+K2849*K$2+J2849*J$2+L2849*L$2+M2849*M$2)</f>
        <v>0</v>
      </c>
    </row>
    <row r="2850" spans="1:18" ht="22.5" customHeight="1">
      <c r="A2850" s="34">
        <v>46017</v>
      </c>
      <c r="B2850" s="15" t="s">
        <v>7528</v>
      </c>
      <c r="C2850" s="18" t="s">
        <v>7529</v>
      </c>
      <c r="D2850" s="35">
        <v>238</v>
      </c>
      <c r="E2850" s="36"/>
      <c r="F2850" s="32">
        <v>59</v>
      </c>
      <c r="G2850" s="32"/>
      <c r="H2850" s="32">
        <v>22</v>
      </c>
      <c r="I2850" s="32"/>
      <c r="J2850" s="37"/>
      <c r="K2850" s="36">
        <v>40</v>
      </c>
      <c r="L2850" s="32">
        <v>46</v>
      </c>
      <c r="M2850" s="37">
        <v>45</v>
      </c>
      <c r="N2850" s="32"/>
      <c r="O2850" s="32"/>
      <c r="P2850" s="32"/>
      <c r="Q2850" s="32"/>
      <c r="R2850" s="38">
        <f>(E2850*E$2+F2850*F$2+G2850*G$2+H2850*H$2+I2850*I$2+K2850*K$2+J2850*J$2+L2850*L$2+M2850*M$2)</f>
        <v>0</v>
      </c>
    </row>
    <row r="2851" spans="1:18" ht="22.5" customHeight="1">
      <c r="A2851" s="34">
        <v>46017</v>
      </c>
      <c r="B2851" s="15" t="s">
        <v>5260</v>
      </c>
      <c r="C2851" s="18" t="s">
        <v>5259</v>
      </c>
      <c r="D2851" s="35">
        <v>1205</v>
      </c>
      <c r="E2851" s="36">
        <v>72</v>
      </c>
      <c r="F2851" s="32"/>
      <c r="G2851" s="32">
        <v>83</v>
      </c>
      <c r="H2851" s="32">
        <v>92</v>
      </c>
      <c r="I2851" s="32">
        <v>55</v>
      </c>
      <c r="J2851" s="37"/>
      <c r="K2851" s="36">
        <v>31</v>
      </c>
      <c r="L2851" s="32">
        <v>60</v>
      </c>
      <c r="M2851" s="37">
        <v>55</v>
      </c>
      <c r="N2851" s="32"/>
      <c r="O2851" s="32"/>
      <c r="P2851" s="32"/>
      <c r="Q2851" s="32"/>
      <c r="R2851" s="38">
        <f>(E2851*E$2+F2851*F$2+G2851*G$2+H2851*H$2+I2851*I$2+K2851*K$2+J2851*J$2+L2851*L$2+M2851*M$2)</f>
        <v>0</v>
      </c>
    </row>
    <row r="2852" spans="1:18" ht="22.5" customHeight="1">
      <c r="A2852" s="34">
        <v>46017</v>
      </c>
      <c r="B2852" s="15" t="s">
        <v>3174</v>
      </c>
      <c r="C2852" s="15" t="s">
        <v>3175</v>
      </c>
      <c r="D2852" s="35">
        <v>1901</v>
      </c>
      <c r="E2852" s="36">
        <v>48</v>
      </c>
      <c r="F2852" s="32">
        <v>33</v>
      </c>
      <c r="G2852" s="32">
        <v>42</v>
      </c>
      <c r="H2852" s="32">
        <v>90</v>
      </c>
      <c r="I2852" s="32">
        <v>77</v>
      </c>
      <c r="J2852" s="37">
        <v>39</v>
      </c>
      <c r="K2852" s="36">
        <v>45</v>
      </c>
      <c r="L2852" s="32">
        <v>30</v>
      </c>
      <c r="M2852" s="37">
        <v>68</v>
      </c>
      <c r="N2852" s="32"/>
      <c r="O2852" s="32"/>
      <c r="P2852" s="32"/>
      <c r="Q2852" s="32"/>
      <c r="R2852" s="38">
        <f>(E2852*E$2+F2852*F$2+G2852*G$2+H2852*H$2+I2852*I$2+K2852*K$2+J2852*J$2+L2852*L$2+M2852*M$2)</f>
        <v>0</v>
      </c>
    </row>
    <row r="2853" spans="1:18" ht="22.5" customHeight="1">
      <c r="A2853" s="34">
        <v>46017</v>
      </c>
      <c r="B2853" s="15" t="s">
        <v>3176</v>
      </c>
      <c r="C2853" s="18" t="s">
        <v>3177</v>
      </c>
      <c r="D2853" s="35">
        <v>1867</v>
      </c>
      <c r="E2853" s="36">
        <v>69</v>
      </c>
      <c r="F2853" s="32">
        <v>90</v>
      </c>
      <c r="G2853" s="32">
        <v>63</v>
      </c>
      <c r="H2853" s="32">
        <v>48</v>
      </c>
      <c r="I2853" s="32">
        <v>41</v>
      </c>
      <c r="J2853" s="37"/>
      <c r="K2853" s="36">
        <v>76</v>
      </c>
      <c r="L2853" s="32">
        <v>40</v>
      </c>
      <c r="M2853" s="37">
        <v>62</v>
      </c>
      <c r="N2853" s="32"/>
      <c r="O2853" s="32"/>
      <c r="P2853" s="32"/>
      <c r="Q2853" s="32"/>
      <c r="R2853" s="38">
        <f>(E2853*E$2+F2853*F$2+G2853*G$2+H2853*H$2+I2853*I$2+K2853*K$2+J2853*J$2+L2853*L$2+M2853*M$2)</f>
        <v>0</v>
      </c>
    </row>
    <row r="2854" spans="1:18" ht="22.5" customHeight="1">
      <c r="A2854" s="34">
        <v>46017</v>
      </c>
      <c r="B2854" s="15" t="s">
        <v>3178</v>
      </c>
      <c r="C2854" s="15" t="s">
        <v>3179</v>
      </c>
      <c r="D2854" s="35">
        <v>8304</v>
      </c>
      <c r="E2854" s="36">
        <v>87</v>
      </c>
      <c r="F2854" s="32">
        <v>74</v>
      </c>
      <c r="G2854" s="32">
        <v>74</v>
      </c>
      <c r="H2854" s="32">
        <v>89</v>
      </c>
      <c r="I2854" s="32">
        <v>52</v>
      </c>
      <c r="J2854" s="37">
        <v>76</v>
      </c>
      <c r="K2854" s="36">
        <v>66</v>
      </c>
      <c r="L2854" s="32">
        <v>42</v>
      </c>
      <c r="M2854" s="37">
        <v>64</v>
      </c>
      <c r="N2854" s="32"/>
      <c r="O2854" s="32"/>
      <c r="P2854" s="32"/>
      <c r="Q2854" s="32"/>
      <c r="R2854" s="38">
        <f>(E2854*E$2+F2854*F$2+G2854*G$2+H2854*H$2+I2854*I$2+K2854*K$2+J2854*J$2+L2854*L$2+M2854*M$2)</f>
        <v>0</v>
      </c>
    </row>
    <row r="2855" spans="1:18" ht="22.5" customHeight="1">
      <c r="A2855" s="34">
        <v>46017</v>
      </c>
      <c r="B2855" s="15" t="s">
        <v>3180</v>
      </c>
      <c r="C2855" s="18" t="s">
        <v>3181</v>
      </c>
      <c r="D2855" s="35">
        <v>6978</v>
      </c>
      <c r="E2855" s="36">
        <v>58</v>
      </c>
      <c r="F2855" s="32">
        <v>30</v>
      </c>
      <c r="G2855" s="32">
        <v>81</v>
      </c>
      <c r="H2855" s="32">
        <v>86</v>
      </c>
      <c r="I2855" s="32">
        <v>50</v>
      </c>
      <c r="J2855" s="37"/>
      <c r="K2855" s="36">
        <v>53</v>
      </c>
      <c r="L2855" s="32">
        <v>79</v>
      </c>
      <c r="M2855" s="37">
        <v>18</v>
      </c>
      <c r="N2855" s="32"/>
      <c r="O2855" s="32"/>
      <c r="P2855" s="32"/>
      <c r="Q2855" s="32"/>
      <c r="R2855" s="38">
        <f>(E2855*E$2+F2855*F$2+G2855*G$2+H2855*H$2+I2855*I$2+K2855*K$2+J2855*J$2+L2855*L$2+M2855*M$2)</f>
        <v>0</v>
      </c>
    </row>
    <row r="2856" spans="1:18" ht="22.5" customHeight="1">
      <c r="A2856" s="34">
        <v>46017</v>
      </c>
      <c r="B2856" s="15" t="s">
        <v>3182</v>
      </c>
      <c r="C2856" s="18" t="s">
        <v>3183</v>
      </c>
      <c r="D2856" s="35">
        <v>2532</v>
      </c>
      <c r="E2856" s="36">
        <v>38</v>
      </c>
      <c r="F2856" s="32">
        <v>13</v>
      </c>
      <c r="G2856" s="32">
        <v>53</v>
      </c>
      <c r="H2856" s="32">
        <v>65</v>
      </c>
      <c r="I2856" s="32">
        <v>92</v>
      </c>
      <c r="J2856" s="37">
        <v>9</v>
      </c>
      <c r="K2856" s="36">
        <v>42</v>
      </c>
      <c r="L2856" s="32">
        <v>54</v>
      </c>
      <c r="M2856" s="37">
        <v>59</v>
      </c>
      <c r="N2856" s="32"/>
      <c r="O2856" s="32"/>
      <c r="P2856" s="32"/>
      <c r="Q2856" s="32"/>
      <c r="R2856" s="38">
        <f>(E2856*E$2+F2856*F$2+G2856*G$2+H2856*H$2+I2856*I$2+K2856*K$2+J2856*J$2+L2856*L$2+M2856*M$2)</f>
        <v>0</v>
      </c>
    </row>
    <row r="2857" spans="1:18" ht="22.5" customHeight="1">
      <c r="A2857" s="34">
        <v>46017</v>
      </c>
      <c r="B2857" s="15" t="s">
        <v>6057</v>
      </c>
      <c r="C2857" s="15" t="s">
        <v>6058</v>
      </c>
      <c r="D2857" s="35">
        <v>1963</v>
      </c>
      <c r="E2857" s="36">
        <v>18</v>
      </c>
      <c r="F2857" s="32">
        <v>8</v>
      </c>
      <c r="G2857" s="32">
        <v>21</v>
      </c>
      <c r="H2857" s="32">
        <v>72</v>
      </c>
      <c r="I2857" s="32">
        <v>11</v>
      </c>
      <c r="J2857" s="37"/>
      <c r="K2857" s="36">
        <v>37</v>
      </c>
      <c r="L2857" s="32">
        <v>59</v>
      </c>
      <c r="M2857" s="37">
        <v>32</v>
      </c>
      <c r="N2857" s="32"/>
      <c r="O2857" s="32"/>
      <c r="P2857" s="32"/>
      <c r="Q2857" s="32"/>
      <c r="R2857" s="38">
        <f>(E2857*E$2+F2857*F$2+G2857*G$2+H2857*H$2+I2857*I$2+K2857*K$2+J2857*J$2+L2857*L$2+M2857*M$2)</f>
        <v>0</v>
      </c>
    </row>
    <row r="2858" spans="1:18" ht="22.5" customHeight="1">
      <c r="A2858" s="34">
        <v>46017</v>
      </c>
      <c r="B2858" s="15" t="s">
        <v>3184</v>
      </c>
      <c r="C2858" s="18" t="s">
        <v>3185</v>
      </c>
      <c r="D2858" s="35">
        <v>1247</v>
      </c>
      <c r="E2858" s="36">
        <v>62</v>
      </c>
      <c r="F2858" s="32">
        <v>93</v>
      </c>
      <c r="G2858" s="32">
        <v>60</v>
      </c>
      <c r="H2858" s="32">
        <v>38</v>
      </c>
      <c r="I2858" s="32">
        <v>26</v>
      </c>
      <c r="J2858" s="37"/>
      <c r="K2858" s="36">
        <v>51</v>
      </c>
      <c r="L2858" s="32">
        <v>72</v>
      </c>
      <c r="M2858" s="37">
        <v>35</v>
      </c>
      <c r="N2858" s="32"/>
      <c r="O2858" s="32"/>
      <c r="P2858" s="32"/>
      <c r="Q2858" s="32"/>
      <c r="R2858" s="38">
        <f>(E2858*E$2+F2858*F$2+G2858*G$2+H2858*H$2+I2858*I$2+K2858*K$2+J2858*J$2+L2858*L$2+M2858*M$2)</f>
        <v>0</v>
      </c>
    </row>
    <row r="2859" spans="1:18" ht="22.5" customHeight="1">
      <c r="A2859" s="34">
        <v>46017</v>
      </c>
      <c r="B2859" s="15" t="s">
        <v>8046</v>
      </c>
      <c r="C2859" s="15" t="s">
        <v>8047</v>
      </c>
      <c r="D2859" s="35">
        <v>138</v>
      </c>
      <c r="E2859" s="36">
        <v>21</v>
      </c>
      <c r="F2859" s="32">
        <v>2</v>
      </c>
      <c r="G2859" s="32">
        <v>26</v>
      </c>
      <c r="H2859" s="32">
        <v>52</v>
      </c>
      <c r="I2859" s="32">
        <v>28</v>
      </c>
      <c r="J2859" s="37"/>
      <c r="K2859" s="36">
        <v>7</v>
      </c>
      <c r="L2859" s="32">
        <v>86</v>
      </c>
      <c r="M2859" s="37">
        <v>53</v>
      </c>
      <c r="N2859" s="32"/>
      <c r="O2859" s="32"/>
      <c r="P2859" s="32"/>
      <c r="Q2859" s="32"/>
      <c r="R2859" s="38">
        <f>(E2859*E$2+F2859*F$2+G2859*G$2+H2859*H$2+I2859*I$2+K2859*K$2+J2859*J$2+L2859*L$2+M2859*M$2)</f>
        <v>0</v>
      </c>
    </row>
    <row r="2860" spans="1:18" ht="22.5" customHeight="1">
      <c r="A2860" s="34">
        <v>46017</v>
      </c>
      <c r="B2860" s="15" t="s">
        <v>6645</v>
      </c>
      <c r="C2860" s="18" t="s">
        <v>3186</v>
      </c>
      <c r="D2860" s="35">
        <v>4153</v>
      </c>
      <c r="E2860" s="36">
        <v>53</v>
      </c>
      <c r="F2860" s="32">
        <v>64</v>
      </c>
      <c r="G2860" s="32">
        <v>71</v>
      </c>
      <c r="H2860" s="32">
        <v>21</v>
      </c>
      <c r="I2860" s="32">
        <v>99</v>
      </c>
      <c r="J2860" s="37"/>
      <c r="K2860" s="36">
        <v>86</v>
      </c>
      <c r="L2860" s="32">
        <v>76</v>
      </c>
      <c r="M2860" s="37">
        <v>46</v>
      </c>
      <c r="N2860" s="32"/>
      <c r="O2860" s="32"/>
      <c r="P2860" s="32"/>
      <c r="Q2860" s="32">
        <v>1</v>
      </c>
      <c r="R2860" s="38">
        <f>(E2860*E$2+F2860*F$2+G2860*G$2+H2860*H$2+I2860*I$2+K2860*K$2+J2860*J$2+L2860*L$2+M2860*M$2)</f>
        <v>0</v>
      </c>
    </row>
    <row r="2861" spans="1:18" ht="22.5" customHeight="1">
      <c r="A2861" s="34">
        <v>46017</v>
      </c>
      <c r="B2861" s="15" t="s">
        <v>6626</v>
      </c>
      <c r="C2861" s="18" t="s">
        <v>6606</v>
      </c>
      <c r="D2861" s="35">
        <v>6073</v>
      </c>
      <c r="E2861" s="36">
        <v>50</v>
      </c>
      <c r="F2861" s="32">
        <v>55</v>
      </c>
      <c r="G2861" s="32">
        <v>32</v>
      </c>
      <c r="H2861" s="32">
        <v>83</v>
      </c>
      <c r="I2861" s="32">
        <v>25</v>
      </c>
      <c r="J2861" s="37"/>
      <c r="K2861" s="36">
        <v>69</v>
      </c>
      <c r="L2861" s="32">
        <v>29</v>
      </c>
      <c r="M2861" s="37">
        <v>73</v>
      </c>
      <c r="N2861" s="32"/>
      <c r="O2861" s="32"/>
      <c r="P2861" s="32"/>
      <c r="Q2861" s="32"/>
      <c r="R2861" s="38">
        <f>(E2861*E$2+F2861*F$2+G2861*G$2+H2861*H$2+I2861*I$2+K2861*K$2+J2861*J$2+L2861*L$2+M2861*M$2)</f>
        <v>0</v>
      </c>
    </row>
    <row r="2862" spans="1:18" ht="22.5" customHeight="1">
      <c r="A2862" s="34">
        <v>46017</v>
      </c>
      <c r="B2862" s="15" t="s">
        <v>7165</v>
      </c>
      <c r="C2862" s="18" t="s">
        <v>7166</v>
      </c>
      <c r="D2862" s="35">
        <v>631</v>
      </c>
      <c r="E2862" s="36">
        <v>23</v>
      </c>
      <c r="F2862" s="32">
        <v>26</v>
      </c>
      <c r="G2862" s="32">
        <v>28</v>
      </c>
      <c r="H2862" s="32">
        <v>23</v>
      </c>
      <c r="I2862" s="32">
        <v>37</v>
      </c>
      <c r="J2862" s="37"/>
      <c r="K2862" s="36">
        <v>26</v>
      </c>
      <c r="L2862" s="32">
        <v>59</v>
      </c>
      <c r="M2862" s="37">
        <v>2</v>
      </c>
      <c r="N2862" s="32"/>
      <c r="O2862" s="32"/>
      <c r="P2862" s="32"/>
      <c r="Q2862" s="32"/>
      <c r="R2862" s="38">
        <f>(E2862*E$2+F2862*F$2+G2862*G$2+H2862*H$2+I2862*I$2+K2862*K$2+J2862*J$2+L2862*L$2+M2862*M$2)</f>
        <v>0</v>
      </c>
    </row>
    <row r="2863" spans="1:18" ht="22.5" customHeight="1">
      <c r="A2863" s="34">
        <v>46017</v>
      </c>
      <c r="B2863" s="15" t="s">
        <v>3187</v>
      </c>
      <c r="C2863" s="18" t="s">
        <v>3188</v>
      </c>
      <c r="D2863" s="35"/>
      <c r="E2863" s="36">
        <v>63</v>
      </c>
      <c r="F2863" s="32">
        <v>90</v>
      </c>
      <c r="G2863" s="32">
        <v>78</v>
      </c>
      <c r="H2863" s="32">
        <v>7</v>
      </c>
      <c r="I2863" s="32">
        <v>3</v>
      </c>
      <c r="J2863" s="37"/>
      <c r="K2863" s="36">
        <v>1</v>
      </c>
      <c r="L2863" s="32">
        <v>52</v>
      </c>
      <c r="M2863" s="37">
        <v>42</v>
      </c>
      <c r="N2863" s="32"/>
      <c r="O2863" s="32"/>
      <c r="P2863" s="32"/>
      <c r="Q2863" s="32"/>
      <c r="R2863" s="38">
        <f>(E2863*E$2+F2863*F$2+G2863*G$2+H2863*H$2+I2863*I$2+K2863*K$2+J2863*J$2+L2863*L$2+M2863*M$2)</f>
        <v>0</v>
      </c>
    </row>
    <row r="2864" spans="1:18" ht="22.5" customHeight="1">
      <c r="A2864" s="34">
        <v>46017</v>
      </c>
      <c r="B2864" s="15" t="s">
        <v>5262</v>
      </c>
      <c r="C2864" s="18" t="s">
        <v>5261</v>
      </c>
      <c r="D2864" s="35">
        <v>226</v>
      </c>
      <c r="E2864" s="36">
        <v>3</v>
      </c>
      <c r="F2864" s="32">
        <v>19</v>
      </c>
      <c r="G2864" s="32">
        <v>0</v>
      </c>
      <c r="H2864" s="32">
        <v>17</v>
      </c>
      <c r="I2864" s="32">
        <v>48</v>
      </c>
      <c r="J2864" s="37"/>
      <c r="K2864" s="36">
        <v>80</v>
      </c>
      <c r="L2864" s="32">
        <v>26</v>
      </c>
      <c r="M2864" s="37">
        <v>50</v>
      </c>
      <c r="N2864" s="32"/>
      <c r="O2864" s="32"/>
      <c r="P2864" s="32"/>
      <c r="Q2864" s="32"/>
      <c r="R2864" s="38">
        <f>(E2864*E$2+F2864*F$2+G2864*G$2+H2864*H$2+I2864*I$2+K2864*K$2+J2864*J$2+L2864*L$2+M2864*M$2)</f>
        <v>0</v>
      </c>
    </row>
    <row r="2865" spans="1:18" ht="22.5" customHeight="1">
      <c r="A2865" s="34">
        <v>46017</v>
      </c>
      <c r="B2865" s="15" t="s">
        <v>7263</v>
      </c>
      <c r="C2865" s="18" t="s">
        <v>7264</v>
      </c>
      <c r="D2865" s="35">
        <v>358</v>
      </c>
      <c r="E2865" s="36">
        <v>0</v>
      </c>
      <c r="F2865" s="32">
        <v>4</v>
      </c>
      <c r="G2865" s="32">
        <v>21</v>
      </c>
      <c r="H2865" s="32">
        <v>26</v>
      </c>
      <c r="I2865" s="32">
        <v>38</v>
      </c>
      <c r="J2865" s="37"/>
      <c r="K2865" s="36">
        <v>8</v>
      </c>
      <c r="L2865" s="32">
        <v>53</v>
      </c>
      <c r="M2865" s="37">
        <v>20</v>
      </c>
      <c r="N2865" s="32"/>
      <c r="O2865" s="32"/>
      <c r="P2865" s="32"/>
      <c r="Q2865" s="32"/>
      <c r="R2865" s="38">
        <f>(E2865*E$2+F2865*F$2+G2865*G$2+H2865*H$2+I2865*I$2+K2865*K$2+J2865*J$2+L2865*L$2+M2865*M$2)</f>
        <v>0</v>
      </c>
    </row>
    <row r="2866" spans="1:18" ht="22.5" customHeight="1">
      <c r="A2866" s="34">
        <v>46017</v>
      </c>
      <c r="B2866" s="15" t="s">
        <v>7189</v>
      </c>
      <c r="C2866" s="18" t="s">
        <v>7190</v>
      </c>
      <c r="D2866" s="35">
        <v>228</v>
      </c>
      <c r="E2866" s="36"/>
      <c r="F2866" s="32">
        <v>6</v>
      </c>
      <c r="G2866" s="32"/>
      <c r="H2866" s="32">
        <v>48</v>
      </c>
      <c r="I2866" s="32"/>
      <c r="J2866" s="37"/>
      <c r="K2866" s="36">
        <v>45</v>
      </c>
      <c r="L2866" s="32">
        <v>18</v>
      </c>
      <c r="M2866" s="37">
        <v>20</v>
      </c>
      <c r="N2866" s="32"/>
      <c r="O2866" s="32"/>
      <c r="P2866" s="32"/>
      <c r="Q2866" s="32"/>
      <c r="R2866" s="38">
        <f>(E2866*E$2+F2866*F$2+G2866*G$2+H2866*H$2+I2866*I$2+K2866*K$2+J2866*J$2+L2866*L$2+M2866*M$2)</f>
        <v>0</v>
      </c>
    </row>
    <row r="2867" spans="1:18" ht="22.5" customHeight="1">
      <c r="A2867" s="34">
        <v>46017</v>
      </c>
      <c r="B2867" s="15" t="s">
        <v>6727</v>
      </c>
      <c r="C2867" s="18" t="s">
        <v>6728</v>
      </c>
      <c r="D2867" s="35">
        <v>968</v>
      </c>
      <c r="E2867" s="36">
        <v>26</v>
      </c>
      <c r="F2867" s="32">
        <v>6</v>
      </c>
      <c r="G2867" s="32">
        <v>24</v>
      </c>
      <c r="H2867" s="32">
        <v>59</v>
      </c>
      <c r="I2867" s="32">
        <v>74</v>
      </c>
      <c r="J2867" s="37"/>
      <c r="K2867" s="36">
        <v>37</v>
      </c>
      <c r="L2867" s="32">
        <v>55</v>
      </c>
      <c r="M2867" s="37">
        <v>38</v>
      </c>
      <c r="N2867" s="32"/>
      <c r="O2867" s="32"/>
      <c r="P2867" s="32"/>
      <c r="Q2867" s="32"/>
      <c r="R2867" s="38">
        <f>(E2867*E$2+F2867*F$2+G2867*G$2+H2867*H$2+I2867*I$2+K2867*K$2+J2867*J$2+L2867*L$2+M2867*M$2)</f>
        <v>0</v>
      </c>
    </row>
    <row r="2868" spans="1:18" ht="22.5" customHeight="1">
      <c r="A2868" s="34">
        <v>46017</v>
      </c>
      <c r="B2868" s="15" t="s">
        <v>5731</v>
      </c>
      <c r="C2868" s="15" t="s">
        <v>3189</v>
      </c>
      <c r="D2868" s="35">
        <v>513</v>
      </c>
      <c r="E2868" s="36">
        <v>54</v>
      </c>
      <c r="F2868" s="32">
        <v>52</v>
      </c>
      <c r="G2868" s="32">
        <v>28</v>
      </c>
      <c r="H2868" s="32">
        <v>62</v>
      </c>
      <c r="I2868" s="32">
        <v>31</v>
      </c>
      <c r="J2868" s="37"/>
      <c r="K2868" s="36">
        <v>63</v>
      </c>
      <c r="L2868" s="32">
        <v>47</v>
      </c>
      <c r="M2868" s="37">
        <v>44</v>
      </c>
      <c r="N2868" s="32"/>
      <c r="O2868" s="32"/>
      <c r="P2868" s="32"/>
      <c r="Q2868" s="32"/>
      <c r="R2868" s="38">
        <f>(E2868*E$2+F2868*F$2+G2868*G$2+H2868*H$2+I2868*I$2+K2868*K$2+J2868*J$2+L2868*L$2+M2868*M$2)</f>
        <v>0</v>
      </c>
    </row>
    <row r="2869" spans="1:18" ht="22.5" customHeight="1">
      <c r="A2869" s="34">
        <v>46017</v>
      </c>
      <c r="B2869" s="15" t="s">
        <v>3190</v>
      </c>
      <c r="C2869" s="15" t="s">
        <v>3191</v>
      </c>
      <c r="D2869" s="35">
        <v>411</v>
      </c>
      <c r="E2869" s="36"/>
      <c r="F2869" s="32">
        <v>10</v>
      </c>
      <c r="G2869" s="32"/>
      <c r="H2869" s="32">
        <v>19</v>
      </c>
      <c r="I2869" s="32"/>
      <c r="J2869" s="37"/>
      <c r="K2869" s="36">
        <v>51</v>
      </c>
      <c r="L2869" s="32">
        <v>10</v>
      </c>
      <c r="M2869" s="37">
        <v>51</v>
      </c>
      <c r="N2869" s="32"/>
      <c r="O2869" s="32"/>
      <c r="P2869" s="32"/>
      <c r="Q2869" s="32"/>
      <c r="R2869" s="38">
        <f>(E2869*E$2+F2869*F$2+G2869*G$2+H2869*H$2+I2869*I$2+K2869*K$2+J2869*J$2+L2869*L$2+M2869*M$2)</f>
        <v>0</v>
      </c>
    </row>
    <row r="2870" spans="1:18" ht="22.5" customHeight="1">
      <c r="A2870" s="34">
        <v>46017</v>
      </c>
      <c r="B2870" s="15" t="s">
        <v>3192</v>
      </c>
      <c r="C2870" s="18" t="s">
        <v>3193</v>
      </c>
      <c r="D2870" s="35">
        <v>452</v>
      </c>
      <c r="E2870" s="36">
        <v>48</v>
      </c>
      <c r="F2870" s="32"/>
      <c r="G2870" s="32">
        <v>33</v>
      </c>
      <c r="H2870" s="32">
        <v>48</v>
      </c>
      <c r="I2870" s="32">
        <v>60</v>
      </c>
      <c r="J2870" s="37"/>
      <c r="K2870" s="36">
        <v>38</v>
      </c>
      <c r="L2870" s="32">
        <v>89</v>
      </c>
      <c r="M2870" s="37">
        <v>13</v>
      </c>
      <c r="N2870" s="32"/>
      <c r="O2870" s="32"/>
      <c r="P2870" s="32"/>
      <c r="Q2870" s="32"/>
      <c r="R2870" s="38">
        <f>(E2870*E$2+F2870*F$2+G2870*G$2+H2870*H$2+I2870*I$2+K2870*K$2+J2870*J$2+L2870*L$2+M2870*M$2)</f>
        <v>0</v>
      </c>
    </row>
    <row r="2871" spans="1:18" ht="22.5" customHeight="1">
      <c r="A2871" s="34">
        <v>46017</v>
      </c>
      <c r="B2871" s="15" t="s">
        <v>3194</v>
      </c>
      <c r="C2871" s="15" t="s">
        <v>3195</v>
      </c>
      <c r="D2871" s="35">
        <v>39889</v>
      </c>
      <c r="E2871" s="36">
        <v>61</v>
      </c>
      <c r="F2871" s="32">
        <v>87</v>
      </c>
      <c r="G2871" s="32">
        <v>57</v>
      </c>
      <c r="H2871" s="32">
        <v>38</v>
      </c>
      <c r="I2871" s="32">
        <v>29</v>
      </c>
      <c r="J2871" s="37">
        <v>97</v>
      </c>
      <c r="K2871" s="36">
        <v>84</v>
      </c>
      <c r="L2871" s="32">
        <v>60</v>
      </c>
      <c r="M2871" s="37">
        <v>49</v>
      </c>
      <c r="N2871" s="32"/>
      <c r="O2871" s="32"/>
      <c r="P2871" s="32">
        <v>1</v>
      </c>
      <c r="Q2871" s="32"/>
      <c r="R2871" s="38">
        <f>(E2871*E$2+F2871*F$2+G2871*G$2+H2871*H$2+I2871*I$2+K2871*K$2+J2871*J$2+L2871*L$2+M2871*M$2)</f>
        <v>0</v>
      </c>
    </row>
    <row r="2872" spans="1:18" ht="22.5" customHeight="1">
      <c r="A2872" s="34">
        <v>46017</v>
      </c>
      <c r="B2872" s="15" t="s">
        <v>3196</v>
      </c>
      <c r="C2872" s="18" t="s">
        <v>3197</v>
      </c>
      <c r="D2872" s="35">
        <v>2968</v>
      </c>
      <c r="E2872" s="36">
        <v>51</v>
      </c>
      <c r="F2872" s="32">
        <v>29</v>
      </c>
      <c r="G2872" s="32">
        <v>69</v>
      </c>
      <c r="H2872" s="32">
        <v>63</v>
      </c>
      <c r="I2872" s="32">
        <v>70</v>
      </c>
      <c r="J2872" s="37"/>
      <c r="K2872" s="36">
        <v>79</v>
      </c>
      <c r="L2872" s="32">
        <v>43</v>
      </c>
      <c r="M2872" s="37">
        <v>65</v>
      </c>
      <c r="N2872" s="32"/>
      <c r="O2872" s="32"/>
      <c r="P2872" s="32"/>
      <c r="Q2872" s="32"/>
      <c r="R2872" s="38">
        <f>(E2872*E$2+F2872*F$2+G2872*G$2+H2872*H$2+I2872*I$2+K2872*K$2+J2872*J$2+L2872*L$2+M2872*M$2)</f>
        <v>0</v>
      </c>
    </row>
    <row r="2873" spans="1:18" ht="22.5" customHeight="1">
      <c r="A2873" s="34">
        <v>46017</v>
      </c>
      <c r="B2873" s="15" t="s">
        <v>5264</v>
      </c>
      <c r="C2873" s="15" t="s">
        <v>5263</v>
      </c>
      <c r="D2873" s="35">
        <v>45736</v>
      </c>
      <c r="E2873" s="36">
        <v>53</v>
      </c>
      <c r="F2873" s="32"/>
      <c r="G2873" s="32">
        <v>66</v>
      </c>
      <c r="H2873" s="32"/>
      <c r="I2873" s="32">
        <v>80</v>
      </c>
      <c r="J2873" s="37">
        <v>43</v>
      </c>
      <c r="K2873" s="36">
        <v>22</v>
      </c>
      <c r="L2873" s="32">
        <v>8</v>
      </c>
      <c r="M2873" s="37">
        <v>81</v>
      </c>
      <c r="N2873" s="32"/>
      <c r="O2873" s="32"/>
      <c r="P2873" s="32"/>
      <c r="Q2873" s="32"/>
      <c r="R2873" s="38">
        <f>(E2873*E$2+F2873*F$2+G2873*G$2+H2873*H$2+I2873*I$2+K2873*K$2+J2873*J$2+L2873*L$2+M2873*M$2)</f>
        <v>0</v>
      </c>
    </row>
    <row r="2874" spans="1:18" ht="22.5" customHeight="1">
      <c r="A2874" s="34">
        <v>46017</v>
      </c>
      <c r="B2874" s="15" t="s">
        <v>5996</v>
      </c>
      <c r="C2874" s="18" t="s">
        <v>5997</v>
      </c>
      <c r="D2874" s="35">
        <v>384</v>
      </c>
      <c r="E2874" s="36">
        <v>48</v>
      </c>
      <c r="F2874" s="32"/>
      <c r="G2874" s="32">
        <v>55</v>
      </c>
      <c r="H2874" s="32">
        <v>66</v>
      </c>
      <c r="I2874" s="32">
        <v>9</v>
      </c>
      <c r="J2874" s="37"/>
      <c r="K2874" s="36">
        <v>32</v>
      </c>
      <c r="L2874" s="32">
        <v>21</v>
      </c>
      <c r="M2874" s="37">
        <v>81</v>
      </c>
      <c r="N2874" s="32"/>
      <c r="O2874" s="32"/>
      <c r="P2874" s="32"/>
      <c r="Q2874" s="32"/>
      <c r="R2874" s="38">
        <f>(E2874*E$2+F2874*F$2+G2874*G$2+H2874*H$2+I2874*I$2+K2874*K$2+J2874*J$2+L2874*L$2+M2874*M$2)</f>
        <v>0</v>
      </c>
    </row>
    <row r="2875" spans="1:18" ht="22.5" customHeight="1">
      <c r="A2875" s="34">
        <v>46017</v>
      </c>
      <c r="B2875" s="15" t="s">
        <v>5266</v>
      </c>
      <c r="C2875" s="15" t="s">
        <v>5265</v>
      </c>
      <c r="D2875" s="35">
        <v>1181</v>
      </c>
      <c r="E2875" s="36"/>
      <c r="F2875" s="32"/>
      <c r="G2875" s="32"/>
      <c r="H2875" s="32">
        <v>66</v>
      </c>
      <c r="I2875" s="32"/>
      <c r="J2875" s="37">
        <v>43</v>
      </c>
      <c r="K2875" s="36">
        <v>12</v>
      </c>
      <c r="L2875" s="32">
        <v>45</v>
      </c>
      <c r="M2875" s="37">
        <v>62</v>
      </c>
      <c r="N2875" s="32"/>
      <c r="O2875" s="32"/>
      <c r="P2875" s="32"/>
      <c r="Q2875" s="32"/>
      <c r="R2875" s="38">
        <f>(E2875*E$2+F2875*F$2+G2875*G$2+H2875*H$2+I2875*I$2+K2875*K$2+J2875*J$2+L2875*L$2+M2875*M$2)</f>
        <v>0</v>
      </c>
    </row>
    <row r="2876" spans="1:18" ht="22.5" customHeight="1">
      <c r="A2876" s="34">
        <v>46017</v>
      </c>
      <c r="B2876" s="15" t="s">
        <v>7191</v>
      </c>
      <c r="C2876" s="18" t="s">
        <v>5267</v>
      </c>
      <c r="D2876" s="35">
        <v>461</v>
      </c>
      <c r="E2876" s="36">
        <v>27</v>
      </c>
      <c r="F2876" s="32"/>
      <c r="G2876" s="32">
        <v>14</v>
      </c>
      <c r="H2876" s="32">
        <v>26</v>
      </c>
      <c r="I2876" s="32">
        <v>41</v>
      </c>
      <c r="J2876" s="37"/>
      <c r="K2876" s="36">
        <v>16</v>
      </c>
      <c r="L2876" s="32">
        <v>73</v>
      </c>
      <c r="M2876" s="37">
        <v>23</v>
      </c>
      <c r="N2876" s="32"/>
      <c r="O2876" s="32"/>
      <c r="P2876" s="32"/>
      <c r="Q2876" s="32"/>
      <c r="R2876" s="38">
        <f>(E2876*E$2+F2876*F$2+G2876*G$2+H2876*H$2+I2876*I$2+K2876*K$2+J2876*J$2+L2876*L$2+M2876*M$2)</f>
        <v>0</v>
      </c>
    </row>
    <row r="2877" spans="1:18" ht="22.5" customHeight="1">
      <c r="A2877" s="34">
        <v>46017</v>
      </c>
      <c r="B2877" s="15" t="s">
        <v>6729</v>
      </c>
      <c r="C2877" s="15" t="s">
        <v>6730</v>
      </c>
      <c r="D2877" s="35">
        <v>1508</v>
      </c>
      <c r="E2877" s="36"/>
      <c r="F2877" s="32">
        <v>45</v>
      </c>
      <c r="G2877" s="32"/>
      <c r="H2877" s="32">
        <v>99</v>
      </c>
      <c r="I2877" s="32"/>
      <c r="J2877" s="37"/>
      <c r="K2877" s="36">
        <v>33</v>
      </c>
      <c r="L2877" s="32">
        <v>58</v>
      </c>
      <c r="M2877" s="37">
        <v>10</v>
      </c>
      <c r="N2877" s="32"/>
      <c r="O2877" s="32"/>
      <c r="P2877" s="32"/>
      <c r="Q2877" s="32"/>
      <c r="R2877" s="38">
        <f>(E2877*E$2+F2877*F$2+G2877*G$2+H2877*H$2+I2877*I$2+K2877*K$2+J2877*J$2+L2877*L$2+M2877*M$2)</f>
        <v>0</v>
      </c>
    </row>
    <row r="2878" spans="1:18" ht="22.5" customHeight="1">
      <c r="A2878" s="34">
        <v>46017</v>
      </c>
      <c r="B2878" s="15" t="s">
        <v>7429</v>
      </c>
      <c r="C2878" s="18" t="s">
        <v>7430</v>
      </c>
      <c r="D2878" s="35">
        <v>14563</v>
      </c>
      <c r="E2878" s="36">
        <v>55</v>
      </c>
      <c r="F2878" s="32">
        <v>59</v>
      </c>
      <c r="G2878" s="32">
        <v>28</v>
      </c>
      <c r="H2878" s="32">
        <v>75</v>
      </c>
      <c r="I2878" s="32">
        <v>73</v>
      </c>
      <c r="J2878" s="37">
        <v>28</v>
      </c>
      <c r="K2878" s="36">
        <v>97</v>
      </c>
      <c r="L2878" s="32">
        <v>11</v>
      </c>
      <c r="M2878" s="37">
        <v>61</v>
      </c>
      <c r="N2878" s="32"/>
      <c r="O2878" s="32"/>
      <c r="P2878" s="32"/>
      <c r="Q2878" s="32"/>
      <c r="R2878" s="38">
        <f>(E2878*E$2+F2878*F$2+G2878*G$2+H2878*H$2+I2878*I$2+K2878*K$2+J2878*J$2+L2878*L$2+M2878*M$2)</f>
        <v>0</v>
      </c>
    </row>
    <row r="2879" spans="1:18" ht="22.5" customHeight="1">
      <c r="A2879" s="34">
        <v>46017</v>
      </c>
      <c r="B2879" s="15" t="s">
        <v>3198</v>
      </c>
      <c r="C2879" s="18" t="s">
        <v>3199</v>
      </c>
      <c r="D2879" s="35">
        <v>3859</v>
      </c>
      <c r="E2879" s="36">
        <v>46</v>
      </c>
      <c r="F2879" s="32">
        <v>18</v>
      </c>
      <c r="G2879" s="32">
        <v>61</v>
      </c>
      <c r="H2879" s="32">
        <v>75</v>
      </c>
      <c r="I2879" s="32">
        <v>94</v>
      </c>
      <c r="J2879" s="37"/>
      <c r="K2879" s="36">
        <v>23</v>
      </c>
      <c r="L2879" s="32">
        <v>46</v>
      </c>
      <c r="M2879" s="37">
        <v>66</v>
      </c>
      <c r="N2879" s="32"/>
      <c r="O2879" s="32"/>
      <c r="P2879" s="32"/>
      <c r="Q2879" s="32"/>
      <c r="R2879" s="38">
        <f>(E2879*E$2+F2879*F$2+G2879*G$2+H2879*H$2+I2879*I$2+K2879*K$2+J2879*J$2+L2879*L$2+M2879*M$2)</f>
        <v>0</v>
      </c>
    </row>
    <row r="2880" spans="1:18" ht="22.5" customHeight="1">
      <c r="A2880" s="34">
        <v>46017</v>
      </c>
      <c r="B2880" s="15" t="s">
        <v>3200</v>
      </c>
      <c r="C2880" s="18" t="s">
        <v>3201</v>
      </c>
      <c r="D2880" s="35">
        <v>6661</v>
      </c>
      <c r="E2880" s="36">
        <v>47</v>
      </c>
      <c r="F2880" s="32">
        <v>47</v>
      </c>
      <c r="G2880" s="32">
        <v>43</v>
      </c>
      <c r="H2880" s="32">
        <v>60</v>
      </c>
      <c r="I2880" s="32">
        <v>85</v>
      </c>
      <c r="J2880" s="37"/>
      <c r="K2880" s="36">
        <v>28</v>
      </c>
      <c r="L2880" s="32">
        <v>41</v>
      </c>
      <c r="M2880" s="37">
        <v>55</v>
      </c>
      <c r="N2880" s="32"/>
      <c r="O2880" s="32"/>
      <c r="P2880" s="32"/>
      <c r="Q2880" s="32"/>
      <c r="R2880" s="38">
        <f>(E2880*E$2+F2880*F$2+G2880*G$2+H2880*H$2+I2880*I$2+K2880*K$2+J2880*J$2+L2880*L$2+M2880*M$2)</f>
        <v>0</v>
      </c>
    </row>
    <row r="2881" spans="1:18" ht="22.5" customHeight="1">
      <c r="A2881" s="34">
        <v>46017</v>
      </c>
      <c r="B2881" s="15" t="s">
        <v>6378</v>
      </c>
      <c r="C2881" s="18" t="s">
        <v>6379</v>
      </c>
      <c r="D2881" s="35">
        <v>722</v>
      </c>
      <c r="E2881" s="36">
        <v>7</v>
      </c>
      <c r="F2881" s="32">
        <v>23</v>
      </c>
      <c r="G2881" s="32">
        <v>34</v>
      </c>
      <c r="H2881" s="32">
        <v>19</v>
      </c>
      <c r="I2881" s="32">
        <v>51</v>
      </c>
      <c r="J2881" s="37"/>
      <c r="K2881" s="36">
        <v>39</v>
      </c>
      <c r="L2881" s="32">
        <v>93</v>
      </c>
      <c r="M2881" s="37">
        <v>24</v>
      </c>
      <c r="N2881" s="32"/>
      <c r="O2881" s="32"/>
      <c r="P2881" s="32"/>
      <c r="Q2881" s="32"/>
      <c r="R2881" s="38">
        <f>(E2881*E$2+F2881*F$2+G2881*G$2+H2881*H$2+I2881*I$2+K2881*K$2+J2881*J$2+L2881*L$2+M2881*M$2)</f>
        <v>0</v>
      </c>
    </row>
    <row r="2882" spans="1:18" ht="22.5" customHeight="1">
      <c r="A2882" s="34">
        <v>46017</v>
      </c>
      <c r="B2882" s="15" t="s">
        <v>7969</v>
      </c>
      <c r="C2882" s="18" t="s">
        <v>7970</v>
      </c>
      <c r="D2882" s="35">
        <v>1239</v>
      </c>
      <c r="E2882" s="36">
        <v>24</v>
      </c>
      <c r="F2882" s="32">
        <v>5</v>
      </c>
      <c r="G2882" s="32">
        <v>39</v>
      </c>
      <c r="H2882" s="32">
        <v>68</v>
      </c>
      <c r="I2882" s="32">
        <v>25</v>
      </c>
      <c r="J2882" s="37"/>
      <c r="K2882" s="36">
        <v>3</v>
      </c>
      <c r="L2882" s="32">
        <v>49</v>
      </c>
      <c r="M2882" s="37">
        <v>39</v>
      </c>
      <c r="N2882" s="32"/>
      <c r="O2882" s="32"/>
      <c r="P2882" s="32"/>
      <c r="Q2882" s="32"/>
      <c r="R2882" s="38">
        <f>(E2882*E$2+F2882*F$2+G2882*G$2+H2882*H$2+I2882*I$2+K2882*K$2+J2882*J$2+L2882*L$2+M2882*M$2)</f>
        <v>0</v>
      </c>
    </row>
    <row r="2883" spans="1:18" ht="22.5" customHeight="1">
      <c r="A2883" s="34">
        <v>46017</v>
      </c>
      <c r="B2883" s="15" t="s">
        <v>3202</v>
      </c>
      <c r="C2883" s="18" t="s">
        <v>3203</v>
      </c>
      <c r="D2883" s="35">
        <v>9043</v>
      </c>
      <c r="E2883" s="36">
        <v>33</v>
      </c>
      <c r="F2883" s="32"/>
      <c r="G2883" s="32">
        <v>52</v>
      </c>
      <c r="H2883" s="32">
        <v>2</v>
      </c>
      <c r="I2883" s="32">
        <v>9</v>
      </c>
      <c r="J2883" s="37"/>
      <c r="K2883" s="36">
        <v>90</v>
      </c>
      <c r="L2883" s="32">
        <v>33</v>
      </c>
      <c r="M2883" s="37">
        <v>78</v>
      </c>
      <c r="N2883" s="32"/>
      <c r="O2883" s="32"/>
      <c r="P2883" s="32"/>
      <c r="Q2883" s="32"/>
      <c r="R2883" s="38">
        <f>(E2883*E$2+F2883*F$2+G2883*G$2+H2883*H$2+I2883*I$2+K2883*K$2+J2883*J$2+L2883*L$2+M2883*M$2)</f>
        <v>0</v>
      </c>
    </row>
    <row r="2884" spans="1:18" ht="22.5" customHeight="1">
      <c r="A2884" s="34">
        <v>46017</v>
      </c>
      <c r="B2884" s="15" t="s">
        <v>3204</v>
      </c>
      <c r="C2884" s="15" t="s">
        <v>3205</v>
      </c>
      <c r="D2884" s="35">
        <v>22874</v>
      </c>
      <c r="E2884" s="36">
        <v>81</v>
      </c>
      <c r="F2884" s="32">
        <v>99</v>
      </c>
      <c r="G2884" s="32">
        <v>54</v>
      </c>
      <c r="H2884" s="32">
        <v>60</v>
      </c>
      <c r="I2884" s="32">
        <v>65</v>
      </c>
      <c r="J2884" s="37"/>
      <c r="K2884" s="36">
        <v>22</v>
      </c>
      <c r="L2884" s="32">
        <v>86</v>
      </c>
      <c r="M2884" s="37">
        <v>9</v>
      </c>
      <c r="N2884" s="32"/>
      <c r="O2884" s="32"/>
      <c r="P2884" s="32"/>
      <c r="Q2884" s="32"/>
      <c r="R2884" s="38">
        <f>(E2884*E$2+F2884*F$2+G2884*G$2+H2884*H$2+I2884*I$2+K2884*K$2+J2884*J$2+L2884*L$2+M2884*M$2)</f>
        <v>0</v>
      </c>
    </row>
    <row r="2885" spans="1:18" ht="22.5" customHeight="1">
      <c r="A2885" s="34">
        <v>46017</v>
      </c>
      <c r="B2885" s="15" t="s">
        <v>5269</v>
      </c>
      <c r="C2885" s="18" t="s">
        <v>5268</v>
      </c>
      <c r="D2885" s="35">
        <v>419</v>
      </c>
      <c r="E2885" s="36">
        <v>66</v>
      </c>
      <c r="F2885" s="32"/>
      <c r="G2885" s="32">
        <v>80</v>
      </c>
      <c r="H2885" s="32"/>
      <c r="I2885" s="32">
        <v>89</v>
      </c>
      <c r="J2885" s="37"/>
      <c r="K2885" s="36">
        <v>29</v>
      </c>
      <c r="L2885" s="32">
        <v>15</v>
      </c>
      <c r="M2885" s="37">
        <v>84</v>
      </c>
      <c r="N2885" s="32"/>
      <c r="O2885" s="32"/>
      <c r="P2885" s="32"/>
      <c r="Q2885" s="32"/>
      <c r="R2885" s="38">
        <f>(E2885*E$2+F2885*F$2+G2885*G$2+H2885*H$2+I2885*I$2+K2885*K$2+J2885*J$2+L2885*L$2+M2885*M$2)</f>
        <v>0</v>
      </c>
    </row>
    <row r="2886" spans="1:18" ht="22.5" customHeight="1">
      <c r="A2886" s="34">
        <v>46017</v>
      </c>
      <c r="B2886" s="15" t="s">
        <v>3206</v>
      </c>
      <c r="C2886" s="18" t="s">
        <v>3207</v>
      </c>
      <c r="D2886" s="35">
        <v>51473</v>
      </c>
      <c r="E2886" s="36">
        <v>75</v>
      </c>
      <c r="F2886" s="32">
        <v>75</v>
      </c>
      <c r="G2886" s="32">
        <v>43</v>
      </c>
      <c r="H2886" s="32">
        <v>64</v>
      </c>
      <c r="I2886" s="32">
        <v>47</v>
      </c>
      <c r="J2886" s="37">
        <v>74</v>
      </c>
      <c r="K2886" s="36">
        <v>89</v>
      </c>
      <c r="L2886" s="32">
        <v>51</v>
      </c>
      <c r="M2886" s="37">
        <v>57</v>
      </c>
      <c r="N2886" s="32"/>
      <c r="O2886" s="32"/>
      <c r="P2886" s="32"/>
      <c r="Q2886" s="32"/>
      <c r="R2886" s="38">
        <f>(E2886*E$2+F2886*F$2+G2886*G$2+H2886*H$2+I2886*I$2+K2886*K$2+J2886*J$2+L2886*L$2+M2886*M$2)</f>
        <v>0</v>
      </c>
    </row>
    <row r="2887" spans="1:18" ht="22.5" customHeight="1">
      <c r="A2887" s="34">
        <v>46017</v>
      </c>
      <c r="B2887" s="15" t="s">
        <v>3208</v>
      </c>
      <c r="C2887" s="18" t="s">
        <v>3209</v>
      </c>
      <c r="D2887" s="35">
        <v>21093</v>
      </c>
      <c r="E2887" s="36">
        <v>67</v>
      </c>
      <c r="F2887" s="32">
        <v>80</v>
      </c>
      <c r="G2887" s="32">
        <v>67</v>
      </c>
      <c r="H2887" s="32">
        <v>55</v>
      </c>
      <c r="I2887" s="32">
        <v>37</v>
      </c>
      <c r="J2887" s="37"/>
      <c r="K2887" s="36">
        <v>69</v>
      </c>
      <c r="L2887" s="32">
        <v>45</v>
      </c>
      <c r="M2887" s="37">
        <v>43</v>
      </c>
      <c r="N2887" s="32"/>
      <c r="O2887" s="32"/>
      <c r="P2887" s="32"/>
      <c r="Q2887" s="32"/>
      <c r="R2887" s="38">
        <f>(E2887*E$2+F2887*F$2+G2887*G$2+H2887*H$2+I2887*I$2+K2887*K$2+J2887*J$2+L2887*L$2+M2887*M$2)</f>
        <v>0</v>
      </c>
    </row>
    <row r="2888" spans="1:18" ht="22.5" customHeight="1">
      <c r="A2888" s="34">
        <v>46017</v>
      </c>
      <c r="B2888" s="15" t="s">
        <v>3210</v>
      </c>
      <c r="C2888" s="18" t="s">
        <v>3211</v>
      </c>
      <c r="D2888" s="35">
        <v>6307</v>
      </c>
      <c r="E2888" s="36">
        <v>38</v>
      </c>
      <c r="F2888" s="32">
        <v>64</v>
      </c>
      <c r="G2888" s="32">
        <v>41</v>
      </c>
      <c r="H2888" s="32">
        <v>73</v>
      </c>
      <c r="I2888" s="32">
        <v>76</v>
      </c>
      <c r="J2888" s="37"/>
      <c r="K2888" s="36">
        <v>82</v>
      </c>
      <c r="L2888" s="32">
        <v>58</v>
      </c>
      <c r="M2888" s="37">
        <v>65</v>
      </c>
      <c r="N2888" s="32"/>
      <c r="O2888" s="32"/>
      <c r="P2888" s="32"/>
      <c r="Q2888" s="32"/>
      <c r="R2888" s="38">
        <f>(E2888*E$2+F2888*F$2+G2888*G$2+H2888*H$2+I2888*I$2+K2888*K$2+J2888*J$2+L2888*L$2+M2888*M$2)</f>
        <v>0</v>
      </c>
    </row>
    <row r="2889" spans="1:18" ht="22.5" customHeight="1">
      <c r="A2889" s="34">
        <v>46017</v>
      </c>
      <c r="B2889" s="15" t="s">
        <v>3212</v>
      </c>
      <c r="C2889" s="18" t="s">
        <v>3213</v>
      </c>
      <c r="D2889" s="35">
        <v>2218</v>
      </c>
      <c r="E2889" s="36">
        <v>30</v>
      </c>
      <c r="F2889" s="32">
        <v>60</v>
      </c>
      <c r="G2889" s="32">
        <v>40</v>
      </c>
      <c r="H2889" s="32">
        <v>36</v>
      </c>
      <c r="I2889" s="32">
        <v>44</v>
      </c>
      <c r="J2889" s="37">
        <v>36</v>
      </c>
      <c r="K2889" s="36">
        <v>39</v>
      </c>
      <c r="L2889" s="32">
        <v>77</v>
      </c>
      <c r="M2889" s="37">
        <v>23</v>
      </c>
      <c r="N2889" s="32"/>
      <c r="O2889" s="32"/>
      <c r="P2889" s="32"/>
      <c r="Q2889" s="32"/>
      <c r="R2889" s="38">
        <f>(E2889*E$2+F2889*F$2+G2889*G$2+H2889*H$2+I2889*I$2+K2889*K$2+J2889*J$2+L2889*L$2+M2889*M$2)</f>
        <v>0</v>
      </c>
    </row>
    <row r="2890" spans="1:18" ht="22.5" customHeight="1">
      <c r="A2890" s="34">
        <v>46017</v>
      </c>
      <c r="B2890" s="15" t="s">
        <v>3214</v>
      </c>
      <c r="C2890" s="18" t="s">
        <v>3215</v>
      </c>
      <c r="D2890" s="35">
        <v>5550</v>
      </c>
      <c r="E2890" s="36">
        <v>31</v>
      </c>
      <c r="F2890" s="32">
        <v>34</v>
      </c>
      <c r="G2890" s="32">
        <v>35</v>
      </c>
      <c r="H2890" s="32">
        <v>77</v>
      </c>
      <c r="I2890" s="32">
        <v>47</v>
      </c>
      <c r="J2890" s="37"/>
      <c r="K2890" s="36">
        <v>69</v>
      </c>
      <c r="L2890" s="32">
        <v>38</v>
      </c>
      <c r="M2890" s="37">
        <v>80</v>
      </c>
      <c r="N2890" s="32"/>
      <c r="O2890" s="32"/>
      <c r="P2890" s="32"/>
      <c r="Q2890" s="32"/>
      <c r="R2890" s="38">
        <f>(E2890*E$2+F2890*F$2+G2890*G$2+H2890*H$2+I2890*I$2+K2890*K$2+J2890*J$2+L2890*L$2+M2890*M$2)</f>
        <v>0</v>
      </c>
    </row>
    <row r="2891" spans="1:18" ht="22.5" customHeight="1">
      <c r="A2891" s="34">
        <v>46017</v>
      </c>
      <c r="B2891" s="15" t="s">
        <v>3216</v>
      </c>
      <c r="C2891" s="18" t="s">
        <v>3217</v>
      </c>
      <c r="D2891" s="35">
        <v>338</v>
      </c>
      <c r="E2891" s="36">
        <v>13</v>
      </c>
      <c r="F2891" s="32">
        <v>8</v>
      </c>
      <c r="G2891" s="32">
        <v>40</v>
      </c>
      <c r="H2891" s="32">
        <v>38</v>
      </c>
      <c r="I2891" s="32">
        <v>23</v>
      </c>
      <c r="J2891" s="37"/>
      <c r="K2891" s="36">
        <v>11</v>
      </c>
      <c r="L2891" s="32">
        <v>43</v>
      </c>
      <c r="M2891" s="37">
        <v>49</v>
      </c>
      <c r="N2891" s="32"/>
      <c r="O2891" s="32"/>
      <c r="P2891" s="32"/>
      <c r="Q2891" s="32"/>
      <c r="R2891" s="38">
        <f>(E2891*E$2+F2891*F$2+G2891*G$2+H2891*H$2+I2891*I$2+K2891*K$2+J2891*J$2+L2891*L$2+M2891*M$2)</f>
        <v>0</v>
      </c>
    </row>
    <row r="2892" spans="1:18" ht="22.5" customHeight="1">
      <c r="A2892" s="34">
        <v>46017</v>
      </c>
      <c r="B2892" s="15" t="s">
        <v>3218</v>
      </c>
      <c r="C2892" s="15" t="s">
        <v>3219</v>
      </c>
      <c r="D2892" s="35">
        <v>2531</v>
      </c>
      <c r="E2892" s="36">
        <v>84</v>
      </c>
      <c r="F2892" s="32">
        <v>87</v>
      </c>
      <c r="G2892" s="32">
        <v>57</v>
      </c>
      <c r="H2892" s="32">
        <v>41</v>
      </c>
      <c r="I2892" s="32">
        <v>97</v>
      </c>
      <c r="J2892" s="37"/>
      <c r="K2892" s="36">
        <v>19</v>
      </c>
      <c r="L2892" s="32">
        <v>91</v>
      </c>
      <c r="M2892" s="37">
        <v>9</v>
      </c>
      <c r="N2892" s="32"/>
      <c r="O2892" s="32"/>
      <c r="P2892" s="32"/>
      <c r="Q2892" s="32"/>
      <c r="R2892" s="38">
        <f>(E2892*E$2+F2892*F$2+G2892*G$2+H2892*H$2+I2892*I$2+K2892*K$2+J2892*J$2+L2892*L$2+M2892*M$2)</f>
        <v>0</v>
      </c>
    </row>
    <row r="2893" spans="1:18" ht="22.5" customHeight="1">
      <c r="A2893" s="34">
        <v>46017</v>
      </c>
      <c r="B2893" s="15" t="s">
        <v>7644</v>
      </c>
      <c r="C2893" s="18" t="s">
        <v>7586</v>
      </c>
      <c r="D2893" s="35">
        <v>2086</v>
      </c>
      <c r="E2893" s="36"/>
      <c r="F2893" s="32">
        <v>58</v>
      </c>
      <c r="G2893" s="32"/>
      <c r="H2893" s="32">
        <v>38</v>
      </c>
      <c r="I2893" s="32"/>
      <c r="J2893" s="37"/>
      <c r="K2893" s="36">
        <v>33</v>
      </c>
      <c r="L2893" s="32">
        <v>50</v>
      </c>
      <c r="M2893" s="37">
        <v>44</v>
      </c>
      <c r="N2893" s="32"/>
      <c r="O2893" s="32"/>
      <c r="P2893" s="32"/>
      <c r="Q2893" s="32"/>
      <c r="R2893" s="38">
        <f>(E2893*E$2+F2893*F$2+G2893*G$2+H2893*H$2+I2893*I$2+K2893*K$2+J2893*J$2+L2893*L$2+M2893*M$2)</f>
        <v>0</v>
      </c>
    </row>
    <row r="2894" spans="1:18" ht="22.5" customHeight="1">
      <c r="A2894" s="34">
        <v>46017</v>
      </c>
      <c r="B2894" s="15" t="s">
        <v>3220</v>
      </c>
      <c r="C2894" s="15" t="s">
        <v>3221</v>
      </c>
      <c r="D2894" s="35">
        <v>416</v>
      </c>
      <c r="E2894" s="36">
        <v>47</v>
      </c>
      <c r="F2894" s="32">
        <v>85</v>
      </c>
      <c r="G2894" s="32">
        <v>39</v>
      </c>
      <c r="H2894" s="32">
        <v>82</v>
      </c>
      <c r="I2894" s="32">
        <v>14</v>
      </c>
      <c r="J2894" s="37"/>
      <c r="K2894" s="36">
        <v>16</v>
      </c>
      <c r="L2894" s="32">
        <v>49</v>
      </c>
      <c r="M2894" s="37">
        <v>12</v>
      </c>
      <c r="N2894" s="32"/>
      <c r="O2894" s="32"/>
      <c r="P2894" s="32"/>
      <c r="Q2894" s="32"/>
      <c r="R2894" s="38">
        <f>(E2894*E$2+F2894*F$2+G2894*G$2+H2894*H$2+I2894*I$2+K2894*K$2+J2894*J$2+L2894*L$2+M2894*M$2)</f>
        <v>0</v>
      </c>
    </row>
    <row r="2895" spans="1:18" ht="22.5" customHeight="1">
      <c r="A2895" s="34">
        <v>46017</v>
      </c>
      <c r="B2895" s="15" t="s">
        <v>5271</v>
      </c>
      <c r="C2895" s="18" t="s">
        <v>5270</v>
      </c>
      <c r="D2895" s="35">
        <v>39546</v>
      </c>
      <c r="E2895" s="36"/>
      <c r="F2895" s="32">
        <v>80</v>
      </c>
      <c r="G2895" s="32"/>
      <c r="H2895" s="32">
        <v>11</v>
      </c>
      <c r="I2895" s="32"/>
      <c r="J2895" s="37"/>
      <c r="K2895" s="36">
        <v>14</v>
      </c>
      <c r="L2895" s="32">
        <v>55</v>
      </c>
      <c r="M2895" s="37">
        <v>59</v>
      </c>
      <c r="N2895" s="32"/>
      <c r="O2895" s="32"/>
      <c r="P2895" s="32"/>
      <c r="Q2895" s="32"/>
      <c r="R2895" s="38">
        <f>(E2895*E$2+F2895*F$2+G2895*G$2+H2895*H$2+I2895*I$2+K2895*K$2+J2895*J$2+L2895*L$2+M2895*M$2)</f>
        <v>0</v>
      </c>
    </row>
    <row r="2896" spans="1:18" ht="22.5" customHeight="1">
      <c r="A2896" s="34">
        <v>46017</v>
      </c>
      <c r="B2896" s="15" t="s">
        <v>3222</v>
      </c>
      <c r="C2896" s="18" t="s">
        <v>3223</v>
      </c>
      <c r="D2896" s="35">
        <v>962</v>
      </c>
      <c r="E2896" s="36">
        <v>27</v>
      </c>
      <c r="F2896" s="32">
        <v>67</v>
      </c>
      <c r="G2896" s="32">
        <v>42</v>
      </c>
      <c r="H2896" s="32">
        <v>33</v>
      </c>
      <c r="I2896" s="32">
        <v>60</v>
      </c>
      <c r="J2896" s="37"/>
      <c r="K2896" s="36">
        <v>33</v>
      </c>
      <c r="L2896" s="32">
        <v>79</v>
      </c>
      <c r="M2896" s="37">
        <v>12</v>
      </c>
      <c r="N2896" s="32"/>
      <c r="O2896" s="32"/>
      <c r="P2896" s="32"/>
      <c r="Q2896" s="32"/>
      <c r="R2896" s="38">
        <f>(E2896*E$2+F2896*F$2+G2896*G$2+H2896*H$2+I2896*I$2+K2896*K$2+J2896*J$2+L2896*L$2+M2896*M$2)</f>
        <v>0</v>
      </c>
    </row>
    <row r="2897" spans="1:18" ht="22.5" customHeight="1">
      <c r="A2897" s="34">
        <v>46017</v>
      </c>
      <c r="B2897" s="15" t="s">
        <v>7971</v>
      </c>
      <c r="C2897" s="18" t="s">
        <v>7972</v>
      </c>
      <c r="D2897" s="35">
        <v>414</v>
      </c>
      <c r="E2897" s="36"/>
      <c r="F2897" s="32"/>
      <c r="G2897" s="32"/>
      <c r="H2897" s="32">
        <v>1</v>
      </c>
      <c r="I2897" s="32"/>
      <c r="J2897" s="37"/>
      <c r="K2897" s="36">
        <v>4</v>
      </c>
      <c r="L2897" s="32">
        <v>49</v>
      </c>
      <c r="M2897" s="37">
        <v>50</v>
      </c>
      <c r="N2897" s="32"/>
      <c r="O2897" s="32"/>
      <c r="P2897" s="32"/>
      <c r="Q2897" s="32"/>
      <c r="R2897" s="38">
        <f>(E2897*E$2+F2897*F$2+G2897*G$2+H2897*H$2+I2897*I$2+K2897*K$2+J2897*J$2+L2897*L$2+M2897*M$2)</f>
        <v>0</v>
      </c>
    </row>
    <row r="2898" spans="1:18" ht="22.5" customHeight="1">
      <c r="A2898" s="34">
        <v>46017</v>
      </c>
      <c r="B2898" s="15" t="s">
        <v>3224</v>
      </c>
      <c r="C2898" s="18" t="s">
        <v>3225</v>
      </c>
      <c r="D2898" s="35">
        <v>3144</v>
      </c>
      <c r="E2898" s="36">
        <v>67</v>
      </c>
      <c r="F2898" s="32">
        <v>71</v>
      </c>
      <c r="G2898" s="32">
        <v>53</v>
      </c>
      <c r="H2898" s="32">
        <v>78</v>
      </c>
      <c r="I2898" s="32">
        <v>51</v>
      </c>
      <c r="J2898" s="37"/>
      <c r="K2898" s="36">
        <v>8</v>
      </c>
      <c r="L2898" s="32">
        <v>66</v>
      </c>
      <c r="M2898" s="37">
        <v>37</v>
      </c>
      <c r="N2898" s="32"/>
      <c r="O2898" s="32"/>
      <c r="P2898" s="32"/>
      <c r="Q2898" s="32"/>
      <c r="R2898" s="38">
        <f>(E2898*E$2+F2898*F$2+G2898*G$2+H2898*H$2+I2898*I$2+K2898*K$2+J2898*J$2+L2898*L$2+M2898*M$2)</f>
        <v>0</v>
      </c>
    </row>
    <row r="2899" spans="1:18" ht="22.5" customHeight="1">
      <c r="A2899" s="34">
        <v>46017</v>
      </c>
      <c r="B2899" s="15" t="s">
        <v>6698</v>
      </c>
      <c r="C2899" s="18" t="s">
        <v>6699</v>
      </c>
      <c r="D2899" s="35">
        <v>1223</v>
      </c>
      <c r="E2899" s="36">
        <v>38</v>
      </c>
      <c r="F2899" s="32"/>
      <c r="G2899" s="32">
        <v>31</v>
      </c>
      <c r="H2899" s="32">
        <v>39</v>
      </c>
      <c r="I2899" s="32">
        <v>7</v>
      </c>
      <c r="J2899" s="37"/>
      <c r="K2899" s="36">
        <v>59</v>
      </c>
      <c r="L2899" s="32">
        <v>57</v>
      </c>
      <c r="M2899" s="37">
        <v>70</v>
      </c>
      <c r="N2899" s="32"/>
      <c r="O2899" s="32"/>
      <c r="P2899" s="32"/>
      <c r="Q2899" s="32"/>
      <c r="R2899" s="38">
        <f>(E2899*E$2+F2899*F$2+G2899*G$2+H2899*H$2+I2899*I$2+K2899*K$2+J2899*J$2+L2899*L$2+M2899*M$2)</f>
        <v>0</v>
      </c>
    </row>
    <row r="2900" spans="1:18" ht="22.5" customHeight="1">
      <c r="A2900" s="34">
        <v>46017</v>
      </c>
      <c r="B2900" s="15" t="s">
        <v>5273</v>
      </c>
      <c r="C2900" s="15" t="s">
        <v>5272</v>
      </c>
      <c r="D2900" s="35">
        <v>1182</v>
      </c>
      <c r="E2900" s="36">
        <v>51</v>
      </c>
      <c r="F2900" s="32"/>
      <c r="G2900" s="32">
        <v>51</v>
      </c>
      <c r="H2900" s="32">
        <v>27</v>
      </c>
      <c r="I2900" s="32">
        <v>15</v>
      </c>
      <c r="J2900" s="37">
        <v>36</v>
      </c>
      <c r="K2900" s="36">
        <v>14</v>
      </c>
      <c r="L2900" s="32">
        <v>80</v>
      </c>
      <c r="M2900" s="37">
        <v>27</v>
      </c>
      <c r="N2900" s="32"/>
      <c r="O2900" s="32"/>
      <c r="P2900" s="32"/>
      <c r="Q2900" s="32"/>
      <c r="R2900" s="38">
        <f>(E2900*E$2+F2900*F$2+G2900*G$2+H2900*H$2+I2900*I$2+K2900*K$2+J2900*J$2+L2900*L$2+M2900*M$2)</f>
        <v>0</v>
      </c>
    </row>
    <row r="2901" spans="1:18" ht="22.5" customHeight="1">
      <c r="A2901" s="34">
        <v>46017</v>
      </c>
      <c r="B2901" s="15" t="s">
        <v>3226</v>
      </c>
      <c r="C2901" s="18" t="s">
        <v>3227</v>
      </c>
      <c r="D2901" s="35">
        <v>64518</v>
      </c>
      <c r="E2901" s="36">
        <v>44</v>
      </c>
      <c r="F2901" s="32">
        <v>33</v>
      </c>
      <c r="G2901" s="32">
        <v>59</v>
      </c>
      <c r="H2901" s="32">
        <v>27</v>
      </c>
      <c r="I2901" s="32">
        <v>22</v>
      </c>
      <c r="J2901" s="37"/>
      <c r="K2901" s="36">
        <v>80</v>
      </c>
      <c r="L2901" s="32">
        <v>76</v>
      </c>
      <c r="M2901" s="37">
        <v>29</v>
      </c>
      <c r="N2901" s="32"/>
      <c r="O2901" s="32"/>
      <c r="P2901" s="32"/>
      <c r="Q2901" s="32"/>
      <c r="R2901" s="38">
        <f>(E2901*E$2+F2901*F$2+G2901*G$2+H2901*H$2+I2901*I$2+K2901*K$2+J2901*J$2+L2901*L$2+M2901*M$2)</f>
        <v>0</v>
      </c>
    </row>
    <row r="2902" spans="1:18" ht="22.5" customHeight="1">
      <c r="A2902" s="34">
        <v>46017</v>
      </c>
      <c r="B2902" s="15" t="s">
        <v>5275</v>
      </c>
      <c r="C2902" s="18" t="s">
        <v>5274</v>
      </c>
      <c r="D2902" s="35">
        <v>1109</v>
      </c>
      <c r="E2902" s="36">
        <v>45</v>
      </c>
      <c r="F2902" s="32"/>
      <c r="G2902" s="32">
        <v>56</v>
      </c>
      <c r="H2902" s="32">
        <v>22</v>
      </c>
      <c r="I2902" s="32">
        <v>70</v>
      </c>
      <c r="J2902" s="37">
        <v>41</v>
      </c>
      <c r="K2902" s="36">
        <v>16</v>
      </c>
      <c r="L2902" s="32">
        <v>63</v>
      </c>
      <c r="M2902" s="37">
        <v>29</v>
      </c>
      <c r="N2902" s="32"/>
      <c r="O2902" s="32"/>
      <c r="P2902" s="32"/>
      <c r="Q2902" s="32"/>
      <c r="R2902" s="38">
        <f>(E2902*E$2+F2902*F$2+G2902*G$2+H2902*H$2+I2902*I$2+K2902*K$2+J2902*J$2+L2902*L$2+M2902*M$2)</f>
        <v>0</v>
      </c>
    </row>
    <row r="2903" spans="1:18" ht="22.5" customHeight="1">
      <c r="A2903" s="34">
        <v>46017</v>
      </c>
      <c r="B2903" s="15" t="s">
        <v>7688</v>
      </c>
      <c r="C2903" s="15" t="s">
        <v>7673</v>
      </c>
      <c r="D2903" s="35">
        <v>1137</v>
      </c>
      <c r="E2903" s="36"/>
      <c r="F2903" s="32">
        <v>13</v>
      </c>
      <c r="G2903" s="32"/>
      <c r="H2903" s="32">
        <v>78</v>
      </c>
      <c r="I2903" s="32"/>
      <c r="J2903" s="37"/>
      <c r="K2903" s="36">
        <v>2</v>
      </c>
      <c r="L2903" s="32">
        <v>46</v>
      </c>
      <c r="M2903" s="37">
        <v>45</v>
      </c>
      <c r="N2903" s="32"/>
      <c r="O2903" s="32"/>
      <c r="P2903" s="32"/>
      <c r="Q2903" s="32"/>
      <c r="R2903" s="38">
        <f>(E2903*E$2+F2903*F$2+G2903*G$2+H2903*H$2+I2903*I$2+K2903*K$2+J2903*J$2+L2903*L$2+M2903*M$2)</f>
        <v>0</v>
      </c>
    </row>
    <row r="2904" spans="1:18" ht="22.5" customHeight="1">
      <c r="A2904" s="34">
        <v>46017</v>
      </c>
      <c r="B2904" s="15" t="s">
        <v>3228</v>
      </c>
      <c r="C2904" s="18" t="s">
        <v>3229</v>
      </c>
      <c r="D2904" s="35">
        <v>56431</v>
      </c>
      <c r="E2904" s="36">
        <v>62</v>
      </c>
      <c r="F2904" s="32"/>
      <c r="G2904" s="32">
        <v>61</v>
      </c>
      <c r="H2904" s="32">
        <v>84</v>
      </c>
      <c r="I2904" s="32">
        <v>64</v>
      </c>
      <c r="J2904" s="37"/>
      <c r="K2904" s="36">
        <v>47</v>
      </c>
      <c r="L2904" s="32">
        <v>57</v>
      </c>
      <c r="M2904" s="37">
        <v>29</v>
      </c>
      <c r="N2904" s="32"/>
      <c r="O2904" s="32"/>
      <c r="P2904" s="32"/>
      <c r="Q2904" s="32"/>
      <c r="R2904" s="38">
        <f>(E2904*E$2+F2904*F$2+G2904*G$2+H2904*H$2+I2904*I$2+K2904*K$2+J2904*J$2+L2904*L$2+M2904*M$2)</f>
        <v>0</v>
      </c>
    </row>
    <row r="2905" spans="1:18" ht="22.5" customHeight="1">
      <c r="A2905" s="34">
        <v>46017</v>
      </c>
      <c r="B2905" s="15" t="s">
        <v>7563</v>
      </c>
      <c r="C2905" s="15" t="s">
        <v>7564</v>
      </c>
      <c r="D2905" s="35">
        <v>69</v>
      </c>
      <c r="E2905" s="36">
        <v>0</v>
      </c>
      <c r="F2905" s="32">
        <v>2</v>
      </c>
      <c r="G2905" s="32">
        <v>27</v>
      </c>
      <c r="H2905" s="32">
        <v>8</v>
      </c>
      <c r="I2905" s="32">
        <v>20</v>
      </c>
      <c r="J2905" s="37"/>
      <c r="K2905" s="36">
        <v>15</v>
      </c>
      <c r="L2905" s="32">
        <v>65</v>
      </c>
      <c r="M2905" s="37">
        <v>40</v>
      </c>
      <c r="N2905" s="32"/>
      <c r="O2905" s="32"/>
      <c r="P2905" s="32"/>
      <c r="Q2905" s="32"/>
      <c r="R2905" s="38">
        <f>(E2905*E$2+F2905*F$2+G2905*G$2+H2905*H$2+I2905*I$2+K2905*K$2+J2905*J$2+L2905*L$2+M2905*M$2)</f>
        <v>0</v>
      </c>
    </row>
    <row r="2906" spans="1:18" ht="22.5" customHeight="1">
      <c r="A2906" s="34">
        <v>46017</v>
      </c>
      <c r="B2906" s="15" t="s">
        <v>3230</v>
      </c>
      <c r="C2906" s="18" t="s">
        <v>3231</v>
      </c>
      <c r="D2906" s="35">
        <v>1288</v>
      </c>
      <c r="E2906" s="36">
        <v>39</v>
      </c>
      <c r="F2906" s="32">
        <v>26</v>
      </c>
      <c r="G2906" s="32">
        <v>49</v>
      </c>
      <c r="H2906" s="32">
        <v>69</v>
      </c>
      <c r="I2906" s="32">
        <v>21</v>
      </c>
      <c r="J2906" s="37">
        <v>29</v>
      </c>
      <c r="K2906" s="36">
        <v>62</v>
      </c>
      <c r="L2906" s="32">
        <v>40</v>
      </c>
      <c r="M2906" s="37">
        <v>63</v>
      </c>
      <c r="N2906" s="32"/>
      <c r="O2906" s="32"/>
      <c r="P2906" s="32"/>
      <c r="Q2906" s="32"/>
      <c r="R2906" s="38">
        <f>(E2906*E$2+F2906*F$2+G2906*G$2+H2906*H$2+I2906*I$2+K2906*K$2+J2906*J$2+L2906*L$2+M2906*M$2)</f>
        <v>0</v>
      </c>
    </row>
    <row r="2907" spans="1:18" ht="22.5" customHeight="1">
      <c r="A2907" s="34">
        <v>46017</v>
      </c>
      <c r="B2907" s="15" t="s">
        <v>7740</v>
      </c>
      <c r="C2907" s="18" t="s">
        <v>7741</v>
      </c>
      <c r="D2907" s="35">
        <v>17638</v>
      </c>
      <c r="E2907" s="36"/>
      <c r="F2907" s="32">
        <v>55</v>
      </c>
      <c r="G2907" s="32"/>
      <c r="H2907" s="32">
        <v>77</v>
      </c>
      <c r="I2907" s="32"/>
      <c r="J2907" s="37"/>
      <c r="K2907" s="36">
        <v>16</v>
      </c>
      <c r="L2907" s="32">
        <v>47</v>
      </c>
      <c r="M2907" s="37">
        <v>39</v>
      </c>
      <c r="N2907" s="32"/>
      <c r="O2907" s="32"/>
      <c r="P2907" s="32"/>
      <c r="Q2907" s="32"/>
      <c r="R2907" s="38">
        <f>(E2907*E$2+F2907*F$2+G2907*G$2+H2907*H$2+I2907*I$2+K2907*K$2+J2907*J$2+L2907*L$2+M2907*M$2)</f>
        <v>0</v>
      </c>
    </row>
    <row r="2908" spans="1:18" ht="22.5" customHeight="1">
      <c r="A2908" s="34">
        <v>46017</v>
      </c>
      <c r="B2908" s="15" t="s">
        <v>6646</v>
      </c>
      <c r="C2908" s="18" t="s">
        <v>6647</v>
      </c>
      <c r="D2908" s="35">
        <v>8768</v>
      </c>
      <c r="E2908" s="36">
        <v>34</v>
      </c>
      <c r="F2908" s="32">
        <v>56</v>
      </c>
      <c r="G2908" s="32">
        <v>21</v>
      </c>
      <c r="H2908" s="32">
        <v>67</v>
      </c>
      <c r="I2908" s="32">
        <v>15</v>
      </c>
      <c r="J2908" s="37"/>
      <c r="K2908" s="36">
        <v>17</v>
      </c>
      <c r="L2908" s="32">
        <v>73</v>
      </c>
      <c r="M2908" s="37">
        <v>21</v>
      </c>
      <c r="N2908" s="32"/>
      <c r="O2908" s="32"/>
      <c r="P2908" s="32"/>
      <c r="Q2908" s="32"/>
      <c r="R2908" s="38">
        <f>(E2908*E$2+F2908*F$2+G2908*G$2+H2908*H$2+I2908*I$2+K2908*K$2+J2908*J$2+L2908*L$2+M2908*M$2)</f>
        <v>0</v>
      </c>
    </row>
    <row r="2909" spans="1:18" ht="22.5" customHeight="1">
      <c r="A2909" s="34">
        <v>46017</v>
      </c>
      <c r="B2909" s="15" t="s">
        <v>3232</v>
      </c>
      <c r="C2909" s="15" t="s">
        <v>3233</v>
      </c>
      <c r="D2909" s="35">
        <v>187745</v>
      </c>
      <c r="E2909" s="36">
        <v>81</v>
      </c>
      <c r="F2909" s="32">
        <v>74</v>
      </c>
      <c r="G2909" s="32">
        <v>70</v>
      </c>
      <c r="H2909" s="32">
        <v>99</v>
      </c>
      <c r="I2909" s="32">
        <v>90</v>
      </c>
      <c r="J2909" s="37">
        <v>63</v>
      </c>
      <c r="K2909" s="36">
        <v>74</v>
      </c>
      <c r="L2909" s="32">
        <v>86</v>
      </c>
      <c r="M2909" s="37">
        <v>15</v>
      </c>
      <c r="N2909" s="32"/>
      <c r="O2909" s="32"/>
      <c r="P2909" s="32"/>
      <c r="Q2909" s="32"/>
      <c r="R2909" s="38">
        <f>(E2909*E$2+F2909*F$2+G2909*G$2+H2909*H$2+I2909*I$2+K2909*K$2+J2909*J$2+L2909*L$2+M2909*M$2)</f>
        <v>0</v>
      </c>
    </row>
    <row r="2910" spans="1:18" ht="22.5" customHeight="1">
      <c r="A2910" s="34">
        <v>46017</v>
      </c>
      <c r="B2910" s="15" t="s">
        <v>3234</v>
      </c>
      <c r="C2910" s="18" t="s">
        <v>3235</v>
      </c>
      <c r="D2910" s="35">
        <v>1427</v>
      </c>
      <c r="E2910" s="36">
        <v>51</v>
      </c>
      <c r="F2910" s="32">
        <v>40</v>
      </c>
      <c r="G2910" s="32">
        <v>57</v>
      </c>
      <c r="H2910" s="32">
        <v>67</v>
      </c>
      <c r="I2910" s="32">
        <v>60</v>
      </c>
      <c r="J2910" s="37"/>
      <c r="K2910" s="36">
        <v>14</v>
      </c>
      <c r="L2910" s="32">
        <v>59</v>
      </c>
      <c r="M2910" s="37">
        <v>53</v>
      </c>
      <c r="N2910" s="32"/>
      <c r="O2910" s="32"/>
      <c r="P2910" s="32"/>
      <c r="Q2910" s="32"/>
      <c r="R2910" s="38">
        <f>(E2910*E$2+F2910*F$2+G2910*G$2+H2910*H$2+I2910*I$2+K2910*K$2+J2910*J$2+L2910*L$2+M2910*M$2)</f>
        <v>0</v>
      </c>
    </row>
    <row r="2911" spans="1:18" ht="22.5" customHeight="1">
      <c r="A2911" s="34">
        <v>46017</v>
      </c>
      <c r="B2911" s="15" t="s">
        <v>3236</v>
      </c>
      <c r="C2911" s="15" t="s">
        <v>3237</v>
      </c>
      <c r="D2911" s="35">
        <v>1990</v>
      </c>
      <c r="E2911" s="36">
        <v>34</v>
      </c>
      <c r="F2911" s="32">
        <v>33</v>
      </c>
      <c r="G2911" s="32">
        <v>27</v>
      </c>
      <c r="H2911" s="32">
        <v>84</v>
      </c>
      <c r="I2911" s="32">
        <v>21</v>
      </c>
      <c r="J2911" s="37"/>
      <c r="K2911" s="36">
        <v>9</v>
      </c>
      <c r="L2911" s="32">
        <v>36</v>
      </c>
      <c r="M2911" s="37">
        <v>48</v>
      </c>
      <c r="N2911" s="32"/>
      <c r="O2911" s="32"/>
      <c r="P2911" s="32"/>
      <c r="Q2911" s="32"/>
      <c r="R2911" s="38">
        <f>(E2911*E$2+F2911*F$2+G2911*G$2+H2911*H$2+I2911*I$2+K2911*K$2+J2911*J$2+L2911*L$2+M2911*M$2)</f>
        <v>0</v>
      </c>
    </row>
    <row r="2912" spans="1:18" ht="22.5" customHeight="1">
      <c r="A2912" s="34">
        <v>46017</v>
      </c>
      <c r="B2912" s="15" t="s">
        <v>7369</v>
      </c>
      <c r="C2912" s="15" t="s">
        <v>5276</v>
      </c>
      <c r="D2912" s="35">
        <v>2603</v>
      </c>
      <c r="E2912" s="36">
        <v>54</v>
      </c>
      <c r="F2912" s="32"/>
      <c r="G2912" s="32">
        <v>55</v>
      </c>
      <c r="H2912" s="32">
        <v>89</v>
      </c>
      <c r="I2912" s="32">
        <v>31</v>
      </c>
      <c r="J2912" s="37"/>
      <c r="K2912" s="36">
        <v>18</v>
      </c>
      <c r="L2912" s="32">
        <v>49</v>
      </c>
      <c r="M2912" s="37">
        <v>49</v>
      </c>
      <c r="N2912" s="32"/>
      <c r="O2912" s="32"/>
      <c r="P2912" s="32"/>
      <c r="Q2912" s="32"/>
      <c r="R2912" s="38">
        <f>(E2912*E$2+F2912*F$2+G2912*G$2+H2912*H$2+I2912*I$2+K2912*K$2+J2912*J$2+L2912*L$2+M2912*M$2)</f>
        <v>0</v>
      </c>
    </row>
    <row r="2913" spans="1:18" ht="22.5" customHeight="1">
      <c r="A2913" s="34">
        <v>46017</v>
      </c>
      <c r="B2913" s="15" t="s">
        <v>3238</v>
      </c>
      <c r="C2913" s="18" t="s">
        <v>3239</v>
      </c>
      <c r="D2913" s="35">
        <v>9825</v>
      </c>
      <c r="E2913" s="36">
        <v>55</v>
      </c>
      <c r="F2913" s="32">
        <v>38</v>
      </c>
      <c r="G2913" s="32">
        <v>55</v>
      </c>
      <c r="H2913" s="32">
        <v>91</v>
      </c>
      <c r="I2913" s="32">
        <v>73</v>
      </c>
      <c r="J2913" s="37"/>
      <c r="K2913" s="36">
        <v>65</v>
      </c>
      <c r="L2913" s="32">
        <v>29</v>
      </c>
      <c r="M2913" s="37">
        <v>78</v>
      </c>
      <c r="N2913" s="32"/>
      <c r="O2913" s="32"/>
      <c r="P2913" s="32"/>
      <c r="Q2913" s="32"/>
      <c r="R2913" s="38">
        <f>(E2913*E$2+F2913*F$2+G2913*G$2+H2913*H$2+I2913*I$2+K2913*K$2+J2913*J$2+L2913*L$2+M2913*M$2)</f>
        <v>0</v>
      </c>
    </row>
    <row r="2914" spans="1:18" ht="22.5" customHeight="1">
      <c r="A2914" s="34">
        <v>46017</v>
      </c>
      <c r="B2914" s="15" t="s">
        <v>8048</v>
      </c>
      <c r="C2914" s="18" t="s">
        <v>8049</v>
      </c>
      <c r="D2914" s="35">
        <v>155</v>
      </c>
      <c r="E2914" s="36"/>
      <c r="F2914" s="32">
        <v>27</v>
      </c>
      <c r="G2914" s="32"/>
      <c r="H2914" s="32">
        <v>43</v>
      </c>
      <c r="I2914" s="32"/>
      <c r="J2914" s="37"/>
      <c r="K2914" s="36">
        <v>71</v>
      </c>
      <c r="L2914" s="32">
        <v>24</v>
      </c>
      <c r="M2914" s="37">
        <v>46</v>
      </c>
      <c r="N2914" s="32"/>
      <c r="O2914" s="32"/>
      <c r="P2914" s="32"/>
      <c r="Q2914" s="32"/>
      <c r="R2914" s="38">
        <f>(E2914*E$2+F2914*F$2+G2914*G$2+H2914*H$2+I2914*I$2+K2914*K$2+J2914*J$2+L2914*L$2+M2914*M$2)</f>
        <v>0</v>
      </c>
    </row>
    <row r="2915" spans="1:18" ht="22.5" customHeight="1">
      <c r="A2915" s="34">
        <v>46017</v>
      </c>
      <c r="B2915" s="15" t="s">
        <v>3240</v>
      </c>
      <c r="C2915" s="15" t="s">
        <v>3241</v>
      </c>
      <c r="D2915" s="35">
        <v>4958</v>
      </c>
      <c r="E2915" s="36">
        <v>98</v>
      </c>
      <c r="F2915" s="32">
        <v>97</v>
      </c>
      <c r="G2915" s="32">
        <v>100</v>
      </c>
      <c r="H2915" s="32">
        <v>55</v>
      </c>
      <c r="I2915" s="32">
        <v>98</v>
      </c>
      <c r="J2915" s="37"/>
      <c r="K2915" s="36">
        <v>45</v>
      </c>
      <c r="L2915" s="32">
        <v>46</v>
      </c>
      <c r="M2915" s="37">
        <v>52</v>
      </c>
      <c r="N2915" s="32">
        <v>1</v>
      </c>
      <c r="O2915" s="32"/>
      <c r="P2915" s="32"/>
      <c r="Q2915" s="32"/>
      <c r="R2915" s="38">
        <f>(E2915*E$2+F2915*F$2+G2915*G$2+H2915*H$2+I2915*I$2+K2915*K$2+J2915*J$2+L2915*L$2+M2915*M$2)</f>
        <v>0</v>
      </c>
    </row>
    <row r="2916" spans="1:18" ht="22.5" customHeight="1">
      <c r="A2916" s="34">
        <v>46017</v>
      </c>
      <c r="B2916" s="15" t="s">
        <v>7973</v>
      </c>
      <c r="C2916" s="18" t="s">
        <v>7974</v>
      </c>
      <c r="D2916" s="35">
        <v>95</v>
      </c>
      <c r="E2916" s="36">
        <v>44</v>
      </c>
      <c r="F2916" s="32">
        <v>77</v>
      </c>
      <c r="G2916" s="32">
        <v>32</v>
      </c>
      <c r="H2916" s="32">
        <v>13</v>
      </c>
      <c r="I2916" s="32">
        <v>45</v>
      </c>
      <c r="J2916" s="37"/>
      <c r="K2916" s="36">
        <v>2</v>
      </c>
      <c r="L2916" s="32">
        <v>64</v>
      </c>
      <c r="M2916" s="37">
        <v>12</v>
      </c>
      <c r="N2916" s="32"/>
      <c r="O2916" s="32"/>
      <c r="P2916" s="32"/>
      <c r="Q2916" s="32"/>
      <c r="R2916" s="38">
        <f>(E2916*E$2+F2916*F$2+G2916*G$2+H2916*H$2+I2916*I$2+K2916*K$2+J2916*J$2+L2916*L$2+M2916*M$2)</f>
        <v>0</v>
      </c>
    </row>
    <row r="2917" spans="1:18" ht="22.5" customHeight="1">
      <c r="A2917" s="34">
        <v>46017</v>
      </c>
      <c r="B2917" s="15" t="s">
        <v>7850</v>
      </c>
      <c r="C2917" s="18" t="s">
        <v>7851</v>
      </c>
      <c r="D2917" s="35">
        <v>198</v>
      </c>
      <c r="E2917" s="36">
        <v>29</v>
      </c>
      <c r="F2917" s="32"/>
      <c r="G2917" s="32">
        <v>24</v>
      </c>
      <c r="H2917" s="32">
        <v>14</v>
      </c>
      <c r="I2917" s="32">
        <v>13</v>
      </c>
      <c r="J2917" s="37"/>
      <c r="K2917" s="36">
        <v>62</v>
      </c>
      <c r="L2917" s="32">
        <v>49</v>
      </c>
      <c r="M2917" s="37">
        <v>47</v>
      </c>
      <c r="N2917" s="32"/>
      <c r="O2917" s="32"/>
      <c r="P2917" s="32"/>
      <c r="Q2917" s="32"/>
      <c r="R2917" s="38">
        <f>(E2917*E$2+F2917*F$2+G2917*G$2+H2917*H$2+I2917*I$2+K2917*K$2+J2917*J$2+L2917*L$2+M2917*M$2)</f>
        <v>0</v>
      </c>
    </row>
    <row r="2918" spans="1:18" ht="22.5" customHeight="1">
      <c r="A2918" s="34">
        <v>46017</v>
      </c>
      <c r="B2918" s="15" t="s">
        <v>3242</v>
      </c>
      <c r="C2918" s="18" t="s">
        <v>3243</v>
      </c>
      <c r="D2918" s="35">
        <v>818</v>
      </c>
      <c r="E2918" s="36">
        <v>95</v>
      </c>
      <c r="F2918" s="32">
        <v>91</v>
      </c>
      <c r="G2918" s="32">
        <v>77</v>
      </c>
      <c r="H2918" s="32">
        <v>75</v>
      </c>
      <c r="I2918" s="32">
        <v>97</v>
      </c>
      <c r="J2918" s="37"/>
      <c r="K2918" s="36">
        <v>24</v>
      </c>
      <c r="L2918" s="32">
        <v>58</v>
      </c>
      <c r="M2918" s="37">
        <v>41</v>
      </c>
      <c r="N2918" s="32"/>
      <c r="O2918" s="32"/>
      <c r="P2918" s="32"/>
      <c r="Q2918" s="32">
        <v>1</v>
      </c>
      <c r="R2918" s="38">
        <f>(E2918*E$2+F2918*F$2+G2918*G$2+H2918*H$2+I2918*I$2+K2918*K$2+J2918*J$2+L2918*L$2+M2918*M$2)</f>
        <v>0</v>
      </c>
    </row>
    <row r="2919" spans="1:18" ht="22.5" customHeight="1">
      <c r="A2919" s="34">
        <v>46017</v>
      </c>
      <c r="B2919" s="15" t="s">
        <v>3244</v>
      </c>
      <c r="C2919" s="15" t="s">
        <v>3245</v>
      </c>
      <c r="D2919" s="35">
        <v>7979</v>
      </c>
      <c r="E2919" s="36">
        <v>65</v>
      </c>
      <c r="F2919" s="32">
        <v>70</v>
      </c>
      <c r="G2919" s="32">
        <v>47</v>
      </c>
      <c r="H2919" s="32">
        <v>93</v>
      </c>
      <c r="I2919" s="32">
        <v>71</v>
      </c>
      <c r="J2919" s="37"/>
      <c r="K2919" s="36">
        <v>91</v>
      </c>
      <c r="L2919" s="32">
        <v>83</v>
      </c>
      <c r="M2919" s="37">
        <v>17</v>
      </c>
      <c r="N2919" s="32"/>
      <c r="O2919" s="32"/>
      <c r="P2919" s="32"/>
      <c r="Q2919" s="32"/>
      <c r="R2919" s="38">
        <f>(E2919*E$2+F2919*F$2+G2919*G$2+H2919*H$2+I2919*I$2+K2919*K$2+J2919*J$2+L2919*L$2+M2919*M$2)</f>
        <v>0</v>
      </c>
    </row>
    <row r="2920" spans="1:18" ht="22.5" customHeight="1">
      <c r="A2920" s="34">
        <v>46017</v>
      </c>
      <c r="B2920" s="15" t="s">
        <v>5278</v>
      </c>
      <c r="C2920" s="18" t="s">
        <v>5277</v>
      </c>
      <c r="D2920" s="35">
        <v>6605</v>
      </c>
      <c r="E2920" s="36">
        <v>26</v>
      </c>
      <c r="F2920" s="32"/>
      <c r="G2920" s="32">
        <v>24</v>
      </c>
      <c r="H2920" s="32">
        <v>33</v>
      </c>
      <c r="I2920" s="32">
        <v>88</v>
      </c>
      <c r="J2920" s="37"/>
      <c r="K2920" s="36">
        <v>78</v>
      </c>
      <c r="L2920" s="32">
        <v>60</v>
      </c>
      <c r="M2920" s="37">
        <v>27</v>
      </c>
      <c r="N2920" s="32"/>
      <c r="O2920" s="32"/>
      <c r="P2920" s="32"/>
      <c r="Q2920" s="32"/>
      <c r="R2920" s="38">
        <f>(E2920*E$2+F2920*F$2+G2920*G$2+H2920*H$2+I2920*I$2+K2920*K$2+J2920*J$2+L2920*L$2+M2920*M$2)</f>
        <v>0</v>
      </c>
    </row>
    <row r="2921" spans="1:18" ht="22.5" customHeight="1">
      <c r="A2921" s="34">
        <v>46017</v>
      </c>
      <c r="B2921" s="15" t="s">
        <v>3246</v>
      </c>
      <c r="C2921" s="18" t="s">
        <v>3247</v>
      </c>
      <c r="D2921" s="35">
        <v>22808</v>
      </c>
      <c r="E2921" s="36">
        <v>76</v>
      </c>
      <c r="F2921" s="32">
        <v>79</v>
      </c>
      <c r="G2921" s="32">
        <v>56</v>
      </c>
      <c r="H2921" s="32">
        <v>80</v>
      </c>
      <c r="I2921" s="32">
        <v>75</v>
      </c>
      <c r="J2921" s="37">
        <v>73</v>
      </c>
      <c r="K2921" s="36">
        <v>95</v>
      </c>
      <c r="L2921" s="32">
        <v>27</v>
      </c>
      <c r="M2921" s="37">
        <v>82</v>
      </c>
      <c r="N2921" s="32"/>
      <c r="O2921" s="32"/>
      <c r="P2921" s="32"/>
      <c r="Q2921" s="32"/>
      <c r="R2921" s="38">
        <f>(E2921*E$2+F2921*F$2+G2921*G$2+H2921*H$2+I2921*I$2+K2921*K$2+J2921*J$2+L2921*L$2+M2921*M$2)</f>
        <v>0</v>
      </c>
    </row>
    <row r="2922" spans="1:18" ht="22.5" customHeight="1">
      <c r="A2922" s="34">
        <v>46017</v>
      </c>
      <c r="B2922" s="15" t="s">
        <v>3248</v>
      </c>
      <c r="C2922" s="18" t="s">
        <v>3249</v>
      </c>
      <c r="D2922" s="35">
        <v>301</v>
      </c>
      <c r="E2922" s="36"/>
      <c r="F2922" s="32">
        <v>33</v>
      </c>
      <c r="G2922" s="32"/>
      <c r="H2922" s="32">
        <v>44</v>
      </c>
      <c r="I2922" s="32"/>
      <c r="J2922" s="37"/>
      <c r="K2922" s="36">
        <v>40</v>
      </c>
      <c r="L2922" s="32">
        <v>66</v>
      </c>
      <c r="M2922" s="37">
        <v>30</v>
      </c>
      <c r="N2922" s="32"/>
      <c r="O2922" s="32"/>
      <c r="P2922" s="32"/>
      <c r="Q2922" s="32"/>
      <c r="R2922" s="38">
        <f>(E2922*E$2+F2922*F$2+G2922*G$2+H2922*H$2+I2922*I$2+K2922*K$2+J2922*J$2+L2922*L$2+M2922*M$2)</f>
        <v>0</v>
      </c>
    </row>
    <row r="2923" spans="1:18" ht="22.5" customHeight="1">
      <c r="A2923" s="34">
        <v>46017</v>
      </c>
      <c r="B2923" s="15" t="s">
        <v>3250</v>
      </c>
      <c r="C2923" s="15" t="s">
        <v>3251</v>
      </c>
      <c r="D2923" s="35">
        <v>4659</v>
      </c>
      <c r="E2923" s="36">
        <v>94</v>
      </c>
      <c r="F2923" s="32">
        <v>96</v>
      </c>
      <c r="G2923" s="32">
        <v>74</v>
      </c>
      <c r="H2923" s="32">
        <v>55</v>
      </c>
      <c r="I2923" s="32">
        <v>65</v>
      </c>
      <c r="J2923" s="37"/>
      <c r="K2923" s="36">
        <v>57</v>
      </c>
      <c r="L2923" s="32">
        <v>70</v>
      </c>
      <c r="M2923" s="37">
        <v>40</v>
      </c>
      <c r="N2923" s="32"/>
      <c r="O2923" s="32"/>
      <c r="P2923" s="32"/>
      <c r="Q2923" s="32"/>
      <c r="R2923" s="38">
        <f>(E2923*E$2+F2923*F$2+G2923*G$2+H2923*H$2+I2923*I$2+K2923*K$2+J2923*J$2+L2923*L$2+M2923*M$2)</f>
        <v>0</v>
      </c>
    </row>
    <row r="2924" spans="1:18" ht="22.5" customHeight="1">
      <c r="A2924" s="34">
        <v>46017</v>
      </c>
      <c r="B2924" s="15" t="s">
        <v>3252</v>
      </c>
      <c r="C2924" s="18" t="s">
        <v>3253</v>
      </c>
      <c r="D2924" s="35">
        <v>324</v>
      </c>
      <c r="E2924" s="36">
        <v>39</v>
      </c>
      <c r="F2924" s="32">
        <v>7</v>
      </c>
      <c r="G2924" s="32">
        <v>57</v>
      </c>
      <c r="H2924" s="32">
        <v>66</v>
      </c>
      <c r="I2924" s="32">
        <v>31</v>
      </c>
      <c r="J2924" s="37"/>
      <c r="K2924" s="36">
        <v>23</v>
      </c>
      <c r="L2924" s="32">
        <v>43</v>
      </c>
      <c r="M2924" s="37">
        <v>47</v>
      </c>
      <c r="N2924" s="32"/>
      <c r="O2924" s="32"/>
      <c r="P2924" s="32"/>
      <c r="Q2924" s="32"/>
      <c r="R2924" s="38">
        <f>(E2924*E$2+F2924*F$2+G2924*G$2+H2924*H$2+I2924*I$2+K2924*K$2+J2924*J$2+L2924*L$2+M2924*M$2)</f>
        <v>0</v>
      </c>
    </row>
    <row r="2925" spans="1:18" ht="22.5" customHeight="1">
      <c r="A2925" s="34">
        <v>46017</v>
      </c>
      <c r="B2925" s="15" t="s">
        <v>6627</v>
      </c>
      <c r="C2925" s="15" t="s">
        <v>6628</v>
      </c>
      <c r="D2925" s="35">
        <v>2389</v>
      </c>
      <c r="E2925" s="36"/>
      <c r="F2925" s="32">
        <v>38</v>
      </c>
      <c r="G2925" s="32"/>
      <c r="H2925" s="32">
        <v>19</v>
      </c>
      <c r="I2925" s="32"/>
      <c r="J2925" s="37"/>
      <c r="K2925" s="36">
        <v>24</v>
      </c>
      <c r="L2925" s="32">
        <v>82</v>
      </c>
      <c r="M2925" s="37">
        <v>12</v>
      </c>
      <c r="N2925" s="32"/>
      <c r="O2925" s="32"/>
      <c r="P2925" s="32"/>
      <c r="Q2925" s="32"/>
      <c r="R2925" s="38">
        <f>(E2925*E$2+F2925*F$2+G2925*G$2+H2925*H$2+I2925*I$2+K2925*K$2+J2925*J$2+L2925*L$2+M2925*M$2)</f>
        <v>0</v>
      </c>
    </row>
    <row r="2926" spans="1:18" ht="22.5" customHeight="1">
      <c r="A2926" s="34">
        <v>46017</v>
      </c>
      <c r="B2926" s="15" t="s">
        <v>3254</v>
      </c>
      <c r="C2926" s="18" t="s">
        <v>3255</v>
      </c>
      <c r="D2926" s="35">
        <v>1545</v>
      </c>
      <c r="E2926" s="36">
        <v>19</v>
      </c>
      <c r="F2926" s="32">
        <v>45</v>
      </c>
      <c r="G2926" s="32">
        <v>0</v>
      </c>
      <c r="H2926" s="32">
        <v>45</v>
      </c>
      <c r="I2926" s="32">
        <v>58</v>
      </c>
      <c r="J2926" s="37"/>
      <c r="K2926" s="36">
        <v>64</v>
      </c>
      <c r="L2926" s="32">
        <v>60</v>
      </c>
      <c r="M2926" s="37">
        <v>43</v>
      </c>
      <c r="N2926" s="32"/>
      <c r="O2926" s="32"/>
      <c r="P2926" s="32"/>
      <c r="Q2926" s="32"/>
      <c r="R2926" s="38">
        <f>(E2926*E$2+F2926*F$2+G2926*G$2+H2926*H$2+I2926*I$2+K2926*K$2+J2926*J$2+L2926*L$2+M2926*M$2)</f>
        <v>0</v>
      </c>
    </row>
    <row r="2927" spans="1:18" ht="22.5" customHeight="1">
      <c r="A2927" s="34">
        <v>46017</v>
      </c>
      <c r="B2927" s="15" t="s">
        <v>6239</v>
      </c>
      <c r="C2927" s="18" t="s">
        <v>6240</v>
      </c>
      <c r="D2927" s="35">
        <v>14324</v>
      </c>
      <c r="E2927" s="36">
        <v>47</v>
      </c>
      <c r="F2927" s="32">
        <v>81</v>
      </c>
      <c r="G2927" s="32">
        <v>39</v>
      </c>
      <c r="H2927" s="32">
        <v>8</v>
      </c>
      <c r="I2927" s="32">
        <v>83</v>
      </c>
      <c r="J2927" s="37"/>
      <c r="K2927" s="36">
        <v>9</v>
      </c>
      <c r="L2927" s="32">
        <v>50</v>
      </c>
      <c r="M2927" s="37">
        <v>52</v>
      </c>
      <c r="N2927" s="32"/>
      <c r="O2927" s="32"/>
      <c r="P2927" s="32"/>
      <c r="Q2927" s="32"/>
      <c r="R2927" s="38">
        <f>(E2927*E$2+F2927*F$2+G2927*G$2+H2927*H$2+I2927*I$2+K2927*K$2+J2927*J$2+L2927*L$2+M2927*M$2)</f>
        <v>0</v>
      </c>
    </row>
    <row r="2928" spans="1:18" ht="22.5" customHeight="1">
      <c r="A2928" s="34">
        <v>46017</v>
      </c>
      <c r="B2928" s="15" t="s">
        <v>3256</v>
      </c>
      <c r="C2928" s="15" t="s">
        <v>3257</v>
      </c>
      <c r="D2928" s="35">
        <v>7921</v>
      </c>
      <c r="E2928" s="36">
        <v>74</v>
      </c>
      <c r="F2928" s="32">
        <v>82</v>
      </c>
      <c r="G2928" s="32">
        <v>55</v>
      </c>
      <c r="H2928" s="32">
        <v>93</v>
      </c>
      <c r="I2928" s="32">
        <v>53</v>
      </c>
      <c r="J2928" s="37">
        <v>92</v>
      </c>
      <c r="K2928" s="36">
        <v>96</v>
      </c>
      <c r="L2928" s="32">
        <v>70</v>
      </c>
      <c r="M2928" s="37">
        <v>36</v>
      </c>
      <c r="N2928" s="32"/>
      <c r="O2928" s="32"/>
      <c r="P2928" s="32"/>
      <c r="Q2928" s="32"/>
      <c r="R2928" s="38">
        <f>(E2928*E$2+F2928*F$2+G2928*G$2+H2928*H$2+I2928*I$2+K2928*K$2+J2928*J$2+L2928*L$2+M2928*M$2)</f>
        <v>0</v>
      </c>
    </row>
    <row r="2929" spans="1:18" ht="22.5" customHeight="1">
      <c r="A2929" s="34">
        <v>46017</v>
      </c>
      <c r="B2929" s="15" t="s">
        <v>7130</v>
      </c>
      <c r="C2929" s="15" t="s">
        <v>7131</v>
      </c>
      <c r="D2929" s="35">
        <v>176</v>
      </c>
      <c r="E2929" s="36"/>
      <c r="F2929" s="32"/>
      <c r="G2929" s="32"/>
      <c r="H2929" s="32"/>
      <c r="I2929" s="32"/>
      <c r="J2929" s="37"/>
      <c r="K2929" s="36"/>
      <c r="L2929" s="32">
        <v>45</v>
      </c>
      <c r="M2929" s="37">
        <v>56</v>
      </c>
      <c r="N2929" s="32"/>
      <c r="O2929" s="32"/>
      <c r="P2929" s="32"/>
      <c r="Q2929" s="32"/>
      <c r="R2929" s="38">
        <f>(E2929*E$2+F2929*F$2+G2929*G$2+H2929*H$2+I2929*I$2+K2929*K$2+J2929*J$2+L2929*L$2+M2929*M$2)</f>
        <v>0</v>
      </c>
    </row>
    <row r="2930" spans="1:18" ht="22.5" customHeight="1">
      <c r="A2930" s="34">
        <v>46017</v>
      </c>
      <c r="B2930" s="15" t="s">
        <v>6954</v>
      </c>
      <c r="C2930" s="18" t="s">
        <v>6955</v>
      </c>
      <c r="D2930" s="35">
        <v>246</v>
      </c>
      <c r="E2930" s="36"/>
      <c r="F2930" s="32"/>
      <c r="G2930" s="32"/>
      <c r="H2930" s="32"/>
      <c r="I2930" s="32"/>
      <c r="J2930" s="37"/>
      <c r="K2930" s="36"/>
      <c r="L2930" s="32">
        <v>41</v>
      </c>
      <c r="M2930" s="37">
        <v>54</v>
      </c>
      <c r="N2930" s="32"/>
      <c r="O2930" s="32"/>
      <c r="P2930" s="32"/>
      <c r="Q2930" s="32"/>
      <c r="R2930" s="38">
        <f>(E2930*E$2+F2930*F$2+G2930*G$2+H2930*H$2+I2930*I$2+K2930*K$2+J2930*J$2+L2930*L$2+M2930*M$2)</f>
        <v>0</v>
      </c>
    </row>
    <row r="2931" spans="1:18" ht="22.5" customHeight="1">
      <c r="A2931" s="34">
        <v>46017</v>
      </c>
      <c r="B2931" s="15" t="s">
        <v>3258</v>
      </c>
      <c r="C2931" s="15" t="s">
        <v>3259</v>
      </c>
      <c r="D2931" s="35">
        <v>67383</v>
      </c>
      <c r="E2931" s="36">
        <v>96</v>
      </c>
      <c r="F2931" s="32">
        <v>80</v>
      </c>
      <c r="G2931" s="32">
        <v>85</v>
      </c>
      <c r="H2931" s="32">
        <v>92</v>
      </c>
      <c r="I2931" s="32">
        <v>56</v>
      </c>
      <c r="J2931" s="37"/>
      <c r="K2931" s="36">
        <v>23</v>
      </c>
      <c r="L2931" s="32">
        <v>28</v>
      </c>
      <c r="M2931" s="37">
        <v>62</v>
      </c>
      <c r="N2931" s="32"/>
      <c r="O2931" s="32"/>
      <c r="P2931" s="32"/>
      <c r="Q2931" s="32"/>
      <c r="R2931" s="38">
        <f>(E2931*E$2+F2931*F$2+G2931*G$2+H2931*H$2+I2931*I$2+K2931*K$2+J2931*J$2+L2931*L$2+M2931*M$2)</f>
        <v>0</v>
      </c>
    </row>
    <row r="2932" spans="1:18" ht="22.5" customHeight="1">
      <c r="A2932" s="34">
        <v>46017</v>
      </c>
      <c r="B2932" s="15" t="s">
        <v>6460</v>
      </c>
      <c r="C2932" s="15" t="s">
        <v>6461</v>
      </c>
      <c r="D2932" s="35">
        <v>219</v>
      </c>
      <c r="E2932" s="36">
        <v>38</v>
      </c>
      <c r="F2932" s="32">
        <v>15</v>
      </c>
      <c r="G2932" s="32">
        <v>29</v>
      </c>
      <c r="H2932" s="32">
        <v>79</v>
      </c>
      <c r="I2932" s="32">
        <v>60</v>
      </c>
      <c r="J2932" s="37"/>
      <c r="K2932" s="36">
        <v>32</v>
      </c>
      <c r="L2932" s="32">
        <v>86</v>
      </c>
      <c r="M2932" s="37">
        <v>27</v>
      </c>
      <c r="N2932" s="32"/>
      <c r="O2932" s="32"/>
      <c r="P2932" s="32"/>
      <c r="Q2932" s="32"/>
      <c r="R2932" s="38">
        <f>(E2932*E$2+F2932*F$2+G2932*G$2+H2932*H$2+I2932*I$2+K2932*K$2+J2932*J$2+L2932*L$2+M2932*M$2)</f>
        <v>0</v>
      </c>
    </row>
    <row r="2933" spans="1:18" ht="22.5" customHeight="1">
      <c r="A2933" s="34">
        <v>46017</v>
      </c>
      <c r="B2933" s="15" t="s">
        <v>7265</v>
      </c>
      <c r="C2933" s="15" t="s">
        <v>7232</v>
      </c>
      <c r="D2933" s="35">
        <v>5808</v>
      </c>
      <c r="E2933" s="36">
        <v>65</v>
      </c>
      <c r="F2933" s="32">
        <v>69</v>
      </c>
      <c r="G2933" s="32">
        <v>53</v>
      </c>
      <c r="H2933" s="32">
        <v>95</v>
      </c>
      <c r="I2933" s="32"/>
      <c r="J2933" s="37"/>
      <c r="K2933" s="36">
        <v>51</v>
      </c>
      <c r="L2933" s="32">
        <v>46</v>
      </c>
      <c r="M2933" s="37">
        <v>47</v>
      </c>
      <c r="N2933" s="32"/>
      <c r="O2933" s="32"/>
      <c r="P2933" s="32"/>
      <c r="Q2933" s="32"/>
      <c r="R2933" s="38">
        <f>(E2933*E$2+F2933*F$2+G2933*G$2+H2933*H$2+I2933*I$2+K2933*K$2+J2933*J$2+L2933*L$2+M2933*M$2)</f>
        <v>0</v>
      </c>
    </row>
    <row r="2934" spans="1:18" ht="22.5" customHeight="1">
      <c r="A2934" s="34">
        <v>46017</v>
      </c>
      <c r="B2934" s="15" t="s">
        <v>3260</v>
      </c>
      <c r="C2934" s="18" t="s">
        <v>3261</v>
      </c>
      <c r="D2934" s="35">
        <v>1903</v>
      </c>
      <c r="E2934" s="36">
        <v>79</v>
      </c>
      <c r="F2934" s="32">
        <v>39</v>
      </c>
      <c r="G2934" s="32">
        <v>73</v>
      </c>
      <c r="H2934" s="32">
        <v>93</v>
      </c>
      <c r="I2934" s="32">
        <v>48</v>
      </c>
      <c r="J2934" s="37"/>
      <c r="K2934" s="36">
        <v>76</v>
      </c>
      <c r="L2934" s="32">
        <v>53</v>
      </c>
      <c r="M2934" s="37">
        <v>39</v>
      </c>
      <c r="N2934" s="32"/>
      <c r="O2934" s="32"/>
      <c r="P2934" s="32"/>
      <c r="Q2934" s="32"/>
      <c r="R2934" s="38">
        <f>(E2934*E$2+F2934*F$2+G2934*G$2+H2934*H$2+I2934*I$2+K2934*K$2+J2934*J$2+L2934*L$2+M2934*M$2)</f>
        <v>0</v>
      </c>
    </row>
    <row r="2935" spans="1:18" ht="22.5" customHeight="1">
      <c r="A2935" s="34">
        <v>46017</v>
      </c>
      <c r="B2935" s="15" t="s">
        <v>6760</v>
      </c>
      <c r="C2935" s="18" t="s">
        <v>6761</v>
      </c>
      <c r="D2935" s="35">
        <v>167</v>
      </c>
      <c r="E2935" s="36"/>
      <c r="F2935" s="32"/>
      <c r="G2935" s="32"/>
      <c r="H2935" s="32"/>
      <c r="I2935" s="32"/>
      <c r="J2935" s="37"/>
      <c r="K2935" s="36"/>
      <c r="L2935" s="32">
        <v>26</v>
      </c>
      <c r="M2935" s="37">
        <v>75</v>
      </c>
      <c r="N2935" s="32"/>
      <c r="O2935" s="32"/>
      <c r="P2935" s="32"/>
      <c r="Q2935" s="32"/>
      <c r="R2935" s="38">
        <f>(E2935*E$2+F2935*F$2+G2935*G$2+H2935*H$2+I2935*I$2+K2935*K$2+J2935*J$2+L2935*L$2+M2935*M$2)</f>
        <v>0</v>
      </c>
    </row>
    <row r="2936" spans="1:18" ht="22.5" customHeight="1">
      <c r="A2936" s="34">
        <v>46017</v>
      </c>
      <c r="B2936" s="15" t="s">
        <v>6332</v>
      </c>
      <c r="C2936" s="18" t="s">
        <v>6241</v>
      </c>
      <c r="D2936" s="35">
        <v>1439</v>
      </c>
      <c r="E2936" s="36">
        <v>15</v>
      </c>
      <c r="F2936" s="32"/>
      <c r="G2936" s="32">
        <v>28</v>
      </c>
      <c r="H2936" s="32">
        <v>25</v>
      </c>
      <c r="I2936" s="32">
        <v>17</v>
      </c>
      <c r="J2936" s="37"/>
      <c r="K2936" s="36">
        <v>27</v>
      </c>
      <c r="L2936" s="32">
        <v>55</v>
      </c>
      <c r="M2936" s="37">
        <v>38</v>
      </c>
      <c r="N2936" s="32"/>
      <c r="O2936" s="32"/>
      <c r="P2936" s="32"/>
      <c r="Q2936" s="32"/>
      <c r="R2936" s="38">
        <f>(E2936*E$2+F2936*F$2+G2936*G$2+H2936*H$2+I2936*I$2+K2936*K$2+J2936*J$2+L2936*L$2+M2936*M$2)</f>
        <v>0</v>
      </c>
    </row>
    <row r="2937" spans="1:18" ht="22.5" customHeight="1">
      <c r="A2937" s="34">
        <v>46017</v>
      </c>
      <c r="B2937" s="15" t="s">
        <v>7167</v>
      </c>
      <c r="C2937" s="18" t="s">
        <v>7168</v>
      </c>
      <c r="D2937" s="35">
        <v>981</v>
      </c>
      <c r="E2937" s="36">
        <v>33</v>
      </c>
      <c r="F2937" s="32"/>
      <c r="G2937" s="32">
        <v>25</v>
      </c>
      <c r="H2937" s="32">
        <v>22</v>
      </c>
      <c r="I2937" s="32">
        <v>34</v>
      </c>
      <c r="J2937" s="37"/>
      <c r="K2937" s="36">
        <v>57</v>
      </c>
      <c r="L2937" s="32">
        <v>64</v>
      </c>
      <c r="M2937" s="37">
        <v>39</v>
      </c>
      <c r="N2937" s="32"/>
      <c r="O2937" s="32"/>
      <c r="P2937" s="32"/>
      <c r="Q2937" s="32"/>
      <c r="R2937" s="38">
        <f>(E2937*E$2+F2937*F$2+G2937*G$2+H2937*H$2+I2937*I$2+K2937*K$2+J2937*J$2+L2937*L$2+M2937*M$2)</f>
        <v>0</v>
      </c>
    </row>
    <row r="2938" spans="1:18" ht="22.5" customHeight="1">
      <c r="A2938" s="34">
        <v>46017</v>
      </c>
      <c r="B2938" s="15" t="s">
        <v>3262</v>
      </c>
      <c r="C2938" s="18" t="s">
        <v>3263</v>
      </c>
      <c r="D2938" s="35">
        <v>3298</v>
      </c>
      <c r="E2938" s="36">
        <v>38</v>
      </c>
      <c r="F2938" s="32">
        <v>85</v>
      </c>
      <c r="G2938" s="32">
        <v>0</v>
      </c>
      <c r="H2938" s="32">
        <v>51</v>
      </c>
      <c r="I2938" s="32">
        <v>81</v>
      </c>
      <c r="J2938" s="37"/>
      <c r="K2938" s="36">
        <v>72</v>
      </c>
      <c r="L2938" s="32">
        <v>40</v>
      </c>
      <c r="M2938" s="37">
        <v>45</v>
      </c>
      <c r="N2938" s="32"/>
      <c r="O2938" s="32"/>
      <c r="P2938" s="32"/>
      <c r="Q2938" s="32"/>
      <c r="R2938" s="38">
        <f>(E2938*E$2+F2938*F$2+G2938*G$2+H2938*H$2+I2938*I$2+K2938*K$2+J2938*J$2+L2938*L$2+M2938*M$2)</f>
        <v>0</v>
      </c>
    </row>
    <row r="2939" spans="1:18" ht="22.5" customHeight="1">
      <c r="A2939" s="34">
        <v>46017</v>
      </c>
      <c r="B2939" s="15" t="s">
        <v>5671</v>
      </c>
      <c r="C2939" s="18" t="s">
        <v>3264</v>
      </c>
      <c r="D2939" s="35">
        <v>19581</v>
      </c>
      <c r="E2939" s="36">
        <v>71</v>
      </c>
      <c r="F2939" s="32">
        <v>71</v>
      </c>
      <c r="G2939" s="32">
        <v>75</v>
      </c>
      <c r="H2939" s="32">
        <v>48</v>
      </c>
      <c r="I2939" s="32">
        <v>68</v>
      </c>
      <c r="J2939" s="37">
        <v>61</v>
      </c>
      <c r="K2939" s="36">
        <v>75</v>
      </c>
      <c r="L2939" s="32">
        <v>35</v>
      </c>
      <c r="M2939" s="37">
        <v>58</v>
      </c>
      <c r="N2939" s="32"/>
      <c r="O2939" s="32"/>
      <c r="P2939" s="32"/>
      <c r="Q2939" s="32"/>
      <c r="R2939" s="38">
        <f>(E2939*E$2+F2939*F$2+G2939*G$2+H2939*H$2+I2939*I$2+K2939*K$2+J2939*J$2+L2939*L$2+M2939*M$2)</f>
        <v>0</v>
      </c>
    </row>
    <row r="2940" spans="1:18" ht="22.5" customHeight="1">
      <c r="A2940" s="34">
        <v>46017</v>
      </c>
      <c r="B2940" s="15" t="s">
        <v>3265</v>
      </c>
      <c r="C2940" s="18" t="s">
        <v>3266</v>
      </c>
      <c r="D2940" s="35">
        <v>359</v>
      </c>
      <c r="E2940" s="36">
        <v>80</v>
      </c>
      <c r="F2940" s="32">
        <v>84</v>
      </c>
      <c r="G2940" s="32">
        <v>48</v>
      </c>
      <c r="H2940" s="32">
        <v>84</v>
      </c>
      <c r="I2940" s="32">
        <v>59</v>
      </c>
      <c r="J2940" s="37"/>
      <c r="K2940" s="36">
        <v>46</v>
      </c>
      <c r="L2940" s="32">
        <v>52</v>
      </c>
      <c r="M2940" s="37">
        <v>56</v>
      </c>
      <c r="N2940" s="32"/>
      <c r="O2940" s="32"/>
      <c r="P2940" s="32"/>
      <c r="Q2940" s="32"/>
      <c r="R2940" s="38">
        <f>(E2940*E$2+F2940*F$2+G2940*G$2+H2940*H$2+I2940*I$2+K2940*K$2+J2940*J$2+L2940*L$2+M2940*M$2)</f>
        <v>0</v>
      </c>
    </row>
    <row r="2941" spans="1:18" ht="22.5" customHeight="1">
      <c r="A2941" s="34">
        <v>46017</v>
      </c>
      <c r="B2941" s="15" t="s">
        <v>3267</v>
      </c>
      <c r="C2941" s="15" t="s">
        <v>3268</v>
      </c>
      <c r="D2941" s="35">
        <v>520</v>
      </c>
      <c r="E2941" s="36">
        <v>48</v>
      </c>
      <c r="F2941" s="32">
        <v>52</v>
      </c>
      <c r="G2941" s="32">
        <v>33</v>
      </c>
      <c r="H2941" s="32">
        <v>69</v>
      </c>
      <c r="I2941" s="32">
        <v>65</v>
      </c>
      <c r="J2941" s="37"/>
      <c r="K2941" s="36">
        <v>79</v>
      </c>
      <c r="L2941" s="32">
        <v>82</v>
      </c>
      <c r="M2941" s="37">
        <v>18</v>
      </c>
      <c r="N2941" s="32"/>
      <c r="O2941" s="32"/>
      <c r="P2941" s="32"/>
      <c r="Q2941" s="32"/>
      <c r="R2941" s="38">
        <f>(E2941*E$2+F2941*F$2+G2941*G$2+H2941*H$2+I2941*I$2+K2941*K$2+J2941*J$2+L2941*L$2+M2941*M$2)</f>
        <v>0</v>
      </c>
    </row>
    <row r="2942" spans="1:18" ht="22.5" customHeight="1">
      <c r="A2942" s="34">
        <v>46017</v>
      </c>
      <c r="B2942" s="15" t="s">
        <v>3269</v>
      </c>
      <c r="C2942" s="15" t="s">
        <v>3270</v>
      </c>
      <c r="D2942" s="35">
        <v>14425</v>
      </c>
      <c r="E2942" s="36">
        <v>62</v>
      </c>
      <c r="F2942" s="32">
        <v>71</v>
      </c>
      <c r="G2942" s="32">
        <v>75</v>
      </c>
      <c r="H2942" s="32">
        <v>8</v>
      </c>
      <c r="I2942" s="32">
        <v>71</v>
      </c>
      <c r="J2942" s="37"/>
      <c r="K2942" s="36">
        <v>85</v>
      </c>
      <c r="L2942" s="32">
        <v>52</v>
      </c>
      <c r="M2942" s="37">
        <v>53</v>
      </c>
      <c r="N2942" s="32"/>
      <c r="O2942" s="32"/>
      <c r="P2942" s="32"/>
      <c r="Q2942" s="32"/>
      <c r="R2942" s="38">
        <f>(E2942*E$2+F2942*F$2+G2942*G$2+H2942*H$2+I2942*I$2+K2942*K$2+J2942*J$2+L2942*L$2+M2942*M$2)</f>
        <v>0</v>
      </c>
    </row>
    <row r="2943" spans="1:18" ht="22.5" customHeight="1">
      <c r="A2943" s="34">
        <v>46017</v>
      </c>
      <c r="B2943" s="15" t="s">
        <v>3271</v>
      </c>
      <c r="C2943" s="18" t="s">
        <v>3272</v>
      </c>
      <c r="D2943" s="35">
        <v>1368</v>
      </c>
      <c r="E2943" s="36"/>
      <c r="F2943" s="32">
        <v>63</v>
      </c>
      <c r="G2943" s="32">
        <v>61</v>
      </c>
      <c r="H2943" s="32">
        <v>75</v>
      </c>
      <c r="I2943" s="32"/>
      <c r="J2943" s="37">
        <v>70</v>
      </c>
      <c r="K2943" s="36">
        <v>14</v>
      </c>
      <c r="L2943" s="32">
        <v>48</v>
      </c>
      <c r="M2943" s="37">
        <v>59</v>
      </c>
      <c r="N2943" s="32"/>
      <c r="O2943" s="32"/>
      <c r="P2943" s="32"/>
      <c r="Q2943" s="32"/>
      <c r="R2943" s="38">
        <f>(E2943*E$2+F2943*F$2+G2943*G$2+H2943*H$2+I2943*I$2+K2943*K$2+J2943*J$2+L2943*L$2+M2943*M$2)</f>
        <v>0</v>
      </c>
    </row>
    <row r="2944" spans="1:18" ht="22.5" customHeight="1">
      <c r="A2944" s="34">
        <v>46017</v>
      </c>
      <c r="B2944" s="15" t="s">
        <v>7852</v>
      </c>
      <c r="C2944" s="18" t="s">
        <v>7853</v>
      </c>
      <c r="D2944" s="35">
        <v>137</v>
      </c>
      <c r="E2944" s="36"/>
      <c r="F2944" s="32">
        <v>86</v>
      </c>
      <c r="G2944" s="32"/>
      <c r="H2944" s="32">
        <v>29</v>
      </c>
      <c r="I2944" s="32"/>
      <c r="J2944" s="37"/>
      <c r="K2944" s="36">
        <v>9</v>
      </c>
      <c r="L2944" s="32">
        <v>44</v>
      </c>
      <c r="M2944" s="37">
        <v>52</v>
      </c>
      <c r="N2944" s="32"/>
      <c r="O2944" s="32"/>
      <c r="P2944" s="32"/>
      <c r="Q2944" s="32"/>
      <c r="R2944" s="38">
        <f>(E2944*E$2+F2944*F$2+G2944*G$2+H2944*H$2+I2944*I$2+K2944*K$2+J2944*J$2+L2944*L$2+M2944*M$2)</f>
        <v>0</v>
      </c>
    </row>
    <row r="2945" spans="1:18" ht="22.5" customHeight="1">
      <c r="A2945" s="34">
        <v>46017</v>
      </c>
      <c r="B2945" s="15" t="s">
        <v>3273</v>
      </c>
      <c r="C2945" s="15" t="s">
        <v>3274</v>
      </c>
      <c r="D2945" s="35">
        <v>57712</v>
      </c>
      <c r="E2945" s="36">
        <v>53</v>
      </c>
      <c r="F2945" s="32">
        <v>97</v>
      </c>
      <c r="G2945" s="32">
        <v>57</v>
      </c>
      <c r="H2945" s="32">
        <v>30</v>
      </c>
      <c r="I2945" s="32">
        <v>56</v>
      </c>
      <c r="J2945" s="37"/>
      <c r="K2945" s="36">
        <v>96</v>
      </c>
      <c r="L2945" s="32">
        <v>64</v>
      </c>
      <c r="M2945" s="37">
        <v>35</v>
      </c>
      <c r="N2945" s="32"/>
      <c r="O2945" s="32"/>
      <c r="P2945" s="32"/>
      <c r="Q2945" s="32"/>
      <c r="R2945" s="38">
        <f>(E2945*E$2+F2945*F$2+G2945*G$2+H2945*H$2+I2945*I$2+K2945*K$2+J2945*J$2+L2945*L$2+M2945*M$2)</f>
        <v>0</v>
      </c>
    </row>
    <row r="2946" spans="1:18" ht="22.5" customHeight="1">
      <c r="A2946" s="34">
        <v>46017</v>
      </c>
      <c r="B2946" s="15" t="s">
        <v>6192</v>
      </c>
      <c r="C2946" s="15" t="s">
        <v>6193</v>
      </c>
      <c r="D2946" s="35">
        <v>15743</v>
      </c>
      <c r="E2946" s="36">
        <v>58</v>
      </c>
      <c r="F2946" s="32">
        <v>96</v>
      </c>
      <c r="G2946" s="32">
        <v>43</v>
      </c>
      <c r="H2946" s="32">
        <v>20</v>
      </c>
      <c r="I2946" s="32">
        <v>97</v>
      </c>
      <c r="J2946" s="37"/>
      <c r="K2946" s="36">
        <v>33</v>
      </c>
      <c r="L2946" s="32">
        <v>89</v>
      </c>
      <c r="M2946" s="37">
        <v>11</v>
      </c>
      <c r="N2946" s="32"/>
      <c r="O2946" s="32"/>
      <c r="P2946" s="32"/>
      <c r="Q2946" s="32"/>
      <c r="R2946" s="38">
        <f>(E2946*E$2+F2946*F$2+G2946*G$2+H2946*H$2+I2946*I$2+K2946*K$2+J2946*J$2+L2946*L$2+M2946*M$2)</f>
        <v>0</v>
      </c>
    </row>
    <row r="2947" spans="1:18" ht="22.5" customHeight="1">
      <c r="A2947" s="34">
        <v>46017</v>
      </c>
      <c r="B2947" s="15" t="s">
        <v>5280</v>
      </c>
      <c r="C2947" s="15" t="s">
        <v>5279</v>
      </c>
      <c r="D2947" s="35">
        <v>363</v>
      </c>
      <c r="E2947" s="36">
        <v>38</v>
      </c>
      <c r="F2947" s="32"/>
      <c r="G2947" s="32">
        <v>25</v>
      </c>
      <c r="H2947" s="32">
        <v>39</v>
      </c>
      <c r="I2947" s="32">
        <v>50</v>
      </c>
      <c r="J2947" s="37"/>
      <c r="K2947" s="36">
        <v>10</v>
      </c>
      <c r="L2947" s="32">
        <v>16</v>
      </c>
      <c r="M2947" s="37">
        <v>42</v>
      </c>
      <c r="N2947" s="32"/>
      <c r="O2947" s="32"/>
      <c r="P2947" s="32"/>
      <c r="Q2947" s="32"/>
      <c r="R2947" s="38">
        <f>(E2947*E$2+F2947*F$2+G2947*G$2+H2947*H$2+I2947*I$2+K2947*K$2+J2947*J$2+L2947*L$2+M2947*M$2)</f>
        <v>0</v>
      </c>
    </row>
    <row r="2948" spans="1:18" ht="22.5" customHeight="1">
      <c r="A2948" s="34">
        <v>46017</v>
      </c>
      <c r="B2948" s="15" t="s">
        <v>6402</v>
      </c>
      <c r="C2948" s="15" t="s">
        <v>6403</v>
      </c>
      <c r="D2948" s="35">
        <v>990</v>
      </c>
      <c r="E2948" s="36"/>
      <c r="F2948" s="32">
        <v>21</v>
      </c>
      <c r="G2948" s="32"/>
      <c r="H2948" s="32">
        <v>17</v>
      </c>
      <c r="I2948" s="32"/>
      <c r="J2948" s="37"/>
      <c r="K2948" s="36">
        <v>15</v>
      </c>
      <c r="L2948" s="32">
        <v>74</v>
      </c>
      <c r="M2948" s="37">
        <v>4</v>
      </c>
      <c r="N2948" s="32"/>
      <c r="O2948" s="32"/>
      <c r="P2948" s="32"/>
      <c r="Q2948" s="32"/>
      <c r="R2948" s="38">
        <f>(E2948*E$2+F2948*F$2+G2948*G$2+H2948*H$2+I2948*I$2+K2948*K$2+J2948*J$2+L2948*L$2+M2948*M$2)</f>
        <v>0</v>
      </c>
    </row>
    <row r="2949" spans="1:18" ht="22.5" customHeight="1">
      <c r="A2949" s="34">
        <v>46017</v>
      </c>
      <c r="B2949" s="15" t="s">
        <v>3275</v>
      </c>
      <c r="C2949" s="18" t="s">
        <v>3276</v>
      </c>
      <c r="D2949" s="35">
        <v>20046</v>
      </c>
      <c r="E2949" s="36">
        <v>44</v>
      </c>
      <c r="F2949" s="32">
        <v>14</v>
      </c>
      <c r="G2949" s="32">
        <v>54</v>
      </c>
      <c r="H2949" s="32">
        <v>82</v>
      </c>
      <c r="I2949" s="32">
        <v>39</v>
      </c>
      <c r="J2949" s="37">
        <v>25</v>
      </c>
      <c r="K2949" s="36"/>
      <c r="L2949" s="32">
        <v>5</v>
      </c>
      <c r="M2949" s="37">
        <v>79</v>
      </c>
      <c r="N2949" s="32"/>
      <c r="O2949" s="32"/>
      <c r="P2949" s="32"/>
      <c r="Q2949" s="32"/>
      <c r="R2949" s="38">
        <f>(E2949*E$2+F2949*F$2+G2949*G$2+H2949*H$2+I2949*I$2+K2949*K$2+J2949*J$2+L2949*L$2+M2949*M$2)</f>
        <v>0</v>
      </c>
    </row>
    <row r="2950" spans="1:18" ht="22.5" customHeight="1">
      <c r="A2950" s="34">
        <v>46017</v>
      </c>
      <c r="B2950" s="15" t="s">
        <v>5282</v>
      </c>
      <c r="C2950" s="15" t="s">
        <v>5281</v>
      </c>
      <c r="D2950" s="35">
        <v>376</v>
      </c>
      <c r="E2950" s="36">
        <v>34</v>
      </c>
      <c r="F2950" s="32"/>
      <c r="G2950" s="32">
        <v>34</v>
      </c>
      <c r="H2950" s="32">
        <v>15</v>
      </c>
      <c r="I2950" s="32">
        <v>13</v>
      </c>
      <c r="J2950" s="37"/>
      <c r="K2950" s="36">
        <v>70</v>
      </c>
      <c r="L2950" s="32">
        <v>45</v>
      </c>
      <c r="M2950" s="37">
        <v>21</v>
      </c>
      <c r="N2950" s="32"/>
      <c r="O2950" s="32"/>
      <c r="P2950" s="32"/>
      <c r="Q2950" s="32"/>
      <c r="R2950" s="38">
        <f>(E2950*E$2+F2950*F$2+G2950*G$2+H2950*H$2+I2950*I$2+K2950*K$2+J2950*J$2+L2950*L$2+M2950*M$2)</f>
        <v>0</v>
      </c>
    </row>
    <row r="2951" spans="1:18" ht="22.5" customHeight="1">
      <c r="A2951" s="34">
        <v>46017</v>
      </c>
      <c r="B2951" s="15" t="s">
        <v>3277</v>
      </c>
      <c r="C2951" s="18" t="s">
        <v>3278</v>
      </c>
      <c r="D2951" s="35">
        <v>224</v>
      </c>
      <c r="E2951" s="36">
        <v>20</v>
      </c>
      <c r="F2951" s="32">
        <v>5</v>
      </c>
      <c r="G2951" s="32">
        <v>43</v>
      </c>
      <c r="H2951" s="32">
        <v>67</v>
      </c>
      <c r="I2951" s="32">
        <v>42</v>
      </c>
      <c r="J2951" s="37"/>
      <c r="K2951" s="36">
        <v>54</v>
      </c>
      <c r="L2951" s="32">
        <v>55</v>
      </c>
      <c r="M2951" s="37">
        <v>32</v>
      </c>
      <c r="N2951" s="32"/>
      <c r="O2951" s="32"/>
      <c r="P2951" s="32"/>
      <c r="Q2951" s="32"/>
      <c r="R2951" s="38">
        <f>(E2951*E$2+F2951*F$2+G2951*G$2+H2951*H$2+I2951*I$2+K2951*K$2+J2951*J$2+L2951*L$2+M2951*M$2)</f>
        <v>0</v>
      </c>
    </row>
    <row r="2952" spans="1:18" ht="22.5" customHeight="1">
      <c r="A2952" s="34">
        <v>46017</v>
      </c>
      <c r="B2952" s="15" t="s">
        <v>3279</v>
      </c>
      <c r="C2952" s="18" t="s">
        <v>3280</v>
      </c>
      <c r="D2952" s="35">
        <v>77905</v>
      </c>
      <c r="E2952" s="36">
        <v>78</v>
      </c>
      <c r="F2952" s="32">
        <v>40</v>
      </c>
      <c r="G2952" s="32">
        <v>83</v>
      </c>
      <c r="H2952" s="32">
        <v>83</v>
      </c>
      <c r="I2952" s="32">
        <v>64</v>
      </c>
      <c r="J2952" s="37"/>
      <c r="K2952" s="36">
        <v>59</v>
      </c>
      <c r="L2952" s="32">
        <v>72</v>
      </c>
      <c r="M2952" s="37">
        <v>32</v>
      </c>
      <c r="N2952" s="32"/>
      <c r="O2952" s="32"/>
      <c r="P2952" s="32"/>
      <c r="Q2952" s="32"/>
      <c r="R2952" s="38">
        <f>(E2952*E$2+F2952*F$2+G2952*G$2+H2952*H$2+I2952*I$2+K2952*K$2+J2952*J$2+L2952*L$2+M2952*M$2)</f>
        <v>0</v>
      </c>
    </row>
    <row r="2953" spans="1:18" ht="22.5" customHeight="1">
      <c r="A2953" s="34">
        <v>46017</v>
      </c>
      <c r="B2953" s="15" t="s">
        <v>5664</v>
      </c>
      <c r="C2953" s="15" t="s">
        <v>5663</v>
      </c>
      <c r="D2953" s="35">
        <v>150</v>
      </c>
      <c r="E2953" s="36">
        <v>44</v>
      </c>
      <c r="F2953" s="32">
        <v>10</v>
      </c>
      <c r="G2953" s="32">
        <v>42</v>
      </c>
      <c r="H2953" s="32">
        <v>93</v>
      </c>
      <c r="I2953" s="32">
        <v>42</v>
      </c>
      <c r="J2953" s="37"/>
      <c r="K2953" s="36">
        <v>58</v>
      </c>
      <c r="L2953" s="32">
        <v>36</v>
      </c>
      <c r="M2953" s="37">
        <v>51</v>
      </c>
      <c r="N2953" s="32"/>
      <c r="O2953" s="32"/>
      <c r="P2953" s="32"/>
      <c r="Q2953" s="32"/>
      <c r="R2953" s="38">
        <f>(E2953*E$2+F2953*F$2+G2953*G$2+H2953*H$2+I2953*I$2+K2953*K$2+J2953*J$2+L2953*L$2+M2953*M$2)</f>
        <v>0</v>
      </c>
    </row>
    <row r="2954" spans="1:18" ht="22.5" customHeight="1">
      <c r="A2954" s="34">
        <v>46017</v>
      </c>
      <c r="B2954" s="15" t="s">
        <v>3281</v>
      </c>
      <c r="C2954" s="18" t="s">
        <v>3282</v>
      </c>
      <c r="D2954" s="35">
        <v>2809</v>
      </c>
      <c r="E2954" s="36">
        <v>10</v>
      </c>
      <c r="F2954" s="32">
        <v>15</v>
      </c>
      <c r="G2954" s="32">
        <v>25</v>
      </c>
      <c r="H2954" s="32">
        <v>57</v>
      </c>
      <c r="I2954" s="32">
        <v>54</v>
      </c>
      <c r="J2954" s="37"/>
      <c r="K2954" s="36">
        <v>93</v>
      </c>
      <c r="L2954" s="32">
        <v>85</v>
      </c>
      <c r="M2954" s="37">
        <v>39</v>
      </c>
      <c r="N2954" s="32"/>
      <c r="O2954" s="32"/>
      <c r="P2954" s="32"/>
      <c r="Q2954" s="32"/>
      <c r="R2954" s="38">
        <f>(E2954*E$2+F2954*F$2+G2954*G$2+H2954*H$2+I2954*I$2+K2954*K$2+J2954*J$2+L2954*L$2+M2954*M$2)</f>
        <v>0</v>
      </c>
    </row>
    <row r="2955" spans="1:18" ht="22.5" customHeight="1">
      <c r="A2955" s="34">
        <v>46017</v>
      </c>
      <c r="B2955" s="15" t="s">
        <v>6977</v>
      </c>
      <c r="C2955" s="18" t="s">
        <v>7233</v>
      </c>
      <c r="D2955" s="35">
        <v>303</v>
      </c>
      <c r="E2955" s="36"/>
      <c r="F2955" s="32"/>
      <c r="G2955" s="32"/>
      <c r="H2955" s="32"/>
      <c r="I2955" s="32"/>
      <c r="J2955" s="37"/>
      <c r="K2955" s="36"/>
      <c r="L2955" s="32">
        <v>45</v>
      </c>
      <c r="M2955" s="37">
        <v>56</v>
      </c>
      <c r="N2955" s="32"/>
      <c r="O2955" s="32"/>
      <c r="P2955" s="32"/>
      <c r="Q2955" s="32"/>
      <c r="R2955" s="38">
        <f>(E2955*E$2+F2955*F$2+G2955*G$2+H2955*H$2+I2955*I$2+K2955*K$2+J2955*J$2+L2955*L$2+M2955*M$2)</f>
        <v>0</v>
      </c>
    </row>
    <row r="2956" spans="1:18" ht="22.5" customHeight="1">
      <c r="A2956" s="34">
        <v>46017</v>
      </c>
      <c r="B2956" s="15" t="s">
        <v>5284</v>
      </c>
      <c r="C2956" s="15" t="s">
        <v>5283</v>
      </c>
      <c r="D2956" s="35">
        <v>217</v>
      </c>
      <c r="E2956" s="36">
        <v>56</v>
      </c>
      <c r="F2956" s="32"/>
      <c r="G2956" s="32">
        <v>66</v>
      </c>
      <c r="H2956" s="32"/>
      <c r="I2956" s="32">
        <v>43</v>
      </c>
      <c r="J2956" s="37"/>
      <c r="K2956" s="36">
        <v>57</v>
      </c>
      <c r="L2956" s="32">
        <v>24</v>
      </c>
      <c r="M2956" s="37">
        <v>60</v>
      </c>
      <c r="N2956" s="32"/>
      <c r="O2956" s="32"/>
      <c r="P2956" s="32"/>
      <c r="Q2956" s="32"/>
      <c r="R2956" s="38">
        <f>(E2956*E$2+F2956*F$2+G2956*G$2+H2956*H$2+I2956*I$2+K2956*K$2+J2956*J$2+L2956*L$2+M2956*M$2)</f>
        <v>0</v>
      </c>
    </row>
    <row r="2957" spans="1:18" ht="22.5" customHeight="1">
      <c r="A2957" s="34">
        <v>46017</v>
      </c>
      <c r="B2957" s="15" t="s">
        <v>6135</v>
      </c>
      <c r="C2957" s="18" t="s">
        <v>6116</v>
      </c>
      <c r="D2957" s="35">
        <v>42756</v>
      </c>
      <c r="E2957" s="36">
        <v>51</v>
      </c>
      <c r="F2957" s="32">
        <v>31</v>
      </c>
      <c r="G2957" s="32">
        <v>68</v>
      </c>
      <c r="H2957" s="32">
        <v>24</v>
      </c>
      <c r="I2957" s="32">
        <v>33</v>
      </c>
      <c r="J2957" s="37"/>
      <c r="K2957" s="36">
        <v>83</v>
      </c>
      <c r="L2957" s="32">
        <v>93</v>
      </c>
      <c r="M2957" s="37">
        <v>9</v>
      </c>
      <c r="N2957" s="32"/>
      <c r="O2957" s="32"/>
      <c r="P2957" s="32"/>
      <c r="Q2957" s="32"/>
      <c r="R2957" s="38">
        <f>(E2957*E$2+F2957*F$2+G2957*G$2+H2957*H$2+I2957*I$2+K2957*K$2+J2957*J$2+L2957*L$2+M2957*M$2)</f>
        <v>0</v>
      </c>
    </row>
    <row r="2958" spans="1:18" ht="22.5" customHeight="1">
      <c r="A2958" s="34">
        <v>46017</v>
      </c>
      <c r="B2958" s="15" t="s">
        <v>5286</v>
      </c>
      <c r="C2958" s="15" t="s">
        <v>5285</v>
      </c>
      <c r="D2958" s="35">
        <v>4937</v>
      </c>
      <c r="E2958" s="36">
        <v>56</v>
      </c>
      <c r="F2958" s="32"/>
      <c r="G2958" s="32">
        <v>60</v>
      </c>
      <c r="H2958" s="32">
        <v>70</v>
      </c>
      <c r="I2958" s="32">
        <v>10</v>
      </c>
      <c r="J2958" s="37"/>
      <c r="K2958" s="36">
        <v>46</v>
      </c>
      <c r="L2958" s="32">
        <v>39</v>
      </c>
      <c r="M2958" s="37">
        <v>75</v>
      </c>
      <c r="N2958" s="32"/>
      <c r="O2958" s="32"/>
      <c r="P2958" s="32"/>
      <c r="Q2958" s="32"/>
      <c r="R2958" s="38">
        <f>(E2958*E$2+F2958*F$2+G2958*G$2+H2958*H$2+I2958*I$2+K2958*K$2+J2958*J$2+L2958*L$2+M2958*M$2)</f>
        <v>0</v>
      </c>
    </row>
    <row r="2959" spans="1:18" ht="22.5" customHeight="1">
      <c r="A2959" s="34">
        <v>46017</v>
      </c>
      <c r="B2959" s="15" t="s">
        <v>3283</v>
      </c>
      <c r="C2959" s="18" t="s">
        <v>3284</v>
      </c>
      <c r="D2959" s="35">
        <v>5653</v>
      </c>
      <c r="E2959" s="36">
        <v>58</v>
      </c>
      <c r="F2959" s="32">
        <v>75</v>
      </c>
      <c r="G2959" s="32">
        <v>43</v>
      </c>
      <c r="H2959" s="32">
        <v>33</v>
      </c>
      <c r="I2959" s="32">
        <v>34</v>
      </c>
      <c r="J2959" s="37"/>
      <c r="K2959" s="36">
        <v>39</v>
      </c>
      <c r="L2959" s="32">
        <v>55</v>
      </c>
      <c r="M2959" s="37">
        <v>39</v>
      </c>
      <c r="N2959" s="32"/>
      <c r="O2959" s="32"/>
      <c r="P2959" s="32"/>
      <c r="Q2959" s="32"/>
      <c r="R2959" s="38">
        <f>(E2959*E$2+F2959*F$2+G2959*G$2+H2959*H$2+I2959*I$2+K2959*K$2+J2959*J$2+L2959*L$2+M2959*M$2)</f>
        <v>0</v>
      </c>
    </row>
    <row r="2960" spans="1:18" ht="22.5" customHeight="1">
      <c r="A2960" s="34">
        <v>46017</v>
      </c>
      <c r="B2960" s="15" t="s">
        <v>7431</v>
      </c>
      <c r="C2960" s="18" t="s">
        <v>7432</v>
      </c>
      <c r="D2960" s="35">
        <v>207</v>
      </c>
      <c r="E2960" s="36"/>
      <c r="F2960" s="32">
        <v>98</v>
      </c>
      <c r="G2960" s="32"/>
      <c r="H2960" s="32">
        <v>33</v>
      </c>
      <c r="I2960" s="32"/>
      <c r="J2960" s="37"/>
      <c r="K2960" s="36">
        <v>52</v>
      </c>
      <c r="L2960" s="32">
        <v>91</v>
      </c>
      <c r="M2960" s="37">
        <v>40</v>
      </c>
      <c r="N2960" s="32"/>
      <c r="O2960" s="32"/>
      <c r="P2960" s="32"/>
      <c r="Q2960" s="32"/>
      <c r="R2960" s="38">
        <f>(E2960*E$2+F2960*F$2+G2960*G$2+H2960*H$2+I2960*I$2+K2960*K$2+J2960*J$2+L2960*L$2+M2960*M$2)</f>
        <v>0</v>
      </c>
    </row>
    <row r="2961" spans="1:18" ht="22.5" customHeight="1">
      <c r="A2961" s="34">
        <v>46017</v>
      </c>
      <c r="B2961" s="15" t="s">
        <v>3285</v>
      </c>
      <c r="C2961" s="18" t="s">
        <v>3286</v>
      </c>
      <c r="D2961" s="35">
        <v>778</v>
      </c>
      <c r="E2961" s="36">
        <v>60</v>
      </c>
      <c r="F2961" s="32">
        <v>56</v>
      </c>
      <c r="G2961" s="32">
        <v>77</v>
      </c>
      <c r="H2961" s="32">
        <v>55</v>
      </c>
      <c r="I2961" s="32">
        <v>40</v>
      </c>
      <c r="J2961" s="37"/>
      <c r="K2961" s="36">
        <v>60</v>
      </c>
      <c r="L2961" s="32">
        <v>70</v>
      </c>
      <c r="M2961" s="37">
        <v>40</v>
      </c>
      <c r="N2961" s="32"/>
      <c r="O2961" s="32"/>
      <c r="P2961" s="32"/>
      <c r="Q2961" s="32"/>
      <c r="R2961" s="38">
        <f>(E2961*E$2+F2961*F$2+G2961*G$2+H2961*H$2+I2961*I$2+K2961*K$2+J2961*J$2+L2961*L$2+M2961*M$2)</f>
        <v>0</v>
      </c>
    </row>
    <row r="2962" spans="1:18" ht="22.5" customHeight="1">
      <c r="A2962" s="34">
        <v>46017</v>
      </c>
      <c r="B2962" s="15" t="s">
        <v>3287</v>
      </c>
      <c r="C2962" s="18" t="s">
        <v>3288</v>
      </c>
      <c r="D2962" s="35">
        <v>1180</v>
      </c>
      <c r="E2962" s="36">
        <v>2</v>
      </c>
      <c r="F2962" s="32">
        <v>8</v>
      </c>
      <c r="G2962" s="32">
        <v>19</v>
      </c>
      <c r="H2962" s="32">
        <v>8</v>
      </c>
      <c r="I2962" s="32">
        <v>20</v>
      </c>
      <c r="J2962" s="37"/>
      <c r="K2962" s="36">
        <v>5</v>
      </c>
      <c r="L2962" s="32">
        <v>60</v>
      </c>
      <c r="M2962" s="37">
        <v>5</v>
      </c>
      <c r="N2962" s="32"/>
      <c r="O2962" s="32"/>
      <c r="P2962" s="32"/>
      <c r="Q2962" s="32"/>
      <c r="R2962" s="38">
        <f>(E2962*E$2+F2962*F$2+G2962*G$2+H2962*H$2+I2962*I$2+K2962*K$2+J2962*J$2+L2962*L$2+M2962*M$2)</f>
        <v>0</v>
      </c>
    </row>
    <row r="2963" spans="1:18" ht="22.5" customHeight="1">
      <c r="A2963" s="34">
        <v>46017</v>
      </c>
      <c r="B2963" s="15" t="s">
        <v>5288</v>
      </c>
      <c r="C2963" s="18" t="s">
        <v>5287</v>
      </c>
      <c r="D2963" s="35">
        <v>1058</v>
      </c>
      <c r="E2963" s="36">
        <v>46</v>
      </c>
      <c r="F2963" s="32"/>
      <c r="G2963" s="32">
        <v>46</v>
      </c>
      <c r="H2963" s="32"/>
      <c r="I2963" s="32">
        <v>69</v>
      </c>
      <c r="J2963" s="37"/>
      <c r="K2963" s="36">
        <v>55</v>
      </c>
      <c r="L2963" s="32">
        <v>37</v>
      </c>
      <c r="M2963" s="37">
        <v>47</v>
      </c>
      <c r="N2963" s="32"/>
      <c r="O2963" s="32"/>
      <c r="P2963" s="32"/>
      <c r="Q2963" s="32"/>
      <c r="R2963" s="38">
        <f>(E2963*E$2+F2963*F$2+G2963*G$2+H2963*H$2+I2963*I$2+K2963*K$2+J2963*J$2+L2963*L$2+M2963*M$2)</f>
        <v>0</v>
      </c>
    </row>
    <row r="2964" spans="1:18" ht="22.5" customHeight="1">
      <c r="A2964" s="34">
        <v>46017</v>
      </c>
      <c r="B2964" s="15" t="s">
        <v>3289</v>
      </c>
      <c r="C2964" s="15" t="s">
        <v>3290</v>
      </c>
      <c r="D2964" s="35">
        <v>11778</v>
      </c>
      <c r="E2964" s="36"/>
      <c r="F2964" s="32">
        <v>28</v>
      </c>
      <c r="G2964" s="32"/>
      <c r="H2964" s="32">
        <v>81</v>
      </c>
      <c r="I2964" s="32"/>
      <c r="J2964" s="37"/>
      <c r="K2964" s="36">
        <v>41</v>
      </c>
      <c r="L2964" s="32">
        <v>18</v>
      </c>
      <c r="M2964" s="37">
        <v>80</v>
      </c>
      <c r="N2964" s="32"/>
      <c r="O2964" s="32"/>
      <c r="P2964" s="32"/>
      <c r="Q2964" s="32"/>
      <c r="R2964" s="38">
        <f>(E2964*E$2+F2964*F$2+G2964*G$2+H2964*H$2+I2964*I$2+K2964*K$2+J2964*J$2+L2964*L$2+M2964*M$2)</f>
        <v>0</v>
      </c>
    </row>
    <row r="2965" spans="1:18" ht="22.5" customHeight="1">
      <c r="A2965" s="34">
        <v>46017</v>
      </c>
      <c r="B2965" s="15" t="s">
        <v>5715</v>
      </c>
      <c r="C2965" s="18" t="s">
        <v>5714</v>
      </c>
      <c r="D2965" s="35">
        <v>1891</v>
      </c>
      <c r="E2965" s="36">
        <v>49</v>
      </c>
      <c r="F2965" s="32">
        <v>38</v>
      </c>
      <c r="G2965" s="32">
        <v>64</v>
      </c>
      <c r="H2965" s="32">
        <v>12</v>
      </c>
      <c r="I2965" s="32">
        <v>99</v>
      </c>
      <c r="J2965" s="37"/>
      <c r="K2965" s="36">
        <v>92</v>
      </c>
      <c r="L2965" s="32">
        <v>93</v>
      </c>
      <c r="M2965" s="37">
        <v>15</v>
      </c>
      <c r="N2965" s="32"/>
      <c r="O2965" s="32"/>
      <c r="P2965" s="32"/>
      <c r="Q2965" s="32"/>
      <c r="R2965" s="38">
        <f>(E2965*E$2+F2965*F$2+G2965*G$2+H2965*H$2+I2965*I$2+K2965*K$2+J2965*J$2+L2965*L$2+M2965*M$2)</f>
        <v>0</v>
      </c>
    </row>
    <row r="2966" spans="1:18" ht="22.5" customHeight="1">
      <c r="A2966" s="34">
        <v>46017</v>
      </c>
      <c r="B2966" s="15" t="s">
        <v>5999</v>
      </c>
      <c r="C2966" s="18" t="s">
        <v>6000</v>
      </c>
      <c r="D2966" s="35">
        <v>781</v>
      </c>
      <c r="E2966" s="36"/>
      <c r="F2966" s="32"/>
      <c r="G2966" s="32"/>
      <c r="H2966" s="32"/>
      <c r="I2966" s="32"/>
      <c r="J2966" s="37"/>
      <c r="K2966" s="36">
        <v>58</v>
      </c>
      <c r="L2966" s="32">
        <v>76</v>
      </c>
      <c r="M2966" s="37">
        <v>28</v>
      </c>
      <c r="N2966" s="32"/>
      <c r="O2966" s="32"/>
      <c r="P2966" s="32"/>
      <c r="Q2966" s="32"/>
      <c r="R2966" s="38">
        <f>(E2966*E$2+F2966*F$2+G2966*G$2+H2966*H$2+I2966*I$2+K2966*K$2+J2966*J$2+L2966*L$2+M2966*M$2)</f>
        <v>0</v>
      </c>
    </row>
    <row r="2967" spans="1:18" ht="22.5" customHeight="1">
      <c r="A2967" s="34">
        <v>46017</v>
      </c>
      <c r="B2967" s="15" t="s">
        <v>5290</v>
      </c>
      <c r="C2967" s="18" t="s">
        <v>5289</v>
      </c>
      <c r="D2967" s="35">
        <v>276</v>
      </c>
      <c r="E2967" s="36"/>
      <c r="F2967" s="32"/>
      <c r="G2967" s="32"/>
      <c r="H2967" s="32">
        <v>42</v>
      </c>
      <c r="I2967" s="32"/>
      <c r="J2967" s="37"/>
      <c r="K2967" s="36">
        <v>17</v>
      </c>
      <c r="L2967" s="32">
        <v>21</v>
      </c>
      <c r="M2967" s="37">
        <v>74</v>
      </c>
      <c r="N2967" s="32"/>
      <c r="O2967" s="32"/>
      <c r="P2967" s="32"/>
      <c r="Q2967" s="32"/>
      <c r="R2967" s="38">
        <f>(E2967*E$2+F2967*F$2+G2967*G$2+H2967*H$2+I2967*I$2+K2967*K$2+J2967*J$2+L2967*L$2+M2967*M$2)</f>
        <v>0</v>
      </c>
    </row>
    <row r="2968" spans="1:18" ht="22.5" customHeight="1">
      <c r="A2968" s="34">
        <v>46017</v>
      </c>
      <c r="B2968" s="15" t="s">
        <v>5292</v>
      </c>
      <c r="C2968" s="18" t="s">
        <v>5291</v>
      </c>
      <c r="D2968" s="35">
        <v>12720</v>
      </c>
      <c r="E2968" s="36">
        <v>57</v>
      </c>
      <c r="F2968" s="32"/>
      <c r="G2968" s="32">
        <v>67</v>
      </c>
      <c r="H2968" s="32"/>
      <c r="I2968" s="32">
        <v>66</v>
      </c>
      <c r="J2968" s="37">
        <v>48</v>
      </c>
      <c r="K2968" s="36">
        <v>25</v>
      </c>
      <c r="L2968" s="32">
        <v>20</v>
      </c>
      <c r="M2968" s="37">
        <v>80</v>
      </c>
      <c r="N2968" s="32"/>
      <c r="O2968" s="32"/>
      <c r="P2968" s="32"/>
      <c r="Q2968" s="32"/>
      <c r="R2968" s="38">
        <f>(E2968*E$2+F2968*F$2+G2968*G$2+H2968*H$2+I2968*I$2+K2968*K$2+J2968*J$2+L2968*L$2+M2968*M$2)</f>
        <v>0</v>
      </c>
    </row>
    <row r="2969" spans="1:18" ht="22.5" customHeight="1">
      <c r="A2969" s="34">
        <v>46017</v>
      </c>
      <c r="B2969" s="15" t="s">
        <v>3291</v>
      </c>
      <c r="C2969" s="15" t="s">
        <v>3292</v>
      </c>
      <c r="D2969" s="35">
        <v>82486</v>
      </c>
      <c r="E2969" s="36">
        <v>61</v>
      </c>
      <c r="F2969" s="32">
        <v>57</v>
      </c>
      <c r="G2969" s="32">
        <v>58</v>
      </c>
      <c r="H2969" s="32">
        <v>94</v>
      </c>
      <c r="I2969" s="32">
        <v>66</v>
      </c>
      <c r="J2969" s="37"/>
      <c r="K2969" s="36">
        <v>77</v>
      </c>
      <c r="L2969" s="32">
        <v>37</v>
      </c>
      <c r="M2969" s="37">
        <v>73</v>
      </c>
      <c r="N2969" s="32"/>
      <c r="O2969" s="32"/>
      <c r="P2969" s="32"/>
      <c r="Q2969" s="32"/>
      <c r="R2969" s="38">
        <f>(E2969*E$2+F2969*F$2+G2969*G$2+H2969*H$2+I2969*I$2+K2969*K$2+J2969*J$2+L2969*L$2+M2969*M$2)</f>
        <v>0</v>
      </c>
    </row>
    <row r="2970" spans="1:18" ht="22.5" customHeight="1">
      <c r="A2970" s="34">
        <v>46017</v>
      </c>
      <c r="B2970" s="15" t="s">
        <v>3293</v>
      </c>
      <c r="C2970" s="15" t="s">
        <v>3294</v>
      </c>
      <c r="D2970" s="35">
        <v>154</v>
      </c>
      <c r="E2970" s="36"/>
      <c r="F2970" s="32">
        <v>99</v>
      </c>
      <c r="G2970" s="32"/>
      <c r="H2970" s="32">
        <v>21</v>
      </c>
      <c r="I2970" s="32"/>
      <c r="J2970" s="37"/>
      <c r="K2970" s="36">
        <v>15</v>
      </c>
      <c r="L2970" s="32">
        <v>70</v>
      </c>
      <c r="M2970" s="37">
        <v>40</v>
      </c>
      <c r="N2970" s="32"/>
      <c r="O2970" s="32"/>
      <c r="P2970" s="32"/>
      <c r="Q2970" s="32"/>
      <c r="R2970" s="38">
        <f>(E2970*E$2+F2970*F$2+G2970*G$2+H2970*H$2+I2970*I$2+K2970*K$2+J2970*J$2+L2970*L$2+M2970*M$2)</f>
        <v>0</v>
      </c>
    </row>
    <row r="2971" spans="1:18" ht="22.5" customHeight="1">
      <c r="A2971" s="34">
        <v>46017</v>
      </c>
      <c r="B2971" s="15" t="s">
        <v>3295</v>
      </c>
      <c r="C2971" s="18" t="s">
        <v>3296</v>
      </c>
      <c r="D2971" s="35">
        <v>74459</v>
      </c>
      <c r="E2971" s="36">
        <v>33</v>
      </c>
      <c r="F2971" s="32"/>
      <c r="G2971" s="32">
        <v>56</v>
      </c>
      <c r="H2971" s="32">
        <v>2</v>
      </c>
      <c r="I2971" s="32">
        <v>8</v>
      </c>
      <c r="J2971" s="37"/>
      <c r="K2971" s="36">
        <v>92</v>
      </c>
      <c r="L2971" s="32">
        <v>23</v>
      </c>
      <c r="M2971" s="37">
        <v>67</v>
      </c>
      <c r="N2971" s="32"/>
      <c r="O2971" s="32"/>
      <c r="P2971" s="32"/>
      <c r="Q2971" s="32"/>
      <c r="R2971" s="38">
        <f>(E2971*E$2+F2971*F$2+G2971*G$2+H2971*H$2+I2971*I$2+K2971*K$2+J2971*J$2+L2971*L$2+M2971*M$2)</f>
        <v>0</v>
      </c>
    </row>
    <row r="2972" spans="1:18" ht="22.5" customHeight="1">
      <c r="A2972" s="34">
        <v>46017</v>
      </c>
      <c r="B2972" s="15" t="s">
        <v>3297</v>
      </c>
      <c r="C2972" s="18" t="s">
        <v>3298</v>
      </c>
      <c r="D2972" s="35">
        <v>2974</v>
      </c>
      <c r="E2972" s="36">
        <v>63</v>
      </c>
      <c r="F2972" s="32"/>
      <c r="G2972" s="32">
        <v>67</v>
      </c>
      <c r="H2972" s="32">
        <v>61</v>
      </c>
      <c r="I2972" s="32">
        <v>75</v>
      </c>
      <c r="J2972" s="37"/>
      <c r="K2972" s="36">
        <v>21</v>
      </c>
      <c r="L2972" s="32">
        <v>39</v>
      </c>
      <c r="M2972" s="37">
        <v>56</v>
      </c>
      <c r="N2972" s="32"/>
      <c r="O2972" s="32"/>
      <c r="P2972" s="32"/>
      <c r="Q2972" s="32"/>
      <c r="R2972" s="38">
        <f>(E2972*E$2+F2972*F$2+G2972*G$2+H2972*H$2+I2972*I$2+K2972*K$2+J2972*J$2+L2972*L$2+M2972*M$2)</f>
        <v>0</v>
      </c>
    </row>
    <row r="2973" spans="1:18" ht="22.5" customHeight="1">
      <c r="A2973" s="34">
        <v>46017</v>
      </c>
      <c r="B2973" s="15" t="s">
        <v>7900</v>
      </c>
      <c r="C2973" s="18" t="s">
        <v>7901</v>
      </c>
      <c r="D2973" s="35">
        <v>290</v>
      </c>
      <c r="E2973" s="36"/>
      <c r="F2973" s="32">
        <v>16</v>
      </c>
      <c r="G2973" s="32"/>
      <c r="H2973" s="32">
        <v>18</v>
      </c>
      <c r="I2973" s="32"/>
      <c r="J2973" s="37"/>
      <c r="K2973" s="36">
        <v>52</v>
      </c>
      <c r="L2973" s="32">
        <v>49</v>
      </c>
      <c r="M2973" s="37">
        <v>56</v>
      </c>
      <c r="N2973" s="32"/>
      <c r="O2973" s="32"/>
      <c r="P2973" s="32"/>
      <c r="Q2973" s="32"/>
      <c r="R2973" s="38">
        <f>(E2973*E$2+F2973*F$2+G2973*G$2+H2973*H$2+I2973*I$2+K2973*K$2+J2973*J$2+L2973*L$2+M2973*M$2)</f>
        <v>0</v>
      </c>
    </row>
    <row r="2974" spans="1:18" ht="22.5" customHeight="1">
      <c r="A2974" s="34">
        <v>46017</v>
      </c>
      <c r="B2974" s="15" t="s">
        <v>5294</v>
      </c>
      <c r="C2974" s="18" t="s">
        <v>5293</v>
      </c>
      <c r="D2974" s="35">
        <v>781</v>
      </c>
      <c r="E2974" s="36">
        <v>16</v>
      </c>
      <c r="F2974" s="32"/>
      <c r="G2974" s="32">
        <v>7</v>
      </c>
      <c r="H2974" s="32">
        <v>19</v>
      </c>
      <c r="I2974" s="32">
        <v>6</v>
      </c>
      <c r="J2974" s="37"/>
      <c r="K2974" s="36">
        <v>43</v>
      </c>
      <c r="L2974" s="32">
        <v>36</v>
      </c>
      <c r="M2974" s="37">
        <v>55</v>
      </c>
      <c r="N2974" s="32"/>
      <c r="O2974" s="32"/>
      <c r="P2974" s="32"/>
      <c r="Q2974" s="32"/>
      <c r="R2974" s="38">
        <f>(E2974*E$2+F2974*F$2+G2974*G$2+H2974*H$2+I2974*I$2+K2974*K$2+J2974*J$2+L2974*L$2+M2974*M$2)</f>
        <v>0</v>
      </c>
    </row>
    <row r="2975" spans="1:18" ht="22.5" customHeight="1">
      <c r="A2975" s="34">
        <v>46017</v>
      </c>
      <c r="B2975" s="15" t="s">
        <v>3299</v>
      </c>
      <c r="C2975" s="15" t="s">
        <v>3300</v>
      </c>
      <c r="D2975" s="35">
        <v>570</v>
      </c>
      <c r="E2975" s="36">
        <v>41</v>
      </c>
      <c r="F2975" s="32">
        <v>55</v>
      </c>
      <c r="G2975" s="32">
        <v>33</v>
      </c>
      <c r="H2975" s="32">
        <v>95</v>
      </c>
      <c r="I2975" s="32">
        <v>59</v>
      </c>
      <c r="J2975" s="37">
        <v>53</v>
      </c>
      <c r="K2975" s="36">
        <v>33</v>
      </c>
      <c r="L2975" s="32">
        <v>77</v>
      </c>
      <c r="M2975" s="37">
        <v>31</v>
      </c>
      <c r="N2975" s="32"/>
      <c r="O2975" s="32"/>
      <c r="P2975" s="32"/>
      <c r="Q2975" s="32"/>
      <c r="R2975" s="38">
        <f>(E2975*E$2+F2975*F$2+G2975*G$2+H2975*H$2+I2975*I$2+K2975*K$2+J2975*J$2+L2975*L$2+M2975*M$2)</f>
        <v>0</v>
      </c>
    </row>
    <row r="2976" spans="1:18" ht="22.5" customHeight="1">
      <c r="A2976" s="34">
        <v>46017</v>
      </c>
      <c r="B2976" s="15" t="s">
        <v>6194</v>
      </c>
      <c r="C2976" s="15" t="s">
        <v>6195</v>
      </c>
      <c r="D2976" s="35">
        <v>1176</v>
      </c>
      <c r="E2976" s="36">
        <v>24</v>
      </c>
      <c r="F2976" s="32">
        <v>29</v>
      </c>
      <c r="G2976" s="32">
        <v>48</v>
      </c>
      <c r="H2976" s="32">
        <v>5</v>
      </c>
      <c r="I2976" s="32">
        <v>17</v>
      </c>
      <c r="J2976" s="37"/>
      <c r="K2976" s="36">
        <v>55</v>
      </c>
      <c r="L2976" s="32">
        <v>40</v>
      </c>
      <c r="M2976" s="37">
        <v>60</v>
      </c>
      <c r="N2976" s="32"/>
      <c r="O2976" s="32"/>
      <c r="P2976" s="32"/>
      <c r="Q2976" s="32"/>
      <c r="R2976" s="38">
        <f>(E2976*E$2+F2976*F$2+G2976*G$2+H2976*H$2+I2976*I$2+K2976*K$2+J2976*J$2+L2976*L$2+M2976*M$2)</f>
        <v>0</v>
      </c>
    </row>
    <row r="2977" spans="1:18" ht="22.5" customHeight="1">
      <c r="A2977" s="34">
        <v>46017</v>
      </c>
      <c r="B2977" s="15" t="s">
        <v>3301</v>
      </c>
      <c r="C2977" s="15" t="s">
        <v>3302</v>
      </c>
      <c r="D2977" s="35">
        <v>1197</v>
      </c>
      <c r="E2977" s="36">
        <v>25</v>
      </c>
      <c r="F2977" s="32">
        <v>7</v>
      </c>
      <c r="G2977" s="32">
        <v>46</v>
      </c>
      <c r="H2977" s="32">
        <v>62</v>
      </c>
      <c r="I2977" s="32">
        <v>31</v>
      </c>
      <c r="J2977" s="37">
        <v>3</v>
      </c>
      <c r="K2977" s="36">
        <v>54</v>
      </c>
      <c r="L2977" s="32">
        <v>42</v>
      </c>
      <c r="M2977" s="37">
        <v>51</v>
      </c>
      <c r="N2977" s="32"/>
      <c r="O2977" s="32"/>
      <c r="P2977" s="32"/>
      <c r="Q2977" s="32"/>
      <c r="R2977" s="38">
        <f>(E2977*E$2+F2977*F$2+G2977*G$2+H2977*H$2+I2977*I$2+K2977*K$2+J2977*J$2+L2977*L$2+M2977*M$2)</f>
        <v>0</v>
      </c>
    </row>
    <row r="2978" spans="1:18" ht="22.5" customHeight="1">
      <c r="A2978" s="34">
        <v>46017</v>
      </c>
      <c r="B2978" s="15" t="s">
        <v>3303</v>
      </c>
      <c r="C2978" s="18" t="s">
        <v>3304</v>
      </c>
      <c r="D2978" s="35">
        <v>3052</v>
      </c>
      <c r="E2978" s="36">
        <v>70</v>
      </c>
      <c r="F2978" s="32">
        <v>48</v>
      </c>
      <c r="G2978" s="32">
        <v>88</v>
      </c>
      <c r="H2978" s="32">
        <v>39</v>
      </c>
      <c r="I2978" s="32">
        <v>50</v>
      </c>
      <c r="J2978" s="37"/>
      <c r="K2978" s="36">
        <v>24</v>
      </c>
      <c r="L2978" s="32">
        <v>53</v>
      </c>
      <c r="M2978" s="37">
        <v>36</v>
      </c>
      <c r="N2978" s="32"/>
      <c r="O2978" s="32"/>
      <c r="P2978" s="32"/>
      <c r="Q2978" s="32"/>
      <c r="R2978" s="38">
        <f>(E2978*E$2+F2978*F$2+G2978*G$2+H2978*H$2+I2978*I$2+K2978*K$2+J2978*J$2+L2978*L$2+M2978*M$2)</f>
        <v>0</v>
      </c>
    </row>
    <row r="2979" spans="1:18" ht="22.5" customHeight="1">
      <c r="A2979" s="34">
        <v>46017</v>
      </c>
      <c r="B2979" s="15" t="s">
        <v>3305</v>
      </c>
      <c r="C2979" s="18" t="s">
        <v>3306</v>
      </c>
      <c r="D2979" s="35">
        <v>1125</v>
      </c>
      <c r="E2979" s="36"/>
      <c r="F2979" s="32">
        <v>33</v>
      </c>
      <c r="G2979" s="32"/>
      <c r="H2979" s="32">
        <v>22</v>
      </c>
      <c r="I2979" s="32"/>
      <c r="J2979" s="37"/>
      <c r="K2979" s="36">
        <v>80</v>
      </c>
      <c r="L2979" s="32">
        <v>46</v>
      </c>
      <c r="M2979" s="37">
        <v>62</v>
      </c>
      <c r="N2979" s="32"/>
      <c r="O2979" s="32"/>
      <c r="P2979" s="32"/>
      <c r="Q2979" s="32"/>
      <c r="R2979" s="38">
        <f>(E2979*E$2+F2979*F$2+G2979*G$2+H2979*H$2+I2979*I$2+K2979*K$2+J2979*J$2+L2979*L$2+M2979*M$2)</f>
        <v>0</v>
      </c>
    </row>
    <row r="2980" spans="1:18" ht="22.5" customHeight="1">
      <c r="A2980" s="34">
        <v>46017</v>
      </c>
      <c r="B2980" s="15" t="s">
        <v>5296</v>
      </c>
      <c r="C2980" s="15" t="s">
        <v>5295</v>
      </c>
      <c r="D2980" s="35">
        <v>9182</v>
      </c>
      <c r="E2980" s="36">
        <v>50</v>
      </c>
      <c r="F2980" s="32"/>
      <c r="G2980" s="32">
        <v>52</v>
      </c>
      <c r="H2980" s="32"/>
      <c r="I2980" s="32">
        <v>73</v>
      </c>
      <c r="J2980" s="37">
        <v>40</v>
      </c>
      <c r="K2980" s="36">
        <v>69</v>
      </c>
      <c r="L2980" s="32">
        <v>45</v>
      </c>
      <c r="M2980" s="37">
        <v>60</v>
      </c>
      <c r="N2980" s="32"/>
      <c r="O2980" s="32"/>
      <c r="P2980" s="32"/>
      <c r="Q2980" s="32"/>
      <c r="R2980" s="38">
        <f>(E2980*E$2+F2980*F$2+G2980*G$2+H2980*H$2+I2980*I$2+K2980*K$2+J2980*J$2+L2980*L$2+M2980*M$2)</f>
        <v>0</v>
      </c>
    </row>
    <row r="2981" spans="1:18" ht="22.5" customHeight="1">
      <c r="A2981" s="34">
        <v>46017</v>
      </c>
      <c r="B2981" s="15" t="s">
        <v>3307</v>
      </c>
      <c r="C2981" s="18" t="s">
        <v>3308</v>
      </c>
      <c r="D2981" s="35">
        <v>4898</v>
      </c>
      <c r="E2981" s="36">
        <v>57</v>
      </c>
      <c r="F2981" s="32">
        <v>72</v>
      </c>
      <c r="G2981" s="32">
        <v>48</v>
      </c>
      <c r="H2981" s="32">
        <v>59</v>
      </c>
      <c r="I2981" s="32">
        <v>41</v>
      </c>
      <c r="J2981" s="37">
        <v>61</v>
      </c>
      <c r="K2981" s="36">
        <v>91</v>
      </c>
      <c r="L2981" s="32">
        <v>10</v>
      </c>
      <c r="M2981" s="37">
        <v>88</v>
      </c>
      <c r="N2981" s="32"/>
      <c r="O2981" s="32"/>
      <c r="P2981" s="32"/>
      <c r="Q2981" s="32"/>
      <c r="R2981" s="38">
        <f>(E2981*E$2+F2981*F$2+G2981*G$2+H2981*H$2+I2981*I$2+K2981*K$2+J2981*J$2+L2981*L$2+M2981*M$2)</f>
        <v>0</v>
      </c>
    </row>
    <row r="2982" spans="1:18" ht="22.5" customHeight="1">
      <c r="A2982" s="34">
        <v>46017</v>
      </c>
      <c r="B2982" s="15" t="s">
        <v>3309</v>
      </c>
      <c r="C2982" s="15" t="s">
        <v>3310</v>
      </c>
      <c r="D2982" s="35">
        <v>5388</v>
      </c>
      <c r="E2982" s="36">
        <v>8</v>
      </c>
      <c r="F2982" s="32">
        <v>7</v>
      </c>
      <c r="G2982" s="32">
        <v>24</v>
      </c>
      <c r="H2982" s="32">
        <v>31</v>
      </c>
      <c r="I2982" s="32">
        <v>54</v>
      </c>
      <c r="J2982" s="37"/>
      <c r="K2982" s="36">
        <v>43</v>
      </c>
      <c r="L2982" s="32">
        <v>62</v>
      </c>
      <c r="M2982" s="37">
        <v>21</v>
      </c>
      <c r="N2982" s="32"/>
      <c r="O2982" s="32"/>
      <c r="P2982" s="32"/>
      <c r="Q2982" s="32"/>
      <c r="R2982" s="38">
        <f>(E2982*E$2+F2982*F$2+G2982*G$2+H2982*H$2+I2982*I$2+K2982*K$2+J2982*J$2+L2982*L$2+M2982*M$2)</f>
        <v>0</v>
      </c>
    </row>
    <row r="2983" spans="1:18" ht="22.5" customHeight="1">
      <c r="A2983" s="34">
        <v>46017</v>
      </c>
      <c r="B2983" s="15" t="s">
        <v>3311</v>
      </c>
      <c r="C2983" s="18" t="s">
        <v>3312</v>
      </c>
      <c r="D2983" s="35">
        <v>24368</v>
      </c>
      <c r="E2983" s="36">
        <v>51</v>
      </c>
      <c r="F2983" s="32">
        <v>58</v>
      </c>
      <c r="G2983" s="32">
        <v>61</v>
      </c>
      <c r="H2983" s="32">
        <v>36</v>
      </c>
      <c r="I2983" s="32">
        <v>62</v>
      </c>
      <c r="J2983" s="37">
        <v>57</v>
      </c>
      <c r="K2983" s="36">
        <v>48</v>
      </c>
      <c r="L2983" s="32">
        <v>58</v>
      </c>
      <c r="M2983" s="37">
        <v>49</v>
      </c>
      <c r="N2983" s="32"/>
      <c r="O2983" s="32"/>
      <c r="P2983" s="32"/>
      <c r="Q2983" s="32"/>
      <c r="R2983" s="38">
        <f>(E2983*E$2+F2983*F$2+G2983*G$2+H2983*H$2+I2983*I$2+K2983*K$2+J2983*J$2+L2983*L$2+M2983*M$2)</f>
        <v>0</v>
      </c>
    </row>
    <row r="2984" spans="1:18" ht="22.5" customHeight="1">
      <c r="A2984" s="34">
        <v>46017</v>
      </c>
      <c r="B2984" s="15" t="s">
        <v>6333</v>
      </c>
      <c r="C2984" s="15" t="s">
        <v>6334</v>
      </c>
      <c r="D2984" s="35">
        <v>161</v>
      </c>
      <c r="E2984" s="36"/>
      <c r="F2984" s="32"/>
      <c r="G2984" s="32"/>
      <c r="H2984" s="32"/>
      <c r="I2984" s="32"/>
      <c r="J2984" s="37"/>
      <c r="K2984" s="36"/>
      <c r="L2984" s="32">
        <v>3</v>
      </c>
      <c r="M2984" s="37">
        <v>91</v>
      </c>
      <c r="N2984" s="32"/>
      <c r="O2984" s="32"/>
      <c r="P2984" s="32"/>
      <c r="Q2984" s="32"/>
      <c r="R2984" s="38">
        <f>(E2984*E$2+F2984*F$2+G2984*G$2+H2984*H$2+I2984*I$2+K2984*K$2+J2984*J$2+L2984*L$2+M2984*M$2)</f>
        <v>0</v>
      </c>
    </row>
    <row r="2985" spans="1:18" ht="22.5" customHeight="1">
      <c r="A2985" s="34">
        <v>46017</v>
      </c>
      <c r="B2985" s="15" t="s">
        <v>3313</v>
      </c>
      <c r="C2985" s="18" t="s">
        <v>3314</v>
      </c>
      <c r="D2985" s="35">
        <v>13510</v>
      </c>
      <c r="E2985" s="36">
        <v>69</v>
      </c>
      <c r="F2985" s="32">
        <v>59</v>
      </c>
      <c r="G2985" s="32">
        <v>53</v>
      </c>
      <c r="H2985" s="32">
        <v>81</v>
      </c>
      <c r="I2985" s="32">
        <v>77</v>
      </c>
      <c r="J2985" s="37">
        <v>55</v>
      </c>
      <c r="K2985" s="36">
        <v>42</v>
      </c>
      <c r="L2985" s="32">
        <v>41</v>
      </c>
      <c r="M2985" s="37">
        <v>52</v>
      </c>
      <c r="N2985" s="32"/>
      <c r="O2985" s="32"/>
      <c r="P2985" s="32"/>
      <c r="Q2985" s="32"/>
      <c r="R2985" s="38">
        <f>(E2985*E$2+F2985*F$2+G2985*G$2+H2985*H$2+I2985*I$2+K2985*K$2+J2985*J$2+L2985*L$2+M2985*M$2)</f>
        <v>0</v>
      </c>
    </row>
    <row r="2986" spans="1:18" ht="22.5" customHeight="1">
      <c r="A2986" s="34">
        <v>46017</v>
      </c>
      <c r="B2986" s="15" t="s">
        <v>6874</v>
      </c>
      <c r="C2986" s="18" t="s">
        <v>6875</v>
      </c>
      <c r="D2986" s="35">
        <v>10463</v>
      </c>
      <c r="E2986" s="36"/>
      <c r="F2986" s="32"/>
      <c r="G2986" s="32"/>
      <c r="H2986" s="32">
        <v>13</v>
      </c>
      <c r="I2986" s="32"/>
      <c r="J2986" s="37"/>
      <c r="K2986" s="36">
        <v>5</v>
      </c>
      <c r="L2986" s="32">
        <v>61</v>
      </c>
      <c r="M2986" s="37">
        <v>46</v>
      </c>
      <c r="N2986" s="32"/>
      <c r="O2986" s="32"/>
      <c r="P2986" s="32"/>
      <c r="Q2986" s="32"/>
      <c r="R2986" s="38">
        <f>(E2986*E$2+F2986*F$2+G2986*G$2+H2986*H$2+I2986*I$2+K2986*K$2+J2986*J$2+L2986*L$2+M2986*M$2)</f>
        <v>0</v>
      </c>
    </row>
    <row r="2987" spans="1:18" ht="22.5" customHeight="1">
      <c r="A2987" s="34">
        <v>46017</v>
      </c>
      <c r="B2987" s="15" t="s">
        <v>5298</v>
      </c>
      <c r="C2987" s="15" t="s">
        <v>5297</v>
      </c>
      <c r="D2987" s="35">
        <v>225</v>
      </c>
      <c r="E2987" s="36"/>
      <c r="F2987" s="32"/>
      <c r="G2987" s="32"/>
      <c r="H2987" s="32">
        <v>23</v>
      </c>
      <c r="I2987" s="32"/>
      <c r="J2987" s="37"/>
      <c r="K2987" s="36">
        <v>72</v>
      </c>
      <c r="L2987" s="32">
        <v>39</v>
      </c>
      <c r="M2987" s="37">
        <v>68</v>
      </c>
      <c r="N2987" s="32"/>
      <c r="O2987" s="32"/>
      <c r="P2987" s="32"/>
      <c r="Q2987" s="32"/>
      <c r="R2987" s="38">
        <f>(E2987*E$2+F2987*F$2+G2987*G$2+H2987*H$2+I2987*I$2+K2987*K$2+J2987*J$2+L2987*L$2+M2987*M$2)</f>
        <v>0</v>
      </c>
    </row>
    <row r="2988" spans="1:18" ht="22.5" customHeight="1">
      <c r="A2988" s="34">
        <v>46017</v>
      </c>
      <c r="B2988" s="15" t="s">
        <v>3315</v>
      </c>
      <c r="C2988" s="18" t="s">
        <v>3316</v>
      </c>
      <c r="D2988" s="35">
        <v>9356</v>
      </c>
      <c r="E2988" s="36">
        <v>57</v>
      </c>
      <c r="F2988" s="32">
        <v>75</v>
      </c>
      <c r="G2988" s="32">
        <v>48</v>
      </c>
      <c r="H2988" s="32">
        <v>40</v>
      </c>
      <c r="I2988" s="32">
        <v>65</v>
      </c>
      <c r="J2988" s="37"/>
      <c r="K2988" s="36">
        <v>55</v>
      </c>
      <c r="L2988" s="32">
        <v>80</v>
      </c>
      <c r="M2988" s="37">
        <v>38</v>
      </c>
      <c r="N2988" s="32"/>
      <c r="O2988" s="32"/>
      <c r="P2988" s="32"/>
      <c r="Q2988" s="32"/>
      <c r="R2988" s="38">
        <f>(E2988*E$2+F2988*F$2+G2988*G$2+H2988*H$2+I2988*I$2+K2988*K$2+J2988*J$2+L2988*L$2+M2988*M$2)</f>
        <v>0</v>
      </c>
    </row>
    <row r="2989" spans="1:18" ht="22.5" customHeight="1">
      <c r="A2989" s="34">
        <v>46017</v>
      </c>
      <c r="B2989" s="15" t="s">
        <v>3317</v>
      </c>
      <c r="C2989" s="18" t="s">
        <v>3318</v>
      </c>
      <c r="D2989" s="35">
        <v>19691</v>
      </c>
      <c r="E2989" s="36">
        <v>52</v>
      </c>
      <c r="F2989" s="32">
        <v>43</v>
      </c>
      <c r="G2989" s="32">
        <v>52</v>
      </c>
      <c r="H2989" s="32">
        <v>36</v>
      </c>
      <c r="I2989" s="32"/>
      <c r="J2989" s="37"/>
      <c r="K2989" s="36">
        <v>13</v>
      </c>
      <c r="L2989" s="32">
        <v>24</v>
      </c>
      <c r="M2989" s="37">
        <v>64</v>
      </c>
      <c r="N2989" s="32"/>
      <c r="O2989" s="32"/>
      <c r="P2989" s="32"/>
      <c r="Q2989" s="32"/>
      <c r="R2989" s="38">
        <f>(E2989*E$2+F2989*F$2+G2989*G$2+H2989*H$2+I2989*I$2+K2989*K$2+J2989*J$2+L2989*L$2+M2989*M$2)</f>
        <v>0</v>
      </c>
    </row>
    <row r="2990" spans="1:18" ht="22.5" customHeight="1">
      <c r="A2990" s="34">
        <v>46017</v>
      </c>
      <c r="B2990" s="15" t="s">
        <v>3319</v>
      </c>
      <c r="C2990" s="15" t="s">
        <v>3320</v>
      </c>
      <c r="D2990" s="35">
        <v>716</v>
      </c>
      <c r="E2990" s="36">
        <v>15</v>
      </c>
      <c r="F2990" s="32">
        <v>38</v>
      </c>
      <c r="G2990" s="32">
        <v>11</v>
      </c>
      <c r="H2990" s="32">
        <v>54</v>
      </c>
      <c r="I2990" s="32">
        <v>48</v>
      </c>
      <c r="J2990" s="37"/>
      <c r="K2990" s="36">
        <v>67</v>
      </c>
      <c r="L2990" s="32">
        <v>70</v>
      </c>
      <c r="M2990" s="37">
        <v>32</v>
      </c>
      <c r="N2990" s="32"/>
      <c r="O2990" s="32"/>
      <c r="P2990" s="32"/>
      <c r="Q2990" s="32"/>
      <c r="R2990" s="38">
        <f>(E2990*E$2+F2990*F$2+G2990*G$2+H2990*H$2+I2990*I$2+K2990*K$2+J2990*J$2+L2990*L$2+M2990*M$2)</f>
        <v>0</v>
      </c>
    </row>
    <row r="2991" spans="1:18" ht="22.5" customHeight="1">
      <c r="A2991" s="34">
        <v>46017</v>
      </c>
      <c r="B2991" s="15" t="s">
        <v>3321</v>
      </c>
      <c r="C2991" s="15" t="s">
        <v>3322</v>
      </c>
      <c r="D2991" s="35">
        <v>175</v>
      </c>
      <c r="E2991" s="36">
        <v>7</v>
      </c>
      <c r="F2991" s="32">
        <v>15</v>
      </c>
      <c r="G2991" s="32">
        <v>34</v>
      </c>
      <c r="H2991" s="32">
        <v>43</v>
      </c>
      <c r="I2991" s="32">
        <v>18</v>
      </c>
      <c r="J2991" s="37"/>
      <c r="K2991" s="36">
        <v>59</v>
      </c>
      <c r="L2991" s="32">
        <v>21</v>
      </c>
      <c r="M2991" s="37">
        <v>44</v>
      </c>
      <c r="N2991" s="32"/>
      <c r="O2991" s="32"/>
      <c r="P2991" s="32"/>
      <c r="Q2991" s="32"/>
      <c r="R2991" s="38">
        <f>(E2991*E$2+F2991*F$2+G2991*G$2+H2991*H$2+I2991*I$2+K2991*K$2+J2991*J$2+L2991*L$2+M2991*M$2)</f>
        <v>0</v>
      </c>
    </row>
    <row r="2992" spans="1:18" ht="22.5" customHeight="1">
      <c r="A2992" s="34">
        <v>46017</v>
      </c>
      <c r="B2992" s="15" t="s">
        <v>3323</v>
      </c>
      <c r="C2992" s="18" t="s">
        <v>3324</v>
      </c>
      <c r="D2992" s="35">
        <v>514</v>
      </c>
      <c r="E2992" s="36">
        <v>41</v>
      </c>
      <c r="F2992" s="32">
        <v>80</v>
      </c>
      <c r="G2992" s="32">
        <v>28</v>
      </c>
      <c r="H2992" s="32">
        <v>43</v>
      </c>
      <c r="I2992" s="32">
        <v>14</v>
      </c>
      <c r="J2992" s="37">
        <v>62</v>
      </c>
      <c r="K2992" s="36">
        <v>78</v>
      </c>
      <c r="L2992" s="32">
        <v>22</v>
      </c>
      <c r="M2992" s="37">
        <v>66</v>
      </c>
      <c r="N2992" s="32"/>
      <c r="O2992" s="32"/>
      <c r="P2992" s="32"/>
      <c r="Q2992" s="32"/>
      <c r="R2992" s="38">
        <f>(E2992*E$2+F2992*F$2+G2992*G$2+H2992*H$2+I2992*I$2+K2992*K$2+J2992*J$2+L2992*L$2+M2992*M$2)</f>
        <v>0</v>
      </c>
    </row>
    <row r="2993" spans="1:18" ht="22.5" customHeight="1">
      <c r="A2993" s="34">
        <v>46017</v>
      </c>
      <c r="B2993" s="15" t="s">
        <v>6657</v>
      </c>
      <c r="C2993" s="18" t="s">
        <v>6658</v>
      </c>
      <c r="D2993" s="35">
        <v>7385</v>
      </c>
      <c r="E2993" s="36">
        <v>8</v>
      </c>
      <c r="F2993" s="32">
        <v>2</v>
      </c>
      <c r="G2993" s="32">
        <v>18</v>
      </c>
      <c r="H2993" s="32">
        <v>21</v>
      </c>
      <c r="I2993" s="32">
        <v>45</v>
      </c>
      <c r="J2993" s="37"/>
      <c r="K2993" s="36">
        <v>41</v>
      </c>
      <c r="L2993" s="32">
        <v>96</v>
      </c>
      <c r="M2993" s="37">
        <v>18</v>
      </c>
      <c r="N2993" s="32"/>
      <c r="O2993" s="32"/>
      <c r="P2993" s="32"/>
      <c r="Q2993" s="32"/>
      <c r="R2993" s="38">
        <f>(E2993*E$2+F2993*F$2+G2993*G$2+H2993*H$2+I2993*I$2+K2993*K$2+J2993*J$2+L2993*L$2+M2993*M$2)</f>
        <v>0</v>
      </c>
    </row>
    <row r="2994" spans="1:18" ht="22.5" customHeight="1">
      <c r="A2994" s="34">
        <v>46017</v>
      </c>
      <c r="B2994" s="15" t="s">
        <v>3325</v>
      </c>
      <c r="C2994" s="15" t="s">
        <v>3325</v>
      </c>
      <c r="D2994" s="35">
        <v>3486</v>
      </c>
      <c r="E2994" s="36">
        <v>39</v>
      </c>
      <c r="F2994" s="32">
        <v>35</v>
      </c>
      <c r="G2994" s="32">
        <v>38</v>
      </c>
      <c r="H2994" s="32">
        <v>27</v>
      </c>
      <c r="I2994" s="32">
        <v>12</v>
      </c>
      <c r="J2994" s="37"/>
      <c r="K2994" s="36">
        <v>26</v>
      </c>
      <c r="L2994" s="32">
        <v>85</v>
      </c>
      <c r="M2994" s="37">
        <v>19</v>
      </c>
      <c r="N2994" s="32"/>
      <c r="O2994" s="32"/>
      <c r="P2994" s="32"/>
      <c r="Q2994" s="32"/>
      <c r="R2994" s="38">
        <f>(E2994*E$2+F2994*F$2+G2994*G$2+H2994*H$2+I2994*I$2+K2994*K$2+J2994*J$2+L2994*L$2+M2994*M$2)</f>
        <v>0</v>
      </c>
    </row>
    <row r="2995" spans="1:18" ht="22.5" customHeight="1">
      <c r="A2995" s="34">
        <v>46017</v>
      </c>
      <c r="B2995" s="15" t="s">
        <v>5739</v>
      </c>
      <c r="C2995" s="18" t="s">
        <v>3326</v>
      </c>
      <c r="D2995" s="35">
        <v>2804</v>
      </c>
      <c r="E2995" s="36">
        <v>31</v>
      </c>
      <c r="F2995" s="32">
        <v>26</v>
      </c>
      <c r="G2995" s="32">
        <v>27</v>
      </c>
      <c r="H2995" s="32">
        <v>80</v>
      </c>
      <c r="I2995" s="32">
        <v>13</v>
      </c>
      <c r="J2995" s="37">
        <v>40</v>
      </c>
      <c r="K2995" s="36">
        <v>29</v>
      </c>
      <c r="L2995" s="32">
        <v>62</v>
      </c>
      <c r="M2995" s="37">
        <v>56</v>
      </c>
      <c r="N2995" s="32"/>
      <c r="O2995" s="32"/>
      <c r="P2995" s="32"/>
      <c r="Q2995" s="32"/>
      <c r="R2995" s="38">
        <f>(E2995*E$2+F2995*F$2+G2995*G$2+H2995*H$2+I2995*I$2+K2995*K$2+J2995*J$2+L2995*L$2+M2995*M$2)</f>
        <v>0</v>
      </c>
    </row>
    <row r="2996" spans="1:18" ht="22.5" customHeight="1">
      <c r="A2996" s="34">
        <v>46017</v>
      </c>
      <c r="B2996" s="15" t="s">
        <v>6851</v>
      </c>
      <c r="C2996" s="18" t="s">
        <v>6852</v>
      </c>
      <c r="D2996" s="35">
        <v>1853</v>
      </c>
      <c r="E2996" s="36"/>
      <c r="F2996" s="32">
        <v>89</v>
      </c>
      <c r="G2996" s="32"/>
      <c r="H2996" s="32">
        <v>68</v>
      </c>
      <c r="I2996" s="32"/>
      <c r="J2996" s="37"/>
      <c r="K2996" s="36">
        <v>35</v>
      </c>
      <c r="L2996" s="32">
        <v>40</v>
      </c>
      <c r="M2996" s="37">
        <v>60</v>
      </c>
      <c r="N2996" s="32"/>
      <c r="O2996" s="32"/>
      <c r="P2996" s="32"/>
      <c r="Q2996" s="32"/>
      <c r="R2996" s="38">
        <f>(E2996*E$2+F2996*F$2+G2996*G$2+H2996*H$2+I2996*I$2+K2996*K$2+J2996*J$2+L2996*L$2+M2996*M$2)</f>
        <v>0</v>
      </c>
    </row>
    <row r="2997" spans="1:18" ht="22.5" customHeight="1">
      <c r="A2997" s="34">
        <v>46017</v>
      </c>
      <c r="B2997" s="15" t="s">
        <v>5300</v>
      </c>
      <c r="C2997" s="18" t="s">
        <v>5299</v>
      </c>
      <c r="D2997" s="35">
        <v>6140</v>
      </c>
      <c r="E2997" s="36">
        <v>55</v>
      </c>
      <c r="F2997" s="32"/>
      <c r="G2997" s="32">
        <v>71</v>
      </c>
      <c r="H2997" s="32"/>
      <c r="I2997" s="32">
        <v>91</v>
      </c>
      <c r="J2997" s="37">
        <v>57</v>
      </c>
      <c r="K2997" s="36">
        <v>43</v>
      </c>
      <c r="L2997" s="32">
        <v>57</v>
      </c>
      <c r="M2997" s="37">
        <v>62</v>
      </c>
      <c r="N2997" s="32"/>
      <c r="O2997" s="32"/>
      <c r="P2997" s="32"/>
      <c r="Q2997" s="32"/>
      <c r="R2997" s="38">
        <f>(E2997*E$2+F2997*F$2+G2997*G$2+H2997*H$2+I2997*I$2+K2997*K$2+J2997*J$2+L2997*L$2+M2997*M$2)</f>
        <v>0</v>
      </c>
    </row>
    <row r="2998" spans="1:18" ht="22.5" customHeight="1">
      <c r="A2998" s="34">
        <v>46017</v>
      </c>
      <c r="B2998" s="15" t="s">
        <v>3327</v>
      </c>
      <c r="C2998" s="18" t="s">
        <v>3328</v>
      </c>
      <c r="D2998" s="35">
        <v>203</v>
      </c>
      <c r="E2998" s="36"/>
      <c r="F2998" s="32">
        <v>51</v>
      </c>
      <c r="G2998" s="32"/>
      <c r="H2998" s="32">
        <v>32</v>
      </c>
      <c r="I2998" s="32"/>
      <c r="J2998" s="37"/>
      <c r="K2998" s="36">
        <v>36</v>
      </c>
      <c r="L2998" s="32">
        <v>58</v>
      </c>
      <c r="M2998" s="37">
        <v>37</v>
      </c>
      <c r="N2998" s="32"/>
      <c r="O2998" s="32"/>
      <c r="P2998" s="32"/>
      <c r="Q2998" s="32"/>
      <c r="R2998" s="38">
        <f>(E2998*E$2+F2998*F$2+G2998*G$2+H2998*H$2+I2998*I$2+K2998*K$2+J2998*J$2+L2998*L$2+M2998*M$2)</f>
        <v>0</v>
      </c>
    </row>
    <row r="2999" spans="1:18" ht="22.5" customHeight="1">
      <c r="A2999" s="34">
        <v>46017</v>
      </c>
      <c r="B2999" s="15" t="s">
        <v>3329</v>
      </c>
      <c r="C2999" s="15" t="s">
        <v>3330</v>
      </c>
      <c r="D2999" s="35">
        <v>4427</v>
      </c>
      <c r="E2999" s="36">
        <v>65</v>
      </c>
      <c r="F2999" s="32">
        <v>70</v>
      </c>
      <c r="G2999" s="32">
        <v>32</v>
      </c>
      <c r="H2999" s="32">
        <v>62</v>
      </c>
      <c r="I2999" s="32">
        <v>30</v>
      </c>
      <c r="J2999" s="37"/>
      <c r="K2999" s="36">
        <v>54</v>
      </c>
      <c r="L2999" s="32">
        <v>66</v>
      </c>
      <c r="M2999" s="37">
        <v>33</v>
      </c>
      <c r="N2999" s="32"/>
      <c r="O2999" s="32"/>
      <c r="P2999" s="32"/>
      <c r="Q2999" s="32"/>
      <c r="R2999" s="38">
        <f>(E2999*E$2+F2999*F$2+G2999*G$2+H2999*H$2+I2999*I$2+K2999*K$2+J2999*J$2+L2999*L$2+M2999*M$2)</f>
        <v>0</v>
      </c>
    </row>
    <row r="3000" spans="1:18" ht="22.5" customHeight="1">
      <c r="A3000" s="34">
        <v>46017</v>
      </c>
      <c r="B3000" s="15" t="s">
        <v>6335</v>
      </c>
      <c r="C3000" s="15" t="s">
        <v>6336</v>
      </c>
      <c r="D3000" s="35">
        <v>798</v>
      </c>
      <c r="E3000" s="36">
        <v>95</v>
      </c>
      <c r="F3000" s="32">
        <v>89</v>
      </c>
      <c r="G3000" s="32">
        <v>92</v>
      </c>
      <c r="H3000" s="32">
        <v>92</v>
      </c>
      <c r="I3000" s="32">
        <v>85</v>
      </c>
      <c r="J3000" s="37"/>
      <c r="K3000" s="36">
        <v>26</v>
      </c>
      <c r="L3000" s="32">
        <v>64</v>
      </c>
      <c r="M3000" s="37">
        <v>38</v>
      </c>
      <c r="N3000" s="32"/>
      <c r="O3000" s="32"/>
      <c r="P3000" s="32"/>
      <c r="Q3000" s="32"/>
      <c r="R3000" s="38">
        <f>(E3000*E$2+F3000*F$2+G3000*G$2+H3000*H$2+I3000*I$2+K3000*K$2+J3000*J$2+L3000*L$2+M3000*M$2)</f>
        <v>0</v>
      </c>
    </row>
    <row r="3001" spans="1:18" ht="22.5" customHeight="1">
      <c r="A3001" s="34">
        <v>46017</v>
      </c>
      <c r="B3001" s="15" t="s">
        <v>7266</v>
      </c>
      <c r="C3001" s="18" t="s">
        <v>7267</v>
      </c>
      <c r="D3001" s="35">
        <v>146</v>
      </c>
      <c r="E3001" s="36"/>
      <c r="F3001" s="32"/>
      <c r="G3001" s="32"/>
      <c r="H3001" s="32">
        <v>35</v>
      </c>
      <c r="I3001" s="32"/>
      <c r="J3001" s="37"/>
      <c r="K3001" s="36">
        <v>39</v>
      </c>
      <c r="L3001" s="32">
        <v>17</v>
      </c>
      <c r="M3001" s="37">
        <v>35</v>
      </c>
      <c r="N3001" s="32"/>
      <c r="O3001" s="32"/>
      <c r="P3001" s="32"/>
      <c r="Q3001" s="32"/>
      <c r="R3001" s="38">
        <f>(E3001*E$2+F3001*F$2+G3001*G$2+H3001*H$2+I3001*I$2+K3001*K$2+J3001*J$2+L3001*L$2+M3001*M$2)</f>
        <v>0</v>
      </c>
    </row>
    <row r="3002" spans="1:18" ht="22.5" customHeight="1">
      <c r="A3002" s="34">
        <v>46017</v>
      </c>
      <c r="B3002" s="15" t="s">
        <v>3331</v>
      </c>
      <c r="C3002" s="18" t="s">
        <v>3332</v>
      </c>
      <c r="D3002" s="35">
        <v>137962</v>
      </c>
      <c r="E3002" s="36">
        <v>35</v>
      </c>
      <c r="F3002" s="32"/>
      <c r="G3002" s="32">
        <v>59</v>
      </c>
      <c r="H3002" s="32">
        <v>5</v>
      </c>
      <c r="I3002" s="32">
        <v>22</v>
      </c>
      <c r="J3002" s="37"/>
      <c r="K3002" s="36">
        <v>66</v>
      </c>
      <c r="L3002" s="32">
        <v>43</v>
      </c>
      <c r="M3002" s="37">
        <v>71</v>
      </c>
      <c r="N3002" s="32"/>
      <c r="O3002" s="32"/>
      <c r="P3002" s="32"/>
      <c r="Q3002" s="32"/>
      <c r="R3002" s="38">
        <f>(E3002*E$2+F3002*F$2+G3002*G$2+H3002*H$2+I3002*I$2+K3002*K$2+J3002*J$2+L3002*L$2+M3002*M$2)</f>
        <v>0</v>
      </c>
    </row>
    <row r="3003" spans="1:18" ht="22.5" customHeight="1">
      <c r="A3003" s="34">
        <v>46017</v>
      </c>
      <c r="B3003" s="15" t="s">
        <v>5301</v>
      </c>
      <c r="C3003" s="18" t="s">
        <v>3333</v>
      </c>
      <c r="D3003" s="35">
        <v>4997</v>
      </c>
      <c r="E3003" s="36"/>
      <c r="F3003" s="32">
        <v>72</v>
      </c>
      <c r="G3003" s="32"/>
      <c r="H3003" s="32">
        <v>74</v>
      </c>
      <c r="I3003" s="32"/>
      <c r="J3003" s="37"/>
      <c r="K3003" s="36">
        <v>46</v>
      </c>
      <c r="L3003" s="32">
        <v>95</v>
      </c>
      <c r="M3003" s="37">
        <v>2</v>
      </c>
      <c r="N3003" s="32"/>
      <c r="O3003" s="32"/>
      <c r="P3003" s="32"/>
      <c r="Q3003" s="32"/>
      <c r="R3003" s="38">
        <f>(E3003*E$2+F3003*F$2+G3003*G$2+H3003*H$2+I3003*I$2+K3003*K$2+J3003*J$2+L3003*L$2+M3003*M$2)</f>
        <v>0</v>
      </c>
    </row>
    <row r="3004" spans="1:18" ht="22.5" customHeight="1">
      <c r="A3004" s="34">
        <v>46017</v>
      </c>
      <c r="B3004" s="15" t="s">
        <v>5303</v>
      </c>
      <c r="C3004" s="15" t="s">
        <v>5302</v>
      </c>
      <c r="D3004" s="35">
        <v>6184</v>
      </c>
      <c r="E3004" s="36">
        <v>60</v>
      </c>
      <c r="F3004" s="32"/>
      <c r="G3004" s="32">
        <v>63</v>
      </c>
      <c r="H3004" s="32">
        <v>83</v>
      </c>
      <c r="I3004" s="32">
        <v>61</v>
      </c>
      <c r="J3004" s="37">
        <v>60</v>
      </c>
      <c r="K3004" s="36">
        <v>66</v>
      </c>
      <c r="L3004" s="32">
        <v>42</v>
      </c>
      <c r="M3004" s="37">
        <v>56</v>
      </c>
      <c r="N3004" s="32"/>
      <c r="O3004" s="32"/>
      <c r="P3004" s="32"/>
      <c r="Q3004" s="32"/>
      <c r="R3004" s="38">
        <f>(E3004*E$2+F3004*F$2+G3004*G$2+H3004*H$2+I3004*I$2+K3004*K$2+J3004*J$2+L3004*L$2+M3004*M$2)</f>
        <v>0</v>
      </c>
    </row>
    <row r="3005" spans="1:18" ht="22.5" customHeight="1">
      <c r="A3005" s="34">
        <v>46017</v>
      </c>
      <c r="B3005" s="15" t="s">
        <v>3334</v>
      </c>
      <c r="C3005" s="15" t="s">
        <v>3335</v>
      </c>
      <c r="D3005" s="35">
        <v>25623</v>
      </c>
      <c r="E3005" s="36">
        <v>39</v>
      </c>
      <c r="F3005" s="32">
        <v>35</v>
      </c>
      <c r="G3005" s="32">
        <v>50</v>
      </c>
      <c r="H3005" s="32">
        <v>68</v>
      </c>
      <c r="I3005" s="32">
        <v>88</v>
      </c>
      <c r="J3005" s="37"/>
      <c r="K3005" s="36">
        <v>77</v>
      </c>
      <c r="L3005" s="32">
        <v>70</v>
      </c>
      <c r="M3005" s="37">
        <v>26</v>
      </c>
      <c r="N3005" s="32"/>
      <c r="O3005" s="32"/>
      <c r="P3005" s="32"/>
      <c r="Q3005" s="32"/>
      <c r="R3005" s="38">
        <f>(E3005*E$2+F3005*F$2+G3005*G$2+H3005*H$2+I3005*I$2+K3005*K$2+J3005*J$2+L3005*L$2+M3005*M$2)</f>
        <v>0</v>
      </c>
    </row>
    <row r="3006" spans="1:18" ht="22.5" customHeight="1">
      <c r="A3006" s="34">
        <v>46017</v>
      </c>
      <c r="B3006" s="15" t="s">
        <v>5305</v>
      </c>
      <c r="C3006" s="15" t="s">
        <v>5304</v>
      </c>
      <c r="D3006" s="35">
        <v>32510</v>
      </c>
      <c r="E3006" s="36">
        <v>60</v>
      </c>
      <c r="F3006" s="32"/>
      <c r="G3006" s="32">
        <v>68</v>
      </c>
      <c r="H3006" s="32">
        <v>62</v>
      </c>
      <c r="I3006" s="32">
        <v>26</v>
      </c>
      <c r="J3006" s="37">
        <v>56</v>
      </c>
      <c r="K3006" s="36">
        <v>51</v>
      </c>
      <c r="L3006" s="32">
        <v>53</v>
      </c>
      <c r="M3006" s="37">
        <v>47</v>
      </c>
      <c r="N3006" s="32"/>
      <c r="O3006" s="32"/>
      <c r="P3006" s="32"/>
      <c r="Q3006" s="32"/>
      <c r="R3006" s="38">
        <f>(E3006*E$2+F3006*F$2+G3006*G$2+H3006*H$2+I3006*I$2+K3006*K$2+J3006*J$2+L3006*L$2+M3006*M$2)</f>
        <v>0</v>
      </c>
    </row>
    <row r="3007" spans="1:18" ht="22.5" customHeight="1">
      <c r="A3007" s="34">
        <v>46017</v>
      </c>
      <c r="B3007" s="15" t="s">
        <v>7065</v>
      </c>
      <c r="C3007" s="18" t="s">
        <v>3336</v>
      </c>
      <c r="D3007" s="35">
        <v>37738</v>
      </c>
      <c r="E3007" s="36">
        <v>21</v>
      </c>
      <c r="F3007" s="32">
        <v>21</v>
      </c>
      <c r="G3007" s="32">
        <v>31</v>
      </c>
      <c r="H3007" s="32">
        <v>25</v>
      </c>
      <c r="I3007" s="32">
        <v>35</v>
      </c>
      <c r="J3007" s="37"/>
      <c r="K3007" s="36">
        <v>20</v>
      </c>
      <c r="L3007" s="32">
        <v>84</v>
      </c>
      <c r="M3007" s="37">
        <v>9</v>
      </c>
      <c r="N3007" s="32"/>
      <c r="O3007" s="32"/>
      <c r="P3007" s="32"/>
      <c r="Q3007" s="32"/>
      <c r="R3007" s="38">
        <f>(E3007*E$2+F3007*F$2+G3007*G$2+H3007*H$2+I3007*I$2+K3007*K$2+J3007*J$2+L3007*L$2+M3007*M$2)</f>
        <v>0</v>
      </c>
    </row>
    <row r="3008" spans="1:18" ht="22.5" customHeight="1">
      <c r="A3008" s="34">
        <v>46017</v>
      </c>
      <c r="B3008" s="15" t="s">
        <v>5307</v>
      </c>
      <c r="C3008" s="15" t="s">
        <v>5306</v>
      </c>
      <c r="D3008" s="35">
        <v>18769</v>
      </c>
      <c r="E3008" s="36">
        <v>52</v>
      </c>
      <c r="F3008" s="32"/>
      <c r="G3008" s="32">
        <v>37</v>
      </c>
      <c r="H3008" s="32">
        <v>25</v>
      </c>
      <c r="I3008" s="32">
        <v>81</v>
      </c>
      <c r="J3008" s="37"/>
      <c r="K3008" s="36">
        <v>84</v>
      </c>
      <c r="L3008" s="32">
        <v>50</v>
      </c>
      <c r="M3008" s="37">
        <v>60</v>
      </c>
      <c r="N3008" s="32"/>
      <c r="O3008" s="32"/>
      <c r="P3008" s="32"/>
      <c r="Q3008" s="32"/>
      <c r="R3008" s="38">
        <f>(E3008*E$2+F3008*F$2+G3008*G$2+H3008*H$2+I3008*I$2+K3008*K$2+J3008*J$2+L3008*L$2+M3008*M$2)</f>
        <v>0</v>
      </c>
    </row>
    <row r="3009" spans="1:18" ht="22.5" customHeight="1">
      <c r="A3009" s="34">
        <v>46017</v>
      </c>
      <c r="B3009" s="15" t="s">
        <v>3337</v>
      </c>
      <c r="C3009" s="15" t="s">
        <v>3338</v>
      </c>
      <c r="D3009" s="35">
        <v>21722</v>
      </c>
      <c r="E3009" s="36">
        <v>78</v>
      </c>
      <c r="F3009" s="32">
        <v>87</v>
      </c>
      <c r="G3009" s="32">
        <v>78</v>
      </c>
      <c r="H3009" s="32">
        <v>51</v>
      </c>
      <c r="I3009" s="32">
        <v>98</v>
      </c>
      <c r="J3009" s="37"/>
      <c r="K3009" s="36">
        <v>89</v>
      </c>
      <c r="L3009" s="32">
        <v>66</v>
      </c>
      <c r="M3009" s="37">
        <v>34</v>
      </c>
      <c r="N3009" s="32"/>
      <c r="O3009" s="32"/>
      <c r="P3009" s="32"/>
      <c r="Q3009" s="32"/>
      <c r="R3009" s="38">
        <f>(E3009*E$2+F3009*F$2+G3009*G$2+H3009*H$2+I3009*I$2+K3009*K$2+J3009*J$2+L3009*L$2+M3009*M$2)</f>
        <v>0</v>
      </c>
    </row>
    <row r="3010" spans="1:18" ht="22.5" customHeight="1">
      <c r="A3010" s="34">
        <v>46017</v>
      </c>
      <c r="B3010" s="15" t="s">
        <v>3339</v>
      </c>
      <c r="C3010" s="18" t="s">
        <v>3340</v>
      </c>
      <c r="D3010" s="35">
        <v>1483</v>
      </c>
      <c r="E3010" s="36">
        <v>22</v>
      </c>
      <c r="F3010" s="32">
        <v>11</v>
      </c>
      <c r="G3010" s="32">
        <v>46</v>
      </c>
      <c r="H3010" s="32">
        <v>35</v>
      </c>
      <c r="I3010" s="32">
        <v>45</v>
      </c>
      <c r="J3010" s="37"/>
      <c r="K3010" s="36">
        <v>88</v>
      </c>
      <c r="L3010" s="32">
        <v>72</v>
      </c>
      <c r="M3010" s="37">
        <v>27</v>
      </c>
      <c r="N3010" s="32"/>
      <c r="O3010" s="32"/>
      <c r="P3010" s="32"/>
      <c r="Q3010" s="32"/>
      <c r="R3010" s="38">
        <f>(E3010*E$2+F3010*F$2+G3010*G$2+H3010*H$2+I3010*I$2+K3010*K$2+J3010*J$2+L3010*L$2+M3010*M$2)</f>
        <v>0</v>
      </c>
    </row>
    <row r="3011" spans="1:18" ht="22.5" customHeight="1">
      <c r="A3011" s="34">
        <v>46017</v>
      </c>
      <c r="B3011" s="15" t="s">
        <v>5309</v>
      </c>
      <c r="C3011" s="18" t="s">
        <v>5308</v>
      </c>
      <c r="D3011" s="35">
        <v>305</v>
      </c>
      <c r="E3011" s="36">
        <v>34</v>
      </c>
      <c r="F3011" s="32">
        <v>21</v>
      </c>
      <c r="G3011" s="32">
        <v>48</v>
      </c>
      <c r="H3011" s="32">
        <v>56</v>
      </c>
      <c r="I3011" s="32">
        <v>7</v>
      </c>
      <c r="J3011" s="37"/>
      <c r="K3011" s="36">
        <v>48</v>
      </c>
      <c r="L3011" s="32">
        <v>52</v>
      </c>
      <c r="M3011" s="37">
        <v>50</v>
      </c>
      <c r="N3011" s="32"/>
      <c r="O3011" s="32"/>
      <c r="P3011" s="32"/>
      <c r="Q3011" s="32"/>
      <c r="R3011" s="38">
        <f>(E3011*E$2+F3011*F$2+G3011*G$2+H3011*H$2+I3011*I$2+K3011*K$2+J3011*J$2+L3011*L$2+M3011*M$2)</f>
        <v>0</v>
      </c>
    </row>
    <row r="3012" spans="1:18" ht="22.5" customHeight="1">
      <c r="A3012" s="34">
        <v>46017</v>
      </c>
      <c r="B3012" s="15" t="s">
        <v>3341</v>
      </c>
      <c r="C3012" s="18" t="s">
        <v>3342</v>
      </c>
      <c r="D3012" s="35">
        <v>5942</v>
      </c>
      <c r="E3012" s="36">
        <v>71</v>
      </c>
      <c r="F3012" s="32">
        <v>90</v>
      </c>
      <c r="G3012" s="32">
        <v>71</v>
      </c>
      <c r="H3012" s="32">
        <v>41</v>
      </c>
      <c r="I3012" s="32">
        <v>29</v>
      </c>
      <c r="J3012" s="37"/>
      <c r="K3012" s="36">
        <v>89</v>
      </c>
      <c r="L3012" s="32">
        <v>25</v>
      </c>
      <c r="M3012" s="37">
        <v>89</v>
      </c>
      <c r="N3012" s="32"/>
      <c r="O3012" s="32"/>
      <c r="P3012" s="32"/>
      <c r="Q3012" s="32"/>
      <c r="R3012" s="38">
        <f>(E3012*E$2+F3012*F$2+G3012*G$2+H3012*H$2+I3012*I$2+K3012*K$2+J3012*J$2+L3012*L$2+M3012*M$2)</f>
        <v>0</v>
      </c>
    </row>
    <row r="3013" spans="1:18" ht="22.5" customHeight="1">
      <c r="A3013" s="34">
        <v>46017</v>
      </c>
      <c r="B3013" s="15" t="s">
        <v>5311</v>
      </c>
      <c r="C3013" s="18" t="s">
        <v>5310</v>
      </c>
      <c r="D3013" s="35">
        <v>1158</v>
      </c>
      <c r="E3013" s="36">
        <v>33</v>
      </c>
      <c r="F3013" s="32"/>
      <c r="G3013" s="32">
        <v>54</v>
      </c>
      <c r="H3013" s="32"/>
      <c r="I3013" s="32">
        <v>27</v>
      </c>
      <c r="J3013" s="37">
        <v>44</v>
      </c>
      <c r="K3013" s="36">
        <v>36</v>
      </c>
      <c r="L3013" s="32">
        <v>51</v>
      </c>
      <c r="M3013" s="37">
        <v>60</v>
      </c>
      <c r="N3013" s="32"/>
      <c r="O3013" s="32"/>
      <c r="P3013" s="32"/>
      <c r="Q3013" s="32"/>
      <c r="R3013" s="38">
        <f>(E3013*E$2+F3013*F$2+G3013*G$2+H3013*H$2+I3013*I$2+K3013*K$2+J3013*J$2+L3013*L$2+M3013*M$2)</f>
        <v>0</v>
      </c>
    </row>
    <row r="3014" spans="1:18" ht="22.5" customHeight="1">
      <c r="A3014" s="34">
        <v>46017</v>
      </c>
      <c r="B3014" s="15" t="s">
        <v>7777</v>
      </c>
      <c r="C3014" s="18" t="s">
        <v>7778</v>
      </c>
      <c r="D3014" s="35">
        <v>330</v>
      </c>
      <c r="E3014" s="36"/>
      <c r="F3014" s="32"/>
      <c r="G3014" s="32"/>
      <c r="H3014" s="32">
        <v>3</v>
      </c>
      <c r="I3014" s="32"/>
      <c r="J3014" s="37"/>
      <c r="K3014" s="36">
        <v>49</v>
      </c>
      <c r="L3014" s="32">
        <v>38</v>
      </c>
      <c r="M3014" s="37">
        <v>51</v>
      </c>
      <c r="N3014" s="32"/>
      <c r="O3014" s="32"/>
      <c r="P3014" s="32"/>
      <c r="Q3014" s="32"/>
      <c r="R3014" s="38">
        <f>(E3014*E$2+F3014*F$2+G3014*G$2+H3014*H$2+I3014*I$2+K3014*K$2+J3014*J$2+L3014*L$2+M3014*M$2)</f>
        <v>0</v>
      </c>
    </row>
    <row r="3015" spans="1:18" ht="22.5" customHeight="1">
      <c r="A3015" s="34">
        <v>46017</v>
      </c>
      <c r="B3015" s="15" t="s">
        <v>7037</v>
      </c>
      <c r="C3015" s="15" t="s">
        <v>7038</v>
      </c>
      <c r="D3015" s="35">
        <v>2778</v>
      </c>
      <c r="E3015" s="36">
        <v>40</v>
      </c>
      <c r="F3015" s="32">
        <v>55</v>
      </c>
      <c r="G3015" s="32">
        <v>61</v>
      </c>
      <c r="H3015" s="32">
        <v>9</v>
      </c>
      <c r="I3015" s="32">
        <v>3</v>
      </c>
      <c r="J3015" s="37"/>
      <c r="K3015" s="36">
        <v>65</v>
      </c>
      <c r="L3015" s="32">
        <v>32</v>
      </c>
      <c r="M3015" s="37">
        <v>61</v>
      </c>
      <c r="N3015" s="32"/>
      <c r="O3015" s="32"/>
      <c r="P3015" s="32"/>
      <c r="Q3015" s="32"/>
      <c r="R3015" s="38">
        <f>(E3015*E$2+F3015*F$2+G3015*G$2+H3015*H$2+I3015*I$2+K3015*K$2+J3015*J$2+L3015*L$2+M3015*M$2)</f>
        <v>0</v>
      </c>
    </row>
    <row r="3016" spans="1:18" ht="22.5" customHeight="1">
      <c r="A3016" s="34">
        <v>46017</v>
      </c>
      <c r="B3016" s="15" t="s">
        <v>5313</v>
      </c>
      <c r="C3016" s="15" t="s">
        <v>5312</v>
      </c>
      <c r="D3016" s="35">
        <v>389</v>
      </c>
      <c r="E3016" s="36">
        <v>43</v>
      </c>
      <c r="F3016" s="32"/>
      <c r="G3016" s="32">
        <v>46</v>
      </c>
      <c r="H3016" s="32">
        <v>15</v>
      </c>
      <c r="I3016" s="32">
        <v>78</v>
      </c>
      <c r="J3016" s="37"/>
      <c r="K3016" s="36">
        <v>68</v>
      </c>
      <c r="L3016" s="32">
        <v>86</v>
      </c>
      <c r="M3016" s="37">
        <v>36</v>
      </c>
      <c r="N3016" s="32"/>
      <c r="O3016" s="32"/>
      <c r="P3016" s="32"/>
      <c r="Q3016" s="32"/>
      <c r="R3016" s="38">
        <f>(E3016*E$2+F3016*F$2+G3016*G$2+H3016*H$2+I3016*I$2+K3016*K$2+J3016*J$2+L3016*L$2+M3016*M$2)</f>
        <v>0</v>
      </c>
    </row>
    <row r="3017" spans="1:18" ht="22.5" customHeight="1">
      <c r="A3017" s="34">
        <v>46017</v>
      </c>
      <c r="B3017" s="15" t="s">
        <v>5315</v>
      </c>
      <c r="C3017" s="18" t="s">
        <v>5314</v>
      </c>
      <c r="D3017" s="35">
        <v>152</v>
      </c>
      <c r="E3017" s="36">
        <v>38</v>
      </c>
      <c r="F3017" s="32"/>
      <c r="G3017" s="32">
        <v>33</v>
      </c>
      <c r="H3017" s="32"/>
      <c r="I3017" s="32">
        <v>96</v>
      </c>
      <c r="J3017" s="37"/>
      <c r="K3017" s="36">
        <v>17</v>
      </c>
      <c r="L3017" s="32">
        <v>62</v>
      </c>
      <c r="M3017" s="37">
        <v>44</v>
      </c>
      <c r="N3017" s="32"/>
      <c r="O3017" s="32"/>
      <c r="P3017" s="32"/>
      <c r="Q3017" s="32"/>
      <c r="R3017" s="38">
        <f>(E3017*E$2+F3017*F$2+G3017*G$2+H3017*H$2+I3017*I$2+K3017*K$2+J3017*J$2+L3017*L$2+M3017*M$2)</f>
        <v>0</v>
      </c>
    </row>
    <row r="3018" spans="1:18" ht="22.5" customHeight="1">
      <c r="A3018" s="34">
        <v>46017</v>
      </c>
      <c r="B3018" s="15" t="s">
        <v>3343</v>
      </c>
      <c r="C3018" s="18" t="s">
        <v>3344</v>
      </c>
      <c r="D3018" s="35">
        <v>147</v>
      </c>
      <c r="E3018" s="36"/>
      <c r="F3018" s="32">
        <v>19</v>
      </c>
      <c r="G3018" s="32"/>
      <c r="H3018" s="32">
        <v>29</v>
      </c>
      <c r="I3018" s="32"/>
      <c r="J3018" s="37"/>
      <c r="K3018" s="36">
        <v>92</v>
      </c>
      <c r="L3018" s="32">
        <v>18</v>
      </c>
      <c r="M3018" s="37">
        <v>68</v>
      </c>
      <c r="N3018" s="32"/>
      <c r="O3018" s="32"/>
      <c r="P3018" s="32"/>
      <c r="Q3018" s="32"/>
      <c r="R3018" s="38">
        <f>(E3018*E$2+F3018*F$2+G3018*G$2+H3018*H$2+I3018*I$2+K3018*K$2+J3018*J$2+L3018*L$2+M3018*M$2)</f>
        <v>0</v>
      </c>
    </row>
    <row r="3019" spans="1:18" ht="22.5" customHeight="1">
      <c r="A3019" s="34">
        <v>46017</v>
      </c>
      <c r="B3019" s="15" t="s">
        <v>3345</v>
      </c>
      <c r="C3019" s="18" t="s">
        <v>3346</v>
      </c>
      <c r="D3019" s="35">
        <v>10130</v>
      </c>
      <c r="E3019" s="36">
        <v>95</v>
      </c>
      <c r="F3019" s="32">
        <v>98</v>
      </c>
      <c r="G3019" s="32">
        <v>70</v>
      </c>
      <c r="H3019" s="32">
        <v>84</v>
      </c>
      <c r="I3019" s="32">
        <v>78</v>
      </c>
      <c r="J3019" s="37"/>
      <c r="K3019" s="36">
        <v>20</v>
      </c>
      <c r="L3019" s="32">
        <v>98</v>
      </c>
      <c r="M3019" s="37">
        <v>2</v>
      </c>
      <c r="N3019" s="32"/>
      <c r="O3019" s="32"/>
      <c r="P3019" s="32"/>
      <c r="Q3019" s="32"/>
      <c r="R3019" s="38">
        <f>(E3019*E$2+F3019*F$2+G3019*G$2+H3019*H$2+I3019*I$2+K3019*K$2+J3019*J$2+L3019*L$2+M3019*M$2)</f>
        <v>0</v>
      </c>
    </row>
    <row r="3020" spans="1:18" ht="22.5" customHeight="1">
      <c r="A3020" s="34">
        <v>46017</v>
      </c>
      <c r="B3020" s="15" t="s">
        <v>3347</v>
      </c>
      <c r="C3020" s="18" t="s">
        <v>3348</v>
      </c>
      <c r="D3020" s="35">
        <v>35726</v>
      </c>
      <c r="E3020" s="36">
        <v>96</v>
      </c>
      <c r="F3020" s="32">
        <v>60</v>
      </c>
      <c r="G3020" s="32">
        <v>100</v>
      </c>
      <c r="H3020" s="32">
        <v>83</v>
      </c>
      <c r="I3020" s="32">
        <v>85</v>
      </c>
      <c r="J3020" s="37"/>
      <c r="K3020" s="36">
        <v>73</v>
      </c>
      <c r="L3020" s="32">
        <v>42</v>
      </c>
      <c r="M3020" s="37">
        <v>80</v>
      </c>
      <c r="N3020" s="32"/>
      <c r="O3020" s="32"/>
      <c r="P3020" s="32"/>
      <c r="Q3020" s="32"/>
      <c r="R3020" s="38">
        <f>(E3020*E$2+F3020*F$2+G3020*G$2+H3020*H$2+I3020*I$2+K3020*K$2+J3020*J$2+L3020*L$2+M3020*M$2)</f>
        <v>0</v>
      </c>
    </row>
    <row r="3021" spans="1:18" ht="22.5" customHeight="1">
      <c r="A3021" s="34">
        <v>46017</v>
      </c>
      <c r="B3021" s="15" t="s">
        <v>6648</v>
      </c>
      <c r="C3021" s="15" t="s">
        <v>6649</v>
      </c>
      <c r="D3021" s="35">
        <v>361</v>
      </c>
      <c r="E3021" s="36">
        <v>45</v>
      </c>
      <c r="F3021" s="32">
        <v>70</v>
      </c>
      <c r="G3021" s="32">
        <v>25</v>
      </c>
      <c r="H3021" s="32">
        <v>36</v>
      </c>
      <c r="I3021" s="32">
        <v>32</v>
      </c>
      <c r="J3021" s="37"/>
      <c r="K3021" s="36">
        <v>14</v>
      </c>
      <c r="L3021" s="32">
        <v>65</v>
      </c>
      <c r="M3021" s="37">
        <v>36</v>
      </c>
      <c r="N3021" s="32"/>
      <c r="O3021" s="32"/>
      <c r="P3021" s="32"/>
      <c r="Q3021" s="32"/>
      <c r="R3021" s="38">
        <f>(E3021*E$2+F3021*F$2+G3021*G$2+H3021*H$2+I3021*I$2+K3021*K$2+J3021*J$2+L3021*L$2+M3021*M$2)</f>
        <v>0</v>
      </c>
    </row>
    <row r="3022" spans="1:18" ht="22.5" customHeight="1">
      <c r="A3022" s="34">
        <v>46017</v>
      </c>
      <c r="B3022" s="15" t="s">
        <v>5317</v>
      </c>
      <c r="C3022" s="15" t="s">
        <v>5316</v>
      </c>
      <c r="D3022" s="35">
        <v>257</v>
      </c>
      <c r="E3022" s="36">
        <v>34</v>
      </c>
      <c r="F3022" s="32"/>
      <c r="G3022" s="32">
        <v>46</v>
      </c>
      <c r="H3022" s="32"/>
      <c r="I3022" s="32">
        <v>2</v>
      </c>
      <c r="J3022" s="37"/>
      <c r="K3022" s="36">
        <v>97</v>
      </c>
      <c r="L3022" s="32">
        <v>18</v>
      </c>
      <c r="M3022" s="37">
        <v>75</v>
      </c>
      <c r="N3022" s="32"/>
      <c r="O3022" s="32"/>
      <c r="P3022" s="32"/>
      <c r="Q3022" s="32"/>
      <c r="R3022" s="38">
        <f>(E3022*E$2+F3022*F$2+G3022*G$2+H3022*H$2+I3022*I$2+K3022*K$2+J3022*J$2+L3022*L$2+M3022*M$2)</f>
        <v>0</v>
      </c>
    </row>
    <row r="3023" spans="1:18" ht="22.5" customHeight="1">
      <c r="A3023" s="34">
        <v>46017</v>
      </c>
      <c r="B3023" s="15" t="s">
        <v>3349</v>
      </c>
      <c r="C3023" s="18" t="s">
        <v>3350</v>
      </c>
      <c r="D3023" s="35">
        <v>10873</v>
      </c>
      <c r="E3023" s="36">
        <v>18</v>
      </c>
      <c r="F3023" s="32">
        <v>32</v>
      </c>
      <c r="G3023" s="32">
        <v>32</v>
      </c>
      <c r="H3023" s="32">
        <v>57</v>
      </c>
      <c r="I3023" s="32">
        <v>46</v>
      </c>
      <c r="J3023" s="37"/>
      <c r="K3023" s="36">
        <v>84</v>
      </c>
      <c r="L3023" s="32">
        <v>58</v>
      </c>
      <c r="M3023" s="37">
        <v>48</v>
      </c>
      <c r="N3023" s="32"/>
      <c r="O3023" s="32"/>
      <c r="P3023" s="32"/>
      <c r="Q3023" s="32"/>
      <c r="R3023" s="38">
        <f>(E3023*E$2+F3023*F$2+G3023*G$2+H3023*H$2+I3023*I$2+K3023*K$2+J3023*J$2+L3023*L$2+M3023*M$2)</f>
        <v>0</v>
      </c>
    </row>
    <row r="3024" spans="1:18" ht="22.5" customHeight="1">
      <c r="A3024" s="34">
        <v>46017</v>
      </c>
      <c r="B3024" s="15" t="s">
        <v>6141</v>
      </c>
      <c r="C3024" s="18" t="s">
        <v>6142</v>
      </c>
      <c r="D3024" s="35">
        <v>173</v>
      </c>
      <c r="E3024" s="36"/>
      <c r="F3024" s="32">
        <v>26</v>
      </c>
      <c r="G3024" s="32"/>
      <c r="H3024" s="32">
        <v>19</v>
      </c>
      <c r="I3024" s="32"/>
      <c r="J3024" s="37"/>
      <c r="K3024" s="36">
        <v>10</v>
      </c>
      <c r="L3024" s="32">
        <v>73</v>
      </c>
      <c r="M3024" s="37">
        <v>30</v>
      </c>
      <c r="N3024" s="32"/>
      <c r="O3024" s="32"/>
      <c r="P3024" s="32"/>
      <c r="Q3024" s="32"/>
      <c r="R3024" s="38">
        <f>(E3024*E$2+F3024*F$2+G3024*G$2+H3024*H$2+I3024*I$2+K3024*K$2+J3024*J$2+L3024*L$2+M3024*M$2)</f>
        <v>0</v>
      </c>
    </row>
    <row r="3025" spans="1:18" ht="22.5" customHeight="1">
      <c r="A3025" s="34">
        <v>46017</v>
      </c>
      <c r="B3025" s="15" t="s">
        <v>3351</v>
      </c>
      <c r="C3025" s="15" t="s">
        <v>3352</v>
      </c>
      <c r="D3025" s="35">
        <v>2531</v>
      </c>
      <c r="E3025" s="36">
        <v>84</v>
      </c>
      <c r="F3025" s="32">
        <v>86</v>
      </c>
      <c r="G3025" s="32">
        <v>75</v>
      </c>
      <c r="H3025" s="32">
        <v>48</v>
      </c>
      <c r="I3025" s="32">
        <v>80</v>
      </c>
      <c r="J3025" s="37"/>
      <c r="K3025" s="36">
        <v>43</v>
      </c>
      <c r="L3025" s="32">
        <v>61</v>
      </c>
      <c r="M3025" s="37">
        <v>43</v>
      </c>
      <c r="N3025" s="32"/>
      <c r="O3025" s="32"/>
      <c r="P3025" s="32"/>
      <c r="Q3025" s="32"/>
      <c r="R3025" s="38">
        <f>(E3025*E$2+F3025*F$2+G3025*G$2+H3025*H$2+I3025*I$2+K3025*K$2+J3025*J$2+L3025*L$2+M3025*M$2)</f>
        <v>0</v>
      </c>
    </row>
    <row r="3026" spans="1:18" ht="22.5" customHeight="1">
      <c r="A3026" s="34">
        <v>46017</v>
      </c>
      <c r="B3026" s="15" t="s">
        <v>3353</v>
      </c>
      <c r="C3026" s="15" t="s">
        <v>3354</v>
      </c>
      <c r="D3026" s="35">
        <v>299</v>
      </c>
      <c r="E3026" s="36">
        <v>58</v>
      </c>
      <c r="F3026" s="32">
        <v>62</v>
      </c>
      <c r="G3026" s="32">
        <v>43</v>
      </c>
      <c r="H3026" s="32">
        <v>96</v>
      </c>
      <c r="I3026" s="32">
        <v>32</v>
      </c>
      <c r="J3026" s="37"/>
      <c r="K3026" s="36">
        <v>47</v>
      </c>
      <c r="L3026" s="32">
        <v>54</v>
      </c>
      <c r="M3026" s="37">
        <v>36</v>
      </c>
      <c r="N3026" s="32"/>
      <c r="O3026" s="32"/>
      <c r="P3026" s="32"/>
      <c r="Q3026" s="32"/>
      <c r="R3026" s="38">
        <f>(E3026*E$2+F3026*F$2+G3026*G$2+H3026*H$2+I3026*I$2+K3026*K$2+J3026*J$2+L3026*L$2+M3026*M$2)</f>
        <v>0</v>
      </c>
    </row>
    <row r="3027" spans="1:18" ht="22.5" customHeight="1">
      <c r="A3027" s="34">
        <v>46017</v>
      </c>
      <c r="B3027" s="15" t="s">
        <v>8050</v>
      </c>
      <c r="C3027" s="15" t="s">
        <v>8051</v>
      </c>
      <c r="D3027" s="35">
        <v>236</v>
      </c>
      <c r="E3027" s="36"/>
      <c r="F3027" s="32"/>
      <c r="G3027" s="32"/>
      <c r="H3027" s="32"/>
      <c r="I3027" s="32"/>
      <c r="J3027" s="37"/>
      <c r="K3027" s="36"/>
      <c r="L3027" s="32">
        <v>49</v>
      </c>
      <c r="M3027" s="37">
        <v>49</v>
      </c>
      <c r="N3027" s="32"/>
      <c r="O3027" s="32"/>
      <c r="P3027" s="32"/>
      <c r="Q3027" s="32"/>
      <c r="R3027" s="38">
        <f>(E3027*E$2+F3027*F$2+G3027*G$2+H3027*H$2+I3027*I$2+K3027*K$2+J3027*J$2+L3027*L$2+M3027*M$2)</f>
        <v>0</v>
      </c>
    </row>
    <row r="3028" spans="1:18" ht="22.5" customHeight="1">
      <c r="A3028" s="34">
        <v>46017</v>
      </c>
      <c r="B3028" s="15" t="s">
        <v>3355</v>
      </c>
      <c r="C3028" s="18" t="s">
        <v>3356</v>
      </c>
      <c r="D3028" s="35">
        <v>12975</v>
      </c>
      <c r="E3028" s="36">
        <v>53</v>
      </c>
      <c r="F3028" s="32">
        <v>35</v>
      </c>
      <c r="G3028" s="32">
        <v>72</v>
      </c>
      <c r="H3028" s="32">
        <v>59</v>
      </c>
      <c r="I3028" s="32">
        <v>11</v>
      </c>
      <c r="J3028" s="37"/>
      <c r="K3028" s="36">
        <v>10</v>
      </c>
      <c r="L3028" s="32">
        <v>28</v>
      </c>
      <c r="M3028" s="37">
        <v>88</v>
      </c>
      <c r="N3028" s="32"/>
      <c r="O3028" s="32"/>
      <c r="P3028" s="32"/>
      <c r="Q3028" s="32"/>
      <c r="R3028" s="38">
        <f>(E3028*E$2+F3028*F$2+G3028*G$2+H3028*H$2+I3028*I$2+K3028*K$2+J3028*J$2+L3028*L$2+M3028*M$2)</f>
        <v>0</v>
      </c>
    </row>
    <row r="3029" spans="1:18" ht="22.5" customHeight="1">
      <c r="A3029" s="34">
        <v>46017</v>
      </c>
      <c r="B3029" s="15" t="s">
        <v>3357</v>
      </c>
      <c r="C3029" s="15" t="s">
        <v>3358</v>
      </c>
      <c r="D3029" s="35">
        <v>3435</v>
      </c>
      <c r="E3029" s="36">
        <v>50</v>
      </c>
      <c r="F3029" s="32">
        <v>28</v>
      </c>
      <c r="G3029" s="32">
        <v>57</v>
      </c>
      <c r="H3029" s="32">
        <v>59</v>
      </c>
      <c r="I3029" s="32">
        <v>51</v>
      </c>
      <c r="J3029" s="37">
        <v>28</v>
      </c>
      <c r="K3029" s="36">
        <v>22</v>
      </c>
      <c r="L3029" s="32">
        <v>52</v>
      </c>
      <c r="M3029" s="37">
        <v>58</v>
      </c>
      <c r="N3029" s="32"/>
      <c r="O3029" s="32"/>
      <c r="P3029" s="32"/>
      <c r="Q3029" s="32"/>
      <c r="R3029" s="38">
        <f>(E3029*E$2+F3029*F$2+G3029*G$2+H3029*H$2+I3029*I$2+K3029*K$2+J3029*J$2+L3029*L$2+M3029*M$2)</f>
        <v>0</v>
      </c>
    </row>
    <row r="3030" spans="1:18" ht="22.5" customHeight="1">
      <c r="A3030" s="34">
        <v>46017</v>
      </c>
      <c r="B3030" s="15" t="s">
        <v>5319</v>
      </c>
      <c r="C3030" s="18" t="s">
        <v>5318</v>
      </c>
      <c r="D3030" s="35">
        <v>1352</v>
      </c>
      <c r="E3030" s="36">
        <v>29</v>
      </c>
      <c r="F3030" s="32"/>
      <c r="G3030" s="32">
        <v>13</v>
      </c>
      <c r="H3030" s="32">
        <v>60</v>
      </c>
      <c r="I3030" s="32"/>
      <c r="J3030" s="37"/>
      <c r="K3030" s="36">
        <v>23</v>
      </c>
      <c r="L3030" s="32">
        <v>20</v>
      </c>
      <c r="M3030" s="37">
        <v>73</v>
      </c>
      <c r="N3030" s="32"/>
      <c r="O3030" s="32"/>
      <c r="P3030" s="32"/>
      <c r="Q3030" s="32"/>
      <c r="R3030" s="38">
        <f>(E3030*E$2+F3030*F$2+G3030*G$2+H3030*H$2+I3030*I$2+K3030*K$2+J3030*J$2+L3030*L$2+M3030*M$2)</f>
        <v>0</v>
      </c>
    </row>
    <row r="3031" spans="1:18" ht="22.5" customHeight="1">
      <c r="A3031" s="34">
        <v>46017</v>
      </c>
      <c r="B3031" s="15" t="s">
        <v>3359</v>
      </c>
      <c r="C3031" s="18" t="s">
        <v>3360</v>
      </c>
      <c r="D3031" s="35">
        <v>6386</v>
      </c>
      <c r="E3031" s="36">
        <v>46</v>
      </c>
      <c r="F3031" s="32">
        <v>14</v>
      </c>
      <c r="G3031" s="32">
        <v>65</v>
      </c>
      <c r="H3031" s="32">
        <v>39</v>
      </c>
      <c r="I3031" s="32">
        <v>92</v>
      </c>
      <c r="J3031" s="37"/>
      <c r="K3031" s="36">
        <v>26</v>
      </c>
      <c r="L3031" s="32">
        <v>92</v>
      </c>
      <c r="M3031" s="37">
        <v>26</v>
      </c>
      <c r="N3031" s="32"/>
      <c r="O3031" s="32"/>
      <c r="P3031" s="32"/>
      <c r="Q3031" s="32"/>
      <c r="R3031" s="38">
        <f>(E3031*E$2+F3031*F$2+G3031*G$2+H3031*H$2+I3031*I$2+K3031*K$2+J3031*J$2+L3031*L$2+M3031*M$2)</f>
        <v>0</v>
      </c>
    </row>
    <row r="3032" spans="1:18" ht="22.5" customHeight="1">
      <c r="A3032" s="34">
        <v>46017</v>
      </c>
      <c r="B3032" s="15" t="s">
        <v>3361</v>
      </c>
      <c r="C3032" s="18" t="s">
        <v>3362</v>
      </c>
      <c r="D3032" s="35">
        <v>1501</v>
      </c>
      <c r="E3032" s="36">
        <v>72</v>
      </c>
      <c r="F3032" s="32">
        <v>92</v>
      </c>
      <c r="G3032" s="32">
        <v>49</v>
      </c>
      <c r="H3032" s="32">
        <v>72</v>
      </c>
      <c r="I3032" s="32">
        <v>40</v>
      </c>
      <c r="J3032" s="37"/>
      <c r="K3032" s="36">
        <v>57</v>
      </c>
      <c r="L3032" s="32">
        <v>55</v>
      </c>
      <c r="M3032" s="37">
        <v>36</v>
      </c>
      <c r="N3032" s="32"/>
      <c r="O3032" s="32"/>
      <c r="P3032" s="32"/>
      <c r="Q3032" s="32"/>
      <c r="R3032" s="38">
        <f>(E3032*E$2+F3032*F$2+G3032*G$2+H3032*H$2+I3032*I$2+K3032*K$2+J3032*J$2+L3032*L$2+M3032*M$2)</f>
        <v>0</v>
      </c>
    </row>
    <row r="3033" spans="1:18" ht="22.5" customHeight="1">
      <c r="A3033" s="34">
        <v>46017</v>
      </c>
      <c r="B3033" s="15" t="s">
        <v>3363</v>
      </c>
      <c r="C3033" s="15" t="s">
        <v>3364</v>
      </c>
      <c r="D3033" s="35">
        <v>1695</v>
      </c>
      <c r="E3033" s="36">
        <v>42</v>
      </c>
      <c r="F3033" s="32">
        <v>27</v>
      </c>
      <c r="G3033" s="32">
        <v>46</v>
      </c>
      <c r="H3033" s="32">
        <v>42</v>
      </c>
      <c r="I3033" s="32">
        <v>21</v>
      </c>
      <c r="J3033" s="37"/>
      <c r="K3033" s="36">
        <v>57</v>
      </c>
      <c r="L3033" s="32">
        <v>55</v>
      </c>
      <c r="M3033" s="37">
        <v>31</v>
      </c>
      <c r="N3033" s="32"/>
      <c r="O3033" s="32"/>
      <c r="P3033" s="32"/>
      <c r="Q3033" s="32"/>
      <c r="R3033" s="38">
        <f>(E3033*E$2+F3033*F$2+G3033*G$2+H3033*H$2+I3033*I$2+K3033*K$2+J3033*J$2+L3033*L$2+M3033*M$2)</f>
        <v>0</v>
      </c>
    </row>
    <row r="3034" spans="1:18" ht="22.5" customHeight="1">
      <c r="A3034" s="34">
        <v>46017</v>
      </c>
      <c r="B3034" s="15" t="s">
        <v>3365</v>
      </c>
      <c r="C3034" s="18" t="s">
        <v>3366</v>
      </c>
      <c r="D3034" s="35">
        <v>15460</v>
      </c>
      <c r="E3034" s="36">
        <v>22</v>
      </c>
      <c r="F3034" s="32">
        <v>26</v>
      </c>
      <c r="G3034" s="32">
        <v>39</v>
      </c>
      <c r="H3034" s="32">
        <v>65</v>
      </c>
      <c r="I3034" s="32">
        <v>60</v>
      </c>
      <c r="J3034" s="37"/>
      <c r="K3034" s="36">
        <v>93</v>
      </c>
      <c r="L3034" s="32">
        <v>53</v>
      </c>
      <c r="M3034" s="37">
        <v>64</v>
      </c>
      <c r="N3034" s="32"/>
      <c r="O3034" s="32"/>
      <c r="P3034" s="32"/>
      <c r="Q3034" s="32"/>
      <c r="R3034" s="38">
        <f>(E3034*E$2+F3034*F$2+G3034*G$2+H3034*H$2+I3034*I$2+K3034*K$2+J3034*J$2+L3034*L$2+M3034*M$2)</f>
        <v>0</v>
      </c>
    </row>
    <row r="3035" spans="1:18" ht="22.5" customHeight="1">
      <c r="A3035" s="34">
        <v>46017</v>
      </c>
      <c r="B3035" s="15" t="s">
        <v>3367</v>
      </c>
      <c r="C3035" s="18" t="s">
        <v>3368</v>
      </c>
      <c r="D3035" s="35">
        <v>44886</v>
      </c>
      <c r="E3035" s="36">
        <v>77</v>
      </c>
      <c r="F3035" s="32">
        <v>68</v>
      </c>
      <c r="G3035" s="32">
        <v>77</v>
      </c>
      <c r="H3035" s="32">
        <v>69</v>
      </c>
      <c r="I3035" s="32">
        <v>70</v>
      </c>
      <c r="J3035" s="37">
        <v>63</v>
      </c>
      <c r="K3035" s="36">
        <v>82</v>
      </c>
      <c r="L3035" s="32">
        <v>66</v>
      </c>
      <c r="M3035" s="37">
        <v>40</v>
      </c>
      <c r="N3035" s="32"/>
      <c r="O3035" s="32"/>
      <c r="P3035" s="32"/>
      <c r="Q3035" s="32"/>
      <c r="R3035" s="38">
        <f>(E3035*E$2+F3035*F$2+G3035*G$2+H3035*H$2+I3035*I$2+K3035*K$2+J3035*J$2+L3035*L$2+M3035*M$2)</f>
        <v>0</v>
      </c>
    </row>
    <row r="3036" spans="1:18" ht="22.5" customHeight="1">
      <c r="A3036" s="34">
        <v>46017</v>
      </c>
      <c r="B3036" s="15" t="s">
        <v>3369</v>
      </c>
      <c r="C3036" s="15" t="s">
        <v>3370</v>
      </c>
      <c r="D3036" s="35">
        <v>16560</v>
      </c>
      <c r="E3036" s="36">
        <v>96</v>
      </c>
      <c r="F3036" s="32">
        <v>95</v>
      </c>
      <c r="G3036" s="32">
        <v>59</v>
      </c>
      <c r="H3036" s="32">
        <v>55</v>
      </c>
      <c r="I3036" s="32">
        <v>90</v>
      </c>
      <c r="J3036" s="37"/>
      <c r="K3036" s="36">
        <v>96</v>
      </c>
      <c r="L3036" s="32">
        <v>78</v>
      </c>
      <c r="M3036" s="37">
        <v>10</v>
      </c>
      <c r="N3036" s="32"/>
      <c r="O3036" s="32"/>
      <c r="P3036" s="32"/>
      <c r="Q3036" s="32"/>
      <c r="R3036" s="38">
        <f>(E3036*E$2+F3036*F$2+G3036*G$2+H3036*H$2+I3036*I$2+K3036*K$2+J3036*J$2+L3036*L$2+M3036*M$2)</f>
        <v>0</v>
      </c>
    </row>
    <row r="3037" spans="1:18" ht="22.5" customHeight="1">
      <c r="A3037" s="34">
        <v>46017</v>
      </c>
      <c r="B3037" s="15" t="s">
        <v>3371</v>
      </c>
      <c r="C3037" s="18" t="s">
        <v>3372</v>
      </c>
      <c r="D3037" s="35">
        <v>29368</v>
      </c>
      <c r="E3037" s="36">
        <v>57</v>
      </c>
      <c r="F3037" s="32">
        <v>30</v>
      </c>
      <c r="G3037" s="32">
        <v>78</v>
      </c>
      <c r="H3037" s="32">
        <v>48</v>
      </c>
      <c r="I3037" s="32">
        <v>92</v>
      </c>
      <c r="J3037" s="37">
        <v>28</v>
      </c>
      <c r="K3037" s="36">
        <v>90</v>
      </c>
      <c r="L3037" s="32">
        <v>19</v>
      </c>
      <c r="M3037" s="37">
        <v>93</v>
      </c>
      <c r="N3037" s="32"/>
      <c r="O3037" s="32"/>
      <c r="P3037" s="32"/>
      <c r="Q3037" s="32"/>
      <c r="R3037" s="38">
        <f>(E3037*E$2+F3037*F$2+G3037*G$2+H3037*H$2+I3037*I$2+K3037*K$2+J3037*J$2+L3037*L$2+M3037*M$2)</f>
        <v>0</v>
      </c>
    </row>
    <row r="3038" spans="1:18" ht="22.5" customHeight="1">
      <c r="A3038" s="34">
        <v>46017</v>
      </c>
      <c r="B3038" s="15" t="s">
        <v>7433</v>
      </c>
      <c r="C3038" s="15" t="s">
        <v>7434</v>
      </c>
      <c r="D3038" s="35">
        <v>118</v>
      </c>
      <c r="E3038" s="36"/>
      <c r="F3038" s="32">
        <v>12</v>
      </c>
      <c r="G3038" s="32"/>
      <c r="H3038" s="32">
        <v>5</v>
      </c>
      <c r="I3038" s="32"/>
      <c r="J3038" s="37"/>
      <c r="K3038" s="36">
        <v>54</v>
      </c>
      <c r="L3038" s="32">
        <v>35</v>
      </c>
      <c r="M3038" s="37">
        <v>59</v>
      </c>
      <c r="N3038" s="32"/>
      <c r="O3038" s="32"/>
      <c r="P3038" s="32"/>
      <c r="Q3038" s="32"/>
      <c r="R3038" s="38">
        <f>(E3038*E$2+F3038*F$2+G3038*G$2+H3038*H$2+I3038*I$2+K3038*K$2+J3038*J$2+L3038*L$2+M3038*M$2)</f>
        <v>0</v>
      </c>
    </row>
    <row r="3039" spans="1:18" ht="22.5" customHeight="1">
      <c r="A3039" s="34">
        <v>46017</v>
      </c>
      <c r="B3039" s="15" t="s">
        <v>5707</v>
      </c>
      <c r="C3039" s="18" t="s">
        <v>5706</v>
      </c>
      <c r="D3039" s="35">
        <v>1135</v>
      </c>
      <c r="E3039" s="36">
        <v>68</v>
      </c>
      <c r="F3039" s="32">
        <v>91</v>
      </c>
      <c r="G3039" s="32">
        <v>54</v>
      </c>
      <c r="H3039" s="32">
        <v>81</v>
      </c>
      <c r="I3039" s="32">
        <v>94</v>
      </c>
      <c r="J3039" s="37"/>
      <c r="K3039" s="36">
        <v>91</v>
      </c>
      <c r="L3039" s="32">
        <v>73</v>
      </c>
      <c r="M3039" s="37">
        <v>19</v>
      </c>
      <c r="N3039" s="32"/>
      <c r="O3039" s="32"/>
      <c r="P3039" s="32"/>
      <c r="Q3039" s="32"/>
      <c r="R3039" s="38">
        <f>(E3039*E$2+F3039*F$2+G3039*G$2+H3039*H$2+I3039*I$2+K3039*K$2+J3039*J$2+L3039*L$2+M3039*M$2)</f>
        <v>0</v>
      </c>
    </row>
    <row r="3040" spans="1:18" ht="22.5" customHeight="1">
      <c r="A3040" s="34">
        <v>46017</v>
      </c>
      <c r="B3040" s="15" t="s">
        <v>3373</v>
      </c>
      <c r="C3040" s="18" t="s">
        <v>3374</v>
      </c>
      <c r="D3040" s="35">
        <v>48525</v>
      </c>
      <c r="E3040" s="36">
        <v>71</v>
      </c>
      <c r="F3040" s="32">
        <v>91</v>
      </c>
      <c r="G3040" s="32">
        <v>64</v>
      </c>
      <c r="H3040" s="32">
        <v>39</v>
      </c>
      <c r="I3040" s="32">
        <v>36</v>
      </c>
      <c r="J3040" s="37"/>
      <c r="K3040" s="36">
        <v>93</v>
      </c>
      <c r="L3040" s="32">
        <v>42</v>
      </c>
      <c r="M3040" s="37">
        <v>63</v>
      </c>
      <c r="N3040" s="32"/>
      <c r="O3040" s="32"/>
      <c r="P3040" s="32"/>
      <c r="Q3040" s="32"/>
      <c r="R3040" s="38">
        <f>(E3040*E$2+F3040*F$2+G3040*G$2+H3040*H$2+I3040*I$2+K3040*K$2+J3040*J$2+L3040*L$2+M3040*M$2)</f>
        <v>0</v>
      </c>
    </row>
    <row r="3041" spans="1:18" ht="22.5" customHeight="1">
      <c r="A3041" s="34">
        <v>46017</v>
      </c>
      <c r="B3041" s="15" t="s">
        <v>3375</v>
      </c>
      <c r="C3041" s="18" t="s">
        <v>3376</v>
      </c>
      <c r="D3041" s="35">
        <v>58588</v>
      </c>
      <c r="E3041" s="36">
        <v>98</v>
      </c>
      <c r="F3041" s="32">
        <v>93</v>
      </c>
      <c r="G3041" s="32">
        <v>100</v>
      </c>
      <c r="H3041" s="32">
        <v>77</v>
      </c>
      <c r="I3041" s="32">
        <v>77</v>
      </c>
      <c r="J3041" s="37"/>
      <c r="K3041" s="36">
        <v>91</v>
      </c>
      <c r="L3041" s="32">
        <v>52</v>
      </c>
      <c r="M3041" s="37">
        <v>66</v>
      </c>
      <c r="N3041" s="32">
        <v>1</v>
      </c>
      <c r="O3041" s="32"/>
      <c r="P3041" s="32"/>
      <c r="Q3041" s="32"/>
      <c r="R3041" s="38">
        <f>(E3041*E$2+F3041*F$2+G3041*G$2+H3041*H$2+I3041*I$2+K3041*K$2+J3041*J$2+L3041*L$2+M3041*M$2)</f>
        <v>0</v>
      </c>
    </row>
    <row r="3042" spans="1:18" ht="22.5" customHeight="1">
      <c r="A3042" s="34">
        <v>46017</v>
      </c>
      <c r="B3042" s="15" t="s">
        <v>3377</v>
      </c>
      <c r="C3042" s="18" t="s">
        <v>3378</v>
      </c>
      <c r="D3042" s="35">
        <v>302</v>
      </c>
      <c r="E3042" s="36">
        <v>33</v>
      </c>
      <c r="F3042" s="32"/>
      <c r="G3042" s="32">
        <v>36</v>
      </c>
      <c r="H3042" s="32">
        <v>5</v>
      </c>
      <c r="I3042" s="32">
        <v>66</v>
      </c>
      <c r="J3042" s="37"/>
      <c r="K3042" s="36">
        <v>21</v>
      </c>
      <c r="L3042" s="32">
        <v>41</v>
      </c>
      <c r="M3042" s="37">
        <v>28</v>
      </c>
      <c r="N3042" s="32"/>
      <c r="O3042" s="32"/>
      <c r="P3042" s="32"/>
      <c r="Q3042" s="32"/>
      <c r="R3042" s="38">
        <f>(E3042*E$2+F3042*F$2+G3042*G$2+H3042*H$2+I3042*I$2+K3042*K$2+J3042*J$2+L3042*L$2+M3042*M$2)</f>
        <v>0</v>
      </c>
    </row>
    <row r="3043" spans="1:18" ht="22.5" customHeight="1">
      <c r="A3043" s="34">
        <v>46017</v>
      </c>
      <c r="B3043" s="15" t="s">
        <v>3379</v>
      </c>
      <c r="C3043" s="15" t="s">
        <v>3380</v>
      </c>
      <c r="D3043" s="35">
        <v>1008</v>
      </c>
      <c r="E3043" s="36">
        <v>61</v>
      </c>
      <c r="F3043" s="32">
        <v>82</v>
      </c>
      <c r="G3043" s="32">
        <v>66</v>
      </c>
      <c r="H3043" s="32">
        <v>48</v>
      </c>
      <c r="I3043" s="32">
        <v>54</v>
      </c>
      <c r="J3043" s="37"/>
      <c r="K3043" s="36">
        <v>61</v>
      </c>
      <c r="L3043" s="32">
        <v>59</v>
      </c>
      <c r="M3043" s="37">
        <v>35</v>
      </c>
      <c r="N3043" s="32"/>
      <c r="O3043" s="32"/>
      <c r="P3043" s="32"/>
      <c r="Q3043" s="32"/>
      <c r="R3043" s="38">
        <f>(E3043*E$2+F3043*F$2+G3043*G$2+H3043*H$2+I3043*I$2+K3043*K$2+J3043*J$2+L3043*L$2+M3043*M$2)</f>
        <v>0</v>
      </c>
    </row>
    <row r="3044" spans="1:18" ht="22.5" customHeight="1">
      <c r="A3044" s="34">
        <v>46017</v>
      </c>
      <c r="B3044" s="15" t="s">
        <v>6788</v>
      </c>
      <c r="C3044" s="18" t="s">
        <v>6789</v>
      </c>
      <c r="D3044" s="35">
        <v>132</v>
      </c>
      <c r="E3044" s="36">
        <v>42</v>
      </c>
      <c r="F3044" s="32">
        <v>53</v>
      </c>
      <c r="G3044" s="32">
        <v>42</v>
      </c>
      <c r="H3044" s="32">
        <v>34</v>
      </c>
      <c r="I3044" s="32">
        <v>70</v>
      </c>
      <c r="J3044" s="37"/>
      <c r="K3044" s="36">
        <v>24</v>
      </c>
      <c r="L3044" s="32">
        <v>50</v>
      </c>
      <c r="M3044" s="37">
        <v>28</v>
      </c>
      <c r="N3044" s="32"/>
      <c r="O3044" s="32"/>
      <c r="P3044" s="32"/>
      <c r="Q3044" s="32"/>
      <c r="R3044" s="38">
        <f>(E3044*E$2+F3044*F$2+G3044*G$2+H3044*H$2+I3044*I$2+K3044*K$2+J3044*J$2+L3044*L$2+M3044*M$2)</f>
        <v>0</v>
      </c>
    </row>
    <row r="3045" spans="1:18" ht="22.5" customHeight="1">
      <c r="A3045" s="34">
        <v>46017</v>
      </c>
      <c r="B3045" s="15" t="s">
        <v>3381</v>
      </c>
      <c r="C3045" s="18" t="s">
        <v>3382</v>
      </c>
      <c r="D3045" s="35">
        <v>13613</v>
      </c>
      <c r="E3045" s="36">
        <v>54</v>
      </c>
      <c r="F3045" s="32">
        <v>35</v>
      </c>
      <c r="G3045" s="32">
        <v>58</v>
      </c>
      <c r="H3045" s="32">
        <v>73</v>
      </c>
      <c r="I3045" s="32">
        <v>92</v>
      </c>
      <c r="J3045" s="37">
        <v>34</v>
      </c>
      <c r="K3045" s="36">
        <v>70</v>
      </c>
      <c r="L3045" s="32">
        <v>50</v>
      </c>
      <c r="M3045" s="37">
        <v>68</v>
      </c>
      <c r="N3045" s="32"/>
      <c r="O3045" s="32"/>
      <c r="P3045" s="32"/>
      <c r="Q3045" s="32"/>
      <c r="R3045" s="38">
        <f>(E3045*E$2+F3045*F$2+G3045*G$2+H3045*H$2+I3045*I$2+K3045*K$2+J3045*J$2+L3045*L$2+M3045*M$2)</f>
        <v>0</v>
      </c>
    </row>
    <row r="3046" spans="1:18" ht="22.5" customHeight="1">
      <c r="A3046" s="34">
        <v>46017</v>
      </c>
      <c r="B3046" s="15" t="s">
        <v>3383</v>
      </c>
      <c r="C3046" s="15" t="s">
        <v>3384</v>
      </c>
      <c r="D3046" s="35">
        <v>16756</v>
      </c>
      <c r="E3046" s="36">
        <v>46</v>
      </c>
      <c r="F3046" s="32">
        <v>8</v>
      </c>
      <c r="G3046" s="32">
        <v>56</v>
      </c>
      <c r="H3046" s="32">
        <v>80</v>
      </c>
      <c r="I3046" s="32">
        <v>55</v>
      </c>
      <c r="J3046" s="37">
        <v>15</v>
      </c>
      <c r="K3046" s="36">
        <v>86</v>
      </c>
      <c r="L3046" s="32">
        <v>10</v>
      </c>
      <c r="M3046" s="37">
        <v>89</v>
      </c>
      <c r="N3046" s="32"/>
      <c r="O3046" s="32"/>
      <c r="P3046" s="32"/>
      <c r="Q3046" s="32"/>
      <c r="R3046" s="38">
        <f>(E3046*E$2+F3046*F$2+G3046*G$2+H3046*H$2+I3046*I$2+K3046*K$2+J3046*J$2+L3046*L$2+M3046*M$2)</f>
        <v>0</v>
      </c>
    </row>
    <row r="3047" spans="1:18" ht="22.5" customHeight="1">
      <c r="A3047" s="34">
        <v>46017</v>
      </c>
      <c r="B3047" s="15" t="s">
        <v>7854</v>
      </c>
      <c r="C3047" s="18" t="s">
        <v>7855</v>
      </c>
      <c r="D3047" s="35">
        <v>120</v>
      </c>
      <c r="E3047" s="36"/>
      <c r="F3047" s="32"/>
      <c r="G3047" s="32"/>
      <c r="H3047" s="32">
        <v>11</v>
      </c>
      <c r="I3047" s="32"/>
      <c r="J3047" s="37"/>
      <c r="K3047" s="36">
        <v>48</v>
      </c>
      <c r="L3047" s="32">
        <v>45</v>
      </c>
      <c r="M3047" s="37">
        <v>71</v>
      </c>
      <c r="N3047" s="32"/>
      <c r="O3047" s="32"/>
      <c r="P3047" s="32"/>
      <c r="Q3047" s="32"/>
      <c r="R3047" s="38">
        <f>(E3047*E$2+F3047*F$2+G3047*G$2+H3047*H$2+I3047*I$2+K3047*K$2+J3047*J$2+L3047*L$2+M3047*M$2)</f>
        <v>0</v>
      </c>
    </row>
    <row r="3048" spans="1:18" ht="22.5" customHeight="1">
      <c r="A3048" s="34">
        <v>46017</v>
      </c>
      <c r="B3048" s="15" t="s">
        <v>6715</v>
      </c>
      <c r="C3048" s="18" t="s">
        <v>6716</v>
      </c>
      <c r="D3048" s="35">
        <v>666</v>
      </c>
      <c r="E3048" s="36"/>
      <c r="F3048" s="32">
        <v>51</v>
      </c>
      <c r="G3048" s="32"/>
      <c r="H3048" s="32">
        <v>1</v>
      </c>
      <c r="I3048" s="32"/>
      <c r="J3048" s="37"/>
      <c r="K3048" s="36">
        <v>34</v>
      </c>
      <c r="L3048" s="32">
        <v>74</v>
      </c>
      <c r="M3048" s="37">
        <v>8</v>
      </c>
      <c r="N3048" s="32"/>
      <c r="O3048" s="32"/>
      <c r="P3048" s="32"/>
      <c r="Q3048" s="32"/>
      <c r="R3048" s="38">
        <f>(E3048*E$2+F3048*F$2+G3048*G$2+H3048*H$2+I3048*I$2+K3048*K$2+J3048*J$2+L3048*L$2+M3048*M$2)</f>
        <v>0</v>
      </c>
    </row>
    <row r="3049" spans="1:18" ht="22.5" customHeight="1">
      <c r="A3049" s="34">
        <v>46017</v>
      </c>
      <c r="B3049" s="15" t="s">
        <v>3385</v>
      </c>
      <c r="C3049" s="15" t="s">
        <v>3386</v>
      </c>
      <c r="D3049" s="35">
        <v>496</v>
      </c>
      <c r="E3049" s="36">
        <v>88</v>
      </c>
      <c r="F3049" s="32">
        <v>85</v>
      </c>
      <c r="G3049" s="32">
        <v>77</v>
      </c>
      <c r="H3049" s="32">
        <v>81</v>
      </c>
      <c r="I3049" s="32">
        <v>68</v>
      </c>
      <c r="J3049" s="37"/>
      <c r="K3049" s="36">
        <v>41</v>
      </c>
      <c r="L3049" s="32">
        <v>67</v>
      </c>
      <c r="M3049" s="37">
        <v>50</v>
      </c>
      <c r="N3049" s="32"/>
      <c r="O3049" s="32"/>
      <c r="P3049" s="32"/>
      <c r="Q3049" s="32"/>
      <c r="R3049" s="38">
        <f>(E3049*E$2+F3049*F$2+G3049*G$2+H3049*H$2+I3049*I$2+K3049*K$2+J3049*J$2+L3049*L$2+M3049*M$2)</f>
        <v>0</v>
      </c>
    </row>
    <row r="3050" spans="1:18" ht="22.5" customHeight="1">
      <c r="A3050" s="34">
        <v>46017</v>
      </c>
      <c r="B3050" s="15" t="s">
        <v>3387</v>
      </c>
      <c r="C3050" s="15" t="s">
        <v>3388</v>
      </c>
      <c r="D3050" s="35">
        <v>8368</v>
      </c>
      <c r="E3050" s="36">
        <v>68</v>
      </c>
      <c r="F3050" s="32">
        <v>71</v>
      </c>
      <c r="G3050" s="32">
        <v>53</v>
      </c>
      <c r="H3050" s="32">
        <v>68</v>
      </c>
      <c r="I3050" s="32">
        <v>64</v>
      </c>
      <c r="J3050" s="37">
        <v>64</v>
      </c>
      <c r="K3050" s="36">
        <v>77</v>
      </c>
      <c r="L3050" s="32">
        <v>49</v>
      </c>
      <c r="M3050" s="37">
        <v>47</v>
      </c>
      <c r="N3050" s="32"/>
      <c r="O3050" s="32"/>
      <c r="P3050" s="32"/>
      <c r="Q3050" s="32"/>
      <c r="R3050" s="38">
        <f>(E3050*E$2+F3050*F$2+G3050*G$2+H3050*H$2+I3050*I$2+K3050*K$2+J3050*J$2+L3050*L$2+M3050*M$2)</f>
        <v>0</v>
      </c>
    </row>
    <row r="3051" spans="1:18" ht="22.5" customHeight="1">
      <c r="A3051" s="34">
        <v>46017</v>
      </c>
      <c r="B3051" s="15" t="s">
        <v>3389</v>
      </c>
      <c r="C3051" s="18" t="s">
        <v>3390</v>
      </c>
      <c r="D3051" s="35">
        <v>3762</v>
      </c>
      <c r="E3051" s="36">
        <v>72</v>
      </c>
      <c r="F3051" s="32">
        <v>82</v>
      </c>
      <c r="G3051" s="32">
        <v>38</v>
      </c>
      <c r="H3051" s="32">
        <v>93</v>
      </c>
      <c r="I3051" s="32">
        <v>79</v>
      </c>
      <c r="J3051" s="37">
        <v>69</v>
      </c>
      <c r="K3051" s="36">
        <v>56</v>
      </c>
      <c r="L3051" s="32">
        <v>57</v>
      </c>
      <c r="M3051" s="37">
        <v>43</v>
      </c>
      <c r="N3051" s="32"/>
      <c r="O3051" s="32"/>
      <c r="P3051" s="32"/>
      <c r="Q3051" s="32"/>
      <c r="R3051" s="38">
        <f>(E3051*E$2+F3051*F$2+G3051*G$2+H3051*H$2+I3051*I$2+K3051*K$2+J3051*J$2+L3051*L$2+M3051*M$2)</f>
        <v>0</v>
      </c>
    </row>
    <row r="3052" spans="1:18" ht="22.5" customHeight="1">
      <c r="A3052" s="34">
        <v>46017</v>
      </c>
      <c r="B3052" s="15" t="s">
        <v>5625</v>
      </c>
      <c r="C3052" s="15" t="s">
        <v>3391</v>
      </c>
      <c r="D3052" s="35">
        <v>9642</v>
      </c>
      <c r="E3052" s="36">
        <v>80</v>
      </c>
      <c r="F3052" s="32">
        <v>87</v>
      </c>
      <c r="G3052" s="32">
        <v>54</v>
      </c>
      <c r="H3052" s="32">
        <v>90</v>
      </c>
      <c r="I3052" s="32">
        <v>57</v>
      </c>
      <c r="J3052" s="37">
        <v>75</v>
      </c>
      <c r="K3052" s="36">
        <v>48</v>
      </c>
      <c r="L3052" s="32">
        <v>77</v>
      </c>
      <c r="M3052" s="37">
        <v>21</v>
      </c>
      <c r="N3052" s="32"/>
      <c r="O3052" s="32"/>
      <c r="P3052" s="32"/>
      <c r="Q3052" s="32"/>
      <c r="R3052" s="38">
        <f>(E3052*E$2+F3052*F$2+G3052*G$2+H3052*H$2+I3052*I$2+K3052*K$2+J3052*J$2+L3052*L$2+M3052*M$2)</f>
        <v>0</v>
      </c>
    </row>
    <row r="3053" spans="1:18" ht="22.5" customHeight="1">
      <c r="A3053" s="34">
        <v>46017</v>
      </c>
      <c r="B3053" s="15" t="s">
        <v>6059</v>
      </c>
      <c r="C3053" s="18" t="s">
        <v>3392</v>
      </c>
      <c r="D3053" s="35">
        <v>15514</v>
      </c>
      <c r="E3053" s="36">
        <v>72</v>
      </c>
      <c r="F3053" s="32">
        <v>92</v>
      </c>
      <c r="G3053" s="32">
        <v>47</v>
      </c>
      <c r="H3053" s="32">
        <v>86</v>
      </c>
      <c r="I3053" s="32">
        <v>64</v>
      </c>
      <c r="J3053" s="37">
        <v>84</v>
      </c>
      <c r="K3053" s="36">
        <v>11</v>
      </c>
      <c r="L3053" s="32">
        <v>50</v>
      </c>
      <c r="M3053" s="37">
        <v>62</v>
      </c>
      <c r="N3053" s="32"/>
      <c r="O3053" s="32"/>
      <c r="P3053" s="32"/>
      <c r="Q3053" s="32"/>
      <c r="R3053" s="38">
        <f>(E3053*E$2+F3053*F$2+G3053*G$2+H3053*H$2+I3053*I$2+K3053*K$2+J3053*J$2+L3053*L$2+M3053*M$2)</f>
        <v>0</v>
      </c>
    </row>
    <row r="3054" spans="1:18" ht="22.5" customHeight="1">
      <c r="A3054" s="34">
        <v>46017</v>
      </c>
      <c r="B3054" s="15" t="s">
        <v>3393</v>
      </c>
      <c r="C3054" s="15" t="s">
        <v>3394</v>
      </c>
      <c r="D3054" s="35">
        <v>66051</v>
      </c>
      <c r="E3054" s="36">
        <v>96</v>
      </c>
      <c r="F3054" s="32">
        <v>98</v>
      </c>
      <c r="G3054" s="32">
        <v>85</v>
      </c>
      <c r="H3054" s="32">
        <v>75</v>
      </c>
      <c r="I3054" s="32">
        <v>85</v>
      </c>
      <c r="J3054" s="37">
        <v>78</v>
      </c>
      <c r="K3054" s="36">
        <v>80</v>
      </c>
      <c r="L3054" s="32">
        <v>17</v>
      </c>
      <c r="M3054" s="37">
        <v>89</v>
      </c>
      <c r="N3054" s="32"/>
      <c r="O3054" s="32"/>
      <c r="P3054" s="32"/>
      <c r="Q3054" s="32"/>
      <c r="R3054" s="38">
        <f>(E3054*E$2+F3054*F$2+G3054*G$2+H3054*H$2+I3054*I$2+K3054*K$2+J3054*J$2+L3054*L$2+M3054*M$2)</f>
        <v>0</v>
      </c>
    </row>
    <row r="3055" spans="1:18" ht="22.5" customHeight="1">
      <c r="A3055" s="34">
        <v>46017</v>
      </c>
      <c r="B3055" s="15" t="s">
        <v>3395</v>
      </c>
      <c r="C3055" s="15" t="s">
        <v>3396</v>
      </c>
      <c r="D3055" s="35">
        <v>1908</v>
      </c>
      <c r="E3055" s="36">
        <v>74</v>
      </c>
      <c r="F3055" s="32">
        <v>35</v>
      </c>
      <c r="G3055" s="32">
        <v>85</v>
      </c>
      <c r="H3055" s="32">
        <v>58</v>
      </c>
      <c r="I3055" s="32">
        <v>98</v>
      </c>
      <c r="J3055" s="37"/>
      <c r="K3055" s="36">
        <v>31</v>
      </c>
      <c r="L3055" s="32">
        <v>63</v>
      </c>
      <c r="M3055" s="37">
        <v>29</v>
      </c>
      <c r="N3055" s="32"/>
      <c r="O3055" s="32"/>
      <c r="P3055" s="32"/>
      <c r="Q3055" s="32"/>
      <c r="R3055" s="38">
        <f>(E3055*E$2+F3055*F$2+G3055*G$2+H3055*H$2+I3055*I$2+K3055*K$2+J3055*J$2+L3055*L$2+M3055*M$2)</f>
        <v>0</v>
      </c>
    </row>
    <row r="3056" spans="1:18" ht="22.5" customHeight="1">
      <c r="A3056" s="34">
        <v>46017</v>
      </c>
      <c r="B3056" s="15" t="s">
        <v>5321</v>
      </c>
      <c r="C3056" s="18" t="s">
        <v>5320</v>
      </c>
      <c r="D3056" s="35">
        <v>770</v>
      </c>
      <c r="E3056" s="36">
        <v>56</v>
      </c>
      <c r="F3056" s="32"/>
      <c r="G3056" s="32">
        <v>49</v>
      </c>
      <c r="H3056" s="32"/>
      <c r="I3056" s="32">
        <v>60</v>
      </c>
      <c r="J3056" s="37"/>
      <c r="K3056" s="36">
        <v>90</v>
      </c>
      <c r="L3056" s="32">
        <v>47</v>
      </c>
      <c r="M3056" s="37">
        <v>39</v>
      </c>
      <c r="N3056" s="32"/>
      <c r="O3056" s="32"/>
      <c r="P3056" s="32"/>
      <c r="Q3056" s="32"/>
      <c r="R3056" s="38">
        <f>(E3056*E$2+F3056*F$2+G3056*G$2+H3056*H$2+I3056*I$2+K3056*K$2+J3056*J$2+L3056*L$2+M3056*M$2)</f>
        <v>0</v>
      </c>
    </row>
    <row r="3057" spans="1:18" ht="22.5" customHeight="1">
      <c r="A3057" s="34">
        <v>46017</v>
      </c>
      <c r="B3057" s="15" t="s">
        <v>3397</v>
      </c>
      <c r="C3057" s="15" t="s">
        <v>3398</v>
      </c>
      <c r="D3057" s="35">
        <v>491</v>
      </c>
      <c r="E3057" s="36"/>
      <c r="F3057" s="32">
        <v>79</v>
      </c>
      <c r="G3057" s="32"/>
      <c r="H3057" s="32">
        <v>55</v>
      </c>
      <c r="I3057" s="32"/>
      <c r="J3057" s="37"/>
      <c r="K3057" s="36">
        <v>11</v>
      </c>
      <c r="L3057" s="32">
        <v>27</v>
      </c>
      <c r="M3057" s="37">
        <v>56</v>
      </c>
      <c r="N3057" s="32"/>
      <c r="O3057" s="32"/>
      <c r="P3057" s="32"/>
      <c r="Q3057" s="32"/>
      <c r="R3057" s="38">
        <f>(E3057*E$2+F3057*F$2+G3057*G$2+H3057*H$2+I3057*I$2+K3057*K$2+J3057*J$2+L3057*L$2+M3057*M$2)</f>
        <v>0</v>
      </c>
    </row>
    <row r="3058" spans="1:18" ht="22.5" customHeight="1">
      <c r="A3058" s="34">
        <v>46017</v>
      </c>
      <c r="B3058" s="15" t="s">
        <v>7169</v>
      </c>
      <c r="C3058" s="18" t="s">
        <v>7170</v>
      </c>
      <c r="D3058" s="35">
        <v>257</v>
      </c>
      <c r="E3058" s="36"/>
      <c r="F3058" s="32"/>
      <c r="G3058" s="32"/>
      <c r="H3058" s="32"/>
      <c r="I3058" s="32"/>
      <c r="J3058" s="37"/>
      <c r="K3058" s="36"/>
      <c r="L3058" s="32">
        <v>54</v>
      </c>
      <c r="M3058" s="37">
        <v>49</v>
      </c>
      <c r="N3058" s="32"/>
      <c r="O3058" s="32"/>
      <c r="P3058" s="32"/>
      <c r="Q3058" s="32"/>
      <c r="R3058" s="38">
        <f>(E3058*E$2+F3058*F$2+G3058*G$2+H3058*H$2+I3058*I$2+K3058*K$2+J3058*J$2+L3058*L$2+M3058*M$2)</f>
        <v>0</v>
      </c>
    </row>
    <row r="3059" spans="1:18" ht="22.5" customHeight="1">
      <c r="A3059" s="34">
        <v>46017</v>
      </c>
      <c r="B3059" s="15" t="s">
        <v>3399</v>
      </c>
      <c r="C3059" s="15" t="s">
        <v>3400</v>
      </c>
      <c r="D3059" s="35">
        <v>15074</v>
      </c>
      <c r="E3059" s="36">
        <v>16</v>
      </c>
      <c r="F3059" s="32"/>
      <c r="G3059" s="32">
        <v>55</v>
      </c>
      <c r="H3059" s="32">
        <v>3</v>
      </c>
      <c r="I3059" s="32">
        <v>1</v>
      </c>
      <c r="J3059" s="37"/>
      <c r="K3059" s="36">
        <v>67</v>
      </c>
      <c r="L3059" s="32">
        <v>41</v>
      </c>
      <c r="M3059" s="37">
        <v>59</v>
      </c>
      <c r="N3059" s="32"/>
      <c r="O3059" s="32"/>
      <c r="P3059" s="32"/>
      <c r="Q3059" s="32"/>
      <c r="R3059" s="38">
        <f>(E3059*E$2+F3059*F$2+G3059*G$2+H3059*H$2+I3059*I$2+K3059*K$2+J3059*J$2+L3059*L$2+M3059*M$2)</f>
        <v>0</v>
      </c>
    </row>
    <row r="3060" spans="1:18" ht="22.5" customHeight="1">
      <c r="A3060" s="34">
        <v>46017</v>
      </c>
      <c r="B3060" s="15" t="s">
        <v>5764</v>
      </c>
      <c r="C3060" s="18" t="s">
        <v>3401</v>
      </c>
      <c r="D3060" s="35">
        <v>248270</v>
      </c>
      <c r="E3060" s="36">
        <v>82</v>
      </c>
      <c r="F3060" s="32">
        <v>89</v>
      </c>
      <c r="G3060" s="32">
        <v>71</v>
      </c>
      <c r="H3060" s="32">
        <v>80</v>
      </c>
      <c r="I3060" s="32">
        <v>66</v>
      </c>
      <c r="J3060" s="37">
        <v>76</v>
      </c>
      <c r="K3060" s="36">
        <v>98</v>
      </c>
      <c r="L3060" s="32">
        <v>27</v>
      </c>
      <c r="M3060" s="37">
        <v>73</v>
      </c>
      <c r="N3060" s="32"/>
      <c r="O3060" s="32"/>
      <c r="P3060" s="32"/>
      <c r="Q3060" s="32"/>
      <c r="R3060" s="38">
        <f>(E3060*E$2+F3060*F$2+G3060*G$2+H3060*H$2+I3060*I$2+K3060*K$2+J3060*J$2+L3060*L$2+M3060*M$2)</f>
        <v>0</v>
      </c>
    </row>
    <row r="3061" spans="1:18" ht="22.5" customHeight="1">
      <c r="A3061" s="34">
        <v>46017</v>
      </c>
      <c r="B3061" s="15" t="s">
        <v>3402</v>
      </c>
      <c r="C3061" s="15" t="s">
        <v>3403</v>
      </c>
      <c r="D3061" s="35">
        <v>2261</v>
      </c>
      <c r="E3061" s="36"/>
      <c r="F3061" s="32">
        <v>40</v>
      </c>
      <c r="G3061" s="32"/>
      <c r="H3061" s="32">
        <v>21</v>
      </c>
      <c r="I3061" s="32"/>
      <c r="J3061" s="37"/>
      <c r="K3061" s="36">
        <v>51</v>
      </c>
      <c r="L3061" s="32">
        <v>97</v>
      </c>
      <c r="M3061" s="37">
        <v>5</v>
      </c>
      <c r="N3061" s="32"/>
      <c r="O3061" s="32"/>
      <c r="P3061" s="32"/>
      <c r="Q3061" s="32"/>
      <c r="R3061" s="38">
        <f>(E3061*E$2+F3061*F$2+G3061*G$2+H3061*H$2+I3061*I$2+K3061*K$2+J3061*J$2+L3061*L$2+M3061*M$2)</f>
        <v>0</v>
      </c>
    </row>
    <row r="3062" spans="1:18" ht="22.5" customHeight="1">
      <c r="A3062" s="34">
        <v>46017</v>
      </c>
      <c r="B3062" s="15" t="s">
        <v>3404</v>
      </c>
      <c r="C3062" s="18" t="s">
        <v>3405</v>
      </c>
      <c r="D3062" s="35">
        <v>4749</v>
      </c>
      <c r="E3062" s="36">
        <v>14</v>
      </c>
      <c r="F3062" s="32">
        <v>33</v>
      </c>
      <c r="G3062" s="32">
        <v>36</v>
      </c>
      <c r="H3062" s="32">
        <v>18</v>
      </c>
      <c r="I3062" s="32">
        <v>70</v>
      </c>
      <c r="J3062" s="37"/>
      <c r="K3062" s="36">
        <v>39</v>
      </c>
      <c r="L3062" s="32">
        <v>70</v>
      </c>
      <c r="M3062" s="37">
        <v>31</v>
      </c>
      <c r="N3062" s="32"/>
      <c r="O3062" s="32"/>
      <c r="P3062" s="32"/>
      <c r="Q3062" s="32"/>
      <c r="R3062" s="38">
        <f>(E3062*E$2+F3062*F$2+G3062*G$2+H3062*H$2+I3062*I$2+K3062*K$2+J3062*J$2+L3062*L$2+M3062*M$2)</f>
        <v>0</v>
      </c>
    </row>
    <row r="3063" spans="1:18" ht="22.5" customHeight="1">
      <c r="A3063" s="34">
        <v>46017</v>
      </c>
      <c r="B3063" s="15" t="s">
        <v>3406</v>
      </c>
      <c r="C3063" s="18" t="s">
        <v>3407</v>
      </c>
      <c r="D3063" s="35">
        <v>4317</v>
      </c>
      <c r="E3063" s="36">
        <v>59</v>
      </c>
      <c r="F3063" s="32">
        <v>13</v>
      </c>
      <c r="G3063" s="32">
        <v>92</v>
      </c>
      <c r="H3063" s="32">
        <v>96</v>
      </c>
      <c r="I3063" s="32">
        <v>43</v>
      </c>
      <c r="J3063" s="37">
        <v>14</v>
      </c>
      <c r="K3063" s="36">
        <v>44</v>
      </c>
      <c r="L3063" s="32">
        <v>64</v>
      </c>
      <c r="M3063" s="37">
        <v>47</v>
      </c>
      <c r="N3063" s="32"/>
      <c r="O3063" s="32"/>
      <c r="P3063" s="32"/>
      <c r="Q3063" s="32"/>
      <c r="R3063" s="38">
        <f>(E3063*E$2+F3063*F$2+G3063*G$2+H3063*H$2+I3063*I$2+K3063*K$2+J3063*J$2+L3063*L$2+M3063*M$2)</f>
        <v>0</v>
      </c>
    </row>
    <row r="3064" spans="1:18" ht="22.5" customHeight="1">
      <c r="A3064" s="34">
        <v>46017</v>
      </c>
      <c r="B3064" s="15" t="s">
        <v>3408</v>
      </c>
      <c r="C3064" s="18" t="s">
        <v>3409</v>
      </c>
      <c r="D3064" s="35">
        <v>2169</v>
      </c>
      <c r="E3064" s="36">
        <v>56</v>
      </c>
      <c r="F3064" s="32">
        <v>38</v>
      </c>
      <c r="G3064" s="32">
        <v>81</v>
      </c>
      <c r="H3064" s="32">
        <v>44</v>
      </c>
      <c r="I3064" s="32">
        <v>90</v>
      </c>
      <c r="J3064" s="37"/>
      <c r="K3064" s="36">
        <v>23</v>
      </c>
      <c r="L3064" s="32">
        <v>85</v>
      </c>
      <c r="M3064" s="37">
        <v>24</v>
      </c>
      <c r="N3064" s="32"/>
      <c r="O3064" s="32"/>
      <c r="P3064" s="32"/>
      <c r="Q3064" s="32"/>
      <c r="R3064" s="38">
        <f>(E3064*E$2+F3064*F$2+G3064*G$2+H3064*H$2+I3064*I$2+K3064*K$2+J3064*J$2+L3064*L$2+M3064*M$2)</f>
        <v>0</v>
      </c>
    </row>
    <row r="3065" spans="1:18" ht="22.5" customHeight="1">
      <c r="A3065" s="34">
        <v>46017</v>
      </c>
      <c r="B3065" s="15" t="s">
        <v>3410</v>
      </c>
      <c r="C3065" s="15" t="s">
        <v>3411</v>
      </c>
      <c r="D3065" s="35">
        <v>15610</v>
      </c>
      <c r="E3065" s="36">
        <v>22</v>
      </c>
      <c r="F3065" s="32"/>
      <c r="G3065" s="32">
        <v>28</v>
      </c>
      <c r="H3065" s="32">
        <v>51</v>
      </c>
      <c r="I3065" s="32">
        <v>16</v>
      </c>
      <c r="J3065" s="37"/>
      <c r="K3065" s="36">
        <v>86</v>
      </c>
      <c r="L3065" s="32">
        <v>57</v>
      </c>
      <c r="M3065" s="37">
        <v>52</v>
      </c>
      <c r="N3065" s="32"/>
      <c r="O3065" s="32"/>
      <c r="P3065" s="32"/>
      <c r="Q3065" s="32"/>
      <c r="R3065" s="38">
        <f>(E3065*E$2+F3065*F$2+G3065*G$2+H3065*H$2+I3065*I$2+K3065*K$2+J3065*J$2+L3065*L$2+M3065*M$2)</f>
        <v>0</v>
      </c>
    </row>
    <row r="3066" spans="1:18" ht="22.5" customHeight="1">
      <c r="A3066" s="34">
        <v>46017</v>
      </c>
      <c r="B3066" s="15" t="s">
        <v>5666</v>
      </c>
      <c r="C3066" s="15" t="s">
        <v>5665</v>
      </c>
      <c r="D3066" s="35">
        <v>10969</v>
      </c>
      <c r="E3066" s="36">
        <v>64</v>
      </c>
      <c r="F3066" s="32">
        <v>68</v>
      </c>
      <c r="G3066" s="32">
        <v>52</v>
      </c>
      <c r="H3066" s="32">
        <v>79</v>
      </c>
      <c r="I3066" s="32">
        <v>65</v>
      </c>
      <c r="J3066" s="37"/>
      <c r="K3066" s="36">
        <v>42</v>
      </c>
      <c r="L3066" s="32">
        <v>50</v>
      </c>
      <c r="M3066" s="37">
        <v>51</v>
      </c>
      <c r="N3066" s="32"/>
      <c r="O3066" s="32"/>
      <c r="P3066" s="32"/>
      <c r="Q3066" s="32"/>
      <c r="R3066" s="38">
        <f>(E3066*E$2+F3066*F$2+G3066*G$2+H3066*H$2+I3066*I$2+K3066*K$2+J3066*J$2+L3066*L$2+M3066*M$2)</f>
        <v>0</v>
      </c>
    </row>
    <row r="3067" spans="1:18" ht="22.5" customHeight="1">
      <c r="A3067" s="34">
        <v>46017</v>
      </c>
      <c r="B3067" s="15" t="s">
        <v>5323</v>
      </c>
      <c r="C3067" s="18" t="s">
        <v>5322</v>
      </c>
      <c r="D3067" s="35">
        <v>322</v>
      </c>
      <c r="E3067" s="36">
        <v>50</v>
      </c>
      <c r="F3067" s="32"/>
      <c r="G3067" s="32">
        <v>53</v>
      </c>
      <c r="H3067" s="32">
        <v>74</v>
      </c>
      <c r="I3067" s="32">
        <v>37</v>
      </c>
      <c r="J3067" s="37"/>
      <c r="K3067" s="36">
        <v>22</v>
      </c>
      <c r="L3067" s="32">
        <v>30</v>
      </c>
      <c r="M3067" s="37">
        <v>63</v>
      </c>
      <c r="N3067" s="32"/>
      <c r="O3067" s="32"/>
      <c r="P3067" s="32"/>
      <c r="Q3067" s="32"/>
      <c r="R3067" s="38">
        <f>(E3067*E$2+F3067*F$2+G3067*G$2+H3067*H$2+I3067*I$2+K3067*K$2+J3067*J$2+L3067*L$2+M3067*M$2)</f>
        <v>0</v>
      </c>
    </row>
    <row r="3068" spans="1:18" ht="22.5" customHeight="1">
      <c r="A3068" s="34">
        <v>46017</v>
      </c>
      <c r="B3068" s="15" t="s">
        <v>5325</v>
      </c>
      <c r="C3068" s="15" t="s">
        <v>5324</v>
      </c>
      <c r="D3068" s="35">
        <v>700</v>
      </c>
      <c r="E3068" s="36">
        <v>47</v>
      </c>
      <c r="F3068" s="32"/>
      <c r="G3068" s="32">
        <v>21</v>
      </c>
      <c r="H3068" s="32">
        <v>27</v>
      </c>
      <c r="I3068" s="32">
        <v>14</v>
      </c>
      <c r="J3068" s="37">
        <v>61</v>
      </c>
      <c r="K3068" s="36">
        <v>32</v>
      </c>
      <c r="L3068" s="32">
        <v>45</v>
      </c>
      <c r="M3068" s="37">
        <v>57</v>
      </c>
      <c r="N3068" s="32"/>
      <c r="O3068" s="32"/>
      <c r="P3068" s="32"/>
      <c r="Q3068" s="32"/>
      <c r="R3068" s="38">
        <f>(E3068*E$2+F3068*F$2+G3068*G$2+H3068*H$2+I3068*I$2+K3068*K$2+J3068*J$2+L3068*L$2+M3068*M$2)</f>
        <v>0</v>
      </c>
    </row>
    <row r="3069" spans="1:18" ht="22.5" customHeight="1">
      <c r="A3069" s="34">
        <v>46017</v>
      </c>
      <c r="B3069" s="15" t="s">
        <v>3412</v>
      </c>
      <c r="C3069" s="18" t="s">
        <v>3413</v>
      </c>
      <c r="D3069" s="35">
        <v>2085</v>
      </c>
      <c r="E3069" s="36">
        <v>0</v>
      </c>
      <c r="F3069" s="32">
        <v>14</v>
      </c>
      <c r="G3069" s="32">
        <v>25</v>
      </c>
      <c r="H3069" s="32">
        <v>9</v>
      </c>
      <c r="I3069" s="32">
        <v>18</v>
      </c>
      <c r="J3069" s="37"/>
      <c r="K3069" s="36">
        <v>16</v>
      </c>
      <c r="L3069" s="32">
        <v>53</v>
      </c>
      <c r="M3069" s="37">
        <v>33</v>
      </c>
      <c r="N3069" s="32"/>
      <c r="O3069" s="32"/>
      <c r="P3069" s="32"/>
      <c r="Q3069" s="32"/>
      <c r="R3069" s="38">
        <f>(E3069*E$2+F3069*F$2+G3069*G$2+H3069*H$2+I3069*I$2+K3069*K$2+J3069*J$2+L3069*L$2+M3069*M$2)</f>
        <v>0</v>
      </c>
    </row>
    <row r="3070" spans="1:18" ht="22.5" customHeight="1">
      <c r="A3070" s="34">
        <v>46017</v>
      </c>
      <c r="B3070" s="15" t="s">
        <v>3414</v>
      </c>
      <c r="C3070" s="15" t="s">
        <v>3415</v>
      </c>
      <c r="D3070" s="35">
        <v>2213</v>
      </c>
      <c r="E3070" s="36">
        <v>18</v>
      </c>
      <c r="F3070" s="32">
        <v>32</v>
      </c>
      <c r="G3070" s="32">
        <v>14</v>
      </c>
      <c r="H3070" s="32">
        <v>29</v>
      </c>
      <c r="I3070" s="32">
        <v>34</v>
      </c>
      <c r="J3070" s="37"/>
      <c r="K3070" s="36">
        <v>20</v>
      </c>
      <c r="L3070" s="32">
        <v>81</v>
      </c>
      <c r="M3070" s="37">
        <v>2</v>
      </c>
      <c r="N3070" s="32"/>
      <c r="O3070" s="32"/>
      <c r="P3070" s="32"/>
      <c r="Q3070" s="32"/>
      <c r="R3070" s="38">
        <f>(E3070*E$2+F3070*F$2+G3070*G$2+H3070*H$2+I3070*I$2+K3070*K$2+J3070*J$2+L3070*L$2+M3070*M$2)</f>
        <v>0</v>
      </c>
    </row>
    <row r="3071" spans="1:18" ht="22.5" customHeight="1">
      <c r="A3071" s="34">
        <v>46017</v>
      </c>
      <c r="B3071" s="15" t="s">
        <v>3416</v>
      </c>
      <c r="C3071" s="15" t="s">
        <v>3417</v>
      </c>
      <c r="D3071" s="35">
        <v>449</v>
      </c>
      <c r="E3071" s="36">
        <v>28</v>
      </c>
      <c r="F3071" s="32">
        <v>83</v>
      </c>
      <c r="G3071" s="32">
        <v>32</v>
      </c>
      <c r="H3071" s="32">
        <v>27</v>
      </c>
      <c r="I3071" s="32">
        <v>89</v>
      </c>
      <c r="J3071" s="37"/>
      <c r="K3071" s="36">
        <v>13</v>
      </c>
      <c r="L3071" s="32">
        <v>45</v>
      </c>
      <c r="M3071" s="37">
        <v>39</v>
      </c>
      <c r="N3071" s="32"/>
      <c r="O3071" s="32"/>
      <c r="P3071" s="32"/>
      <c r="Q3071" s="32"/>
      <c r="R3071" s="38">
        <f>(E3071*E$2+F3071*F$2+G3071*G$2+H3071*H$2+I3071*I$2+K3071*K$2+J3071*J$2+L3071*L$2+M3071*M$2)</f>
        <v>0</v>
      </c>
    </row>
    <row r="3072" spans="1:18" ht="22.5" customHeight="1">
      <c r="A3072" s="34">
        <v>46017</v>
      </c>
      <c r="B3072" s="15" t="s">
        <v>3418</v>
      </c>
      <c r="C3072" s="15" t="s">
        <v>3419</v>
      </c>
      <c r="D3072" s="35">
        <v>239358</v>
      </c>
      <c r="E3072" s="36">
        <v>49</v>
      </c>
      <c r="F3072" s="32">
        <v>11</v>
      </c>
      <c r="G3072" s="32">
        <v>83</v>
      </c>
      <c r="H3072" s="32">
        <v>54</v>
      </c>
      <c r="I3072" s="32">
        <v>80</v>
      </c>
      <c r="J3072" s="37">
        <v>23</v>
      </c>
      <c r="K3072" s="36">
        <v>34</v>
      </c>
      <c r="L3072" s="32">
        <v>37</v>
      </c>
      <c r="M3072" s="37">
        <v>59</v>
      </c>
      <c r="N3072" s="32"/>
      <c r="O3072" s="32"/>
      <c r="P3072" s="32"/>
      <c r="Q3072" s="32"/>
      <c r="R3072" s="38">
        <f>(E3072*E$2+F3072*F$2+G3072*G$2+H3072*H$2+I3072*I$2+K3072*K$2+J3072*J$2+L3072*L$2+M3072*M$2)</f>
        <v>0</v>
      </c>
    </row>
    <row r="3073" spans="1:18" ht="22.5" customHeight="1">
      <c r="A3073" s="34">
        <v>46017</v>
      </c>
      <c r="B3073" s="15" t="s">
        <v>3420</v>
      </c>
      <c r="C3073" s="15" t="s">
        <v>3421</v>
      </c>
      <c r="D3073" s="35">
        <v>36555</v>
      </c>
      <c r="E3073" s="36">
        <v>57</v>
      </c>
      <c r="F3073" s="32">
        <v>36</v>
      </c>
      <c r="G3073" s="32">
        <v>83</v>
      </c>
      <c r="H3073" s="32">
        <v>56</v>
      </c>
      <c r="I3073" s="32">
        <v>36</v>
      </c>
      <c r="J3073" s="37"/>
      <c r="K3073" s="36">
        <v>95</v>
      </c>
      <c r="L3073" s="32">
        <v>47</v>
      </c>
      <c r="M3073" s="37">
        <v>64</v>
      </c>
      <c r="N3073" s="32"/>
      <c r="O3073" s="32"/>
      <c r="P3073" s="32"/>
      <c r="Q3073" s="32"/>
      <c r="R3073" s="38">
        <f>(E3073*E$2+F3073*F$2+G3073*G$2+H3073*H$2+I3073*I$2+K3073*K$2+J3073*J$2+L3073*L$2+M3073*M$2)</f>
        <v>0</v>
      </c>
    </row>
    <row r="3074" spans="1:18" ht="22.5" customHeight="1">
      <c r="A3074" s="34">
        <v>46017</v>
      </c>
      <c r="B3074" s="15" t="s">
        <v>3422</v>
      </c>
      <c r="C3074" s="15" t="s">
        <v>3423</v>
      </c>
      <c r="D3074" s="35">
        <v>391</v>
      </c>
      <c r="E3074" s="36">
        <v>45</v>
      </c>
      <c r="F3074" s="32">
        <v>51</v>
      </c>
      <c r="G3074" s="32">
        <v>14</v>
      </c>
      <c r="H3074" s="32">
        <v>48</v>
      </c>
      <c r="I3074" s="32">
        <v>12</v>
      </c>
      <c r="J3074" s="37"/>
      <c r="K3074" s="36">
        <v>78</v>
      </c>
      <c r="L3074" s="32">
        <v>83</v>
      </c>
      <c r="M3074" s="37">
        <v>33</v>
      </c>
      <c r="N3074" s="32"/>
      <c r="O3074" s="32"/>
      <c r="P3074" s="32"/>
      <c r="Q3074" s="32"/>
      <c r="R3074" s="38">
        <f>(E3074*E$2+F3074*F$2+G3074*G$2+H3074*H$2+I3074*I$2+K3074*K$2+J3074*J$2+L3074*L$2+M3074*M$2)</f>
        <v>0</v>
      </c>
    </row>
    <row r="3075" spans="1:18" ht="22.5" customHeight="1">
      <c r="A3075" s="34">
        <v>46017</v>
      </c>
      <c r="B3075" s="15" t="s">
        <v>5327</v>
      </c>
      <c r="C3075" s="18" t="s">
        <v>5326</v>
      </c>
      <c r="D3075" s="35">
        <v>6673</v>
      </c>
      <c r="E3075" s="36">
        <v>61</v>
      </c>
      <c r="F3075" s="32"/>
      <c r="G3075" s="32">
        <v>53</v>
      </c>
      <c r="H3075" s="32">
        <v>69</v>
      </c>
      <c r="I3075" s="32">
        <v>90</v>
      </c>
      <c r="J3075" s="37"/>
      <c r="K3075" s="36">
        <v>87</v>
      </c>
      <c r="L3075" s="32">
        <v>9</v>
      </c>
      <c r="M3075" s="37">
        <v>84</v>
      </c>
      <c r="N3075" s="32"/>
      <c r="O3075" s="32"/>
      <c r="P3075" s="32"/>
      <c r="Q3075" s="32"/>
      <c r="R3075" s="38">
        <f>(E3075*E$2+F3075*F$2+G3075*G$2+H3075*H$2+I3075*I$2+K3075*K$2+J3075*J$2+L3075*L$2+M3075*M$2)</f>
        <v>0</v>
      </c>
    </row>
    <row r="3076" spans="1:18" ht="22.5" customHeight="1">
      <c r="A3076" s="34">
        <v>46017</v>
      </c>
      <c r="B3076" s="15" t="s">
        <v>3424</v>
      </c>
      <c r="C3076" s="15" t="s">
        <v>3425</v>
      </c>
      <c r="D3076" s="35">
        <v>846</v>
      </c>
      <c r="E3076" s="36">
        <v>35</v>
      </c>
      <c r="F3076" s="32">
        <v>63</v>
      </c>
      <c r="G3076" s="32">
        <v>32</v>
      </c>
      <c r="H3076" s="32">
        <v>31</v>
      </c>
      <c r="I3076" s="32">
        <v>64</v>
      </c>
      <c r="J3076" s="37">
        <v>63</v>
      </c>
      <c r="K3076" s="36">
        <v>41</v>
      </c>
      <c r="L3076" s="32">
        <v>60</v>
      </c>
      <c r="M3076" s="37">
        <v>58</v>
      </c>
      <c r="N3076" s="32"/>
      <c r="O3076" s="32"/>
      <c r="P3076" s="32"/>
      <c r="Q3076" s="32"/>
      <c r="R3076" s="38">
        <f>(E3076*E$2+F3076*F$2+G3076*G$2+H3076*H$2+I3076*I$2+K3076*K$2+J3076*J$2+L3076*L$2+M3076*M$2)</f>
        <v>0</v>
      </c>
    </row>
    <row r="3077" spans="1:18" ht="22.5" customHeight="1">
      <c r="A3077" s="34">
        <v>46017</v>
      </c>
      <c r="B3077" s="15" t="s">
        <v>5329</v>
      </c>
      <c r="C3077" s="15" t="s">
        <v>5328</v>
      </c>
      <c r="D3077" s="35">
        <v>3515</v>
      </c>
      <c r="E3077" s="36">
        <v>44</v>
      </c>
      <c r="F3077" s="32"/>
      <c r="G3077" s="32">
        <v>45</v>
      </c>
      <c r="H3077" s="32"/>
      <c r="I3077" s="32">
        <v>66</v>
      </c>
      <c r="J3077" s="37">
        <v>42</v>
      </c>
      <c r="K3077" s="36">
        <v>17</v>
      </c>
      <c r="L3077" s="32">
        <v>13</v>
      </c>
      <c r="M3077" s="37">
        <v>86</v>
      </c>
      <c r="N3077" s="32"/>
      <c r="O3077" s="32"/>
      <c r="P3077" s="32"/>
      <c r="Q3077" s="32"/>
      <c r="R3077" s="38">
        <f>(E3077*E$2+F3077*F$2+G3077*G$2+H3077*H$2+I3077*I$2+K3077*K$2+J3077*J$2+L3077*L$2+M3077*M$2)</f>
        <v>0</v>
      </c>
    </row>
    <row r="3078" spans="1:18" ht="22.5" customHeight="1">
      <c r="A3078" s="34">
        <v>46017</v>
      </c>
      <c r="B3078" s="15" t="s">
        <v>3426</v>
      </c>
      <c r="C3078" s="15" t="s">
        <v>3427</v>
      </c>
      <c r="D3078" s="35">
        <v>7340</v>
      </c>
      <c r="E3078" s="36">
        <v>18</v>
      </c>
      <c r="F3078" s="32">
        <v>5</v>
      </c>
      <c r="G3078" s="32">
        <v>28</v>
      </c>
      <c r="H3078" s="32">
        <v>66</v>
      </c>
      <c r="I3078" s="32">
        <v>79</v>
      </c>
      <c r="J3078" s="37"/>
      <c r="K3078" s="36">
        <v>79</v>
      </c>
      <c r="L3078" s="32">
        <v>50</v>
      </c>
      <c r="M3078" s="37">
        <v>44</v>
      </c>
      <c r="N3078" s="32"/>
      <c r="O3078" s="32"/>
      <c r="P3078" s="32"/>
      <c r="Q3078" s="32"/>
      <c r="R3078" s="38">
        <f>(E3078*E$2+F3078*F$2+G3078*G$2+H3078*H$2+I3078*I$2+K3078*K$2+J3078*J$2+L3078*L$2+M3078*M$2)</f>
        <v>0</v>
      </c>
    </row>
    <row r="3079" spans="1:18" ht="22.5" customHeight="1">
      <c r="A3079" s="34">
        <v>46017</v>
      </c>
      <c r="B3079" s="15" t="s">
        <v>6196</v>
      </c>
      <c r="C3079" s="15" t="s">
        <v>6197</v>
      </c>
      <c r="D3079" s="35">
        <v>247</v>
      </c>
      <c r="E3079" s="36">
        <v>25</v>
      </c>
      <c r="F3079" s="32"/>
      <c r="G3079" s="32">
        <v>14</v>
      </c>
      <c r="H3079" s="32">
        <v>17</v>
      </c>
      <c r="I3079" s="32">
        <v>15</v>
      </c>
      <c r="J3079" s="37"/>
      <c r="K3079" s="36">
        <v>76</v>
      </c>
      <c r="L3079" s="32">
        <v>3</v>
      </c>
      <c r="M3079" s="37">
        <v>40</v>
      </c>
      <c r="N3079" s="32"/>
      <c r="O3079" s="32"/>
      <c r="P3079" s="32"/>
      <c r="Q3079" s="32"/>
      <c r="R3079" s="38">
        <f>(E3079*E$2+F3079*F$2+G3079*G$2+H3079*H$2+I3079*I$2+K3079*K$2+J3079*J$2+L3079*L$2+M3079*M$2)</f>
        <v>0</v>
      </c>
    </row>
    <row r="3080" spans="1:18" ht="22.5" customHeight="1">
      <c r="A3080" s="34">
        <v>46017</v>
      </c>
      <c r="B3080" s="15" t="s">
        <v>6909</v>
      </c>
      <c r="C3080" s="18" t="s">
        <v>6673</v>
      </c>
      <c r="D3080" s="35">
        <v>918</v>
      </c>
      <c r="E3080" s="36"/>
      <c r="F3080" s="32">
        <v>11</v>
      </c>
      <c r="G3080" s="32"/>
      <c r="H3080" s="32">
        <v>14</v>
      </c>
      <c r="I3080" s="32"/>
      <c r="J3080" s="37"/>
      <c r="K3080" s="36">
        <v>16</v>
      </c>
      <c r="L3080" s="32">
        <v>56</v>
      </c>
      <c r="M3080" s="37">
        <v>15</v>
      </c>
      <c r="N3080" s="32"/>
      <c r="O3080" s="32"/>
      <c r="P3080" s="32"/>
      <c r="Q3080" s="32"/>
      <c r="R3080" s="38">
        <f>(E3080*E$2+F3080*F$2+G3080*G$2+H3080*H$2+I3080*I$2+K3080*K$2+J3080*J$2+L3080*L$2+M3080*M$2)</f>
        <v>0</v>
      </c>
    </row>
    <row r="3081" spans="1:18" ht="22.5" customHeight="1">
      <c r="A3081" s="34">
        <v>46017</v>
      </c>
      <c r="B3081" s="15" t="s">
        <v>3428</v>
      </c>
      <c r="C3081" s="18" t="s">
        <v>3429</v>
      </c>
      <c r="D3081" s="35">
        <v>5102</v>
      </c>
      <c r="E3081" s="36">
        <v>89</v>
      </c>
      <c r="F3081" s="32">
        <v>91</v>
      </c>
      <c r="G3081" s="32">
        <v>53</v>
      </c>
      <c r="H3081" s="32">
        <v>83</v>
      </c>
      <c r="I3081" s="32">
        <v>87</v>
      </c>
      <c r="J3081" s="37"/>
      <c r="K3081" s="36">
        <v>65</v>
      </c>
      <c r="L3081" s="32">
        <v>64</v>
      </c>
      <c r="M3081" s="37">
        <v>22</v>
      </c>
      <c r="N3081" s="32"/>
      <c r="O3081" s="32"/>
      <c r="P3081" s="32"/>
      <c r="Q3081" s="32"/>
      <c r="R3081" s="38">
        <f>(E3081*E$2+F3081*F$2+G3081*G$2+H3081*H$2+I3081*I$2+K3081*K$2+J3081*J$2+L3081*L$2+M3081*M$2)</f>
        <v>0</v>
      </c>
    </row>
    <row r="3082" spans="1:18" ht="22.5" customHeight="1">
      <c r="A3082" s="34">
        <v>46017</v>
      </c>
      <c r="B3082" s="15" t="s">
        <v>5331</v>
      </c>
      <c r="C3082" s="18" t="s">
        <v>5330</v>
      </c>
      <c r="D3082" s="35">
        <v>3225</v>
      </c>
      <c r="E3082" s="36">
        <v>34</v>
      </c>
      <c r="F3082" s="32"/>
      <c r="G3082" s="32">
        <v>46</v>
      </c>
      <c r="H3082" s="32">
        <v>22</v>
      </c>
      <c r="I3082" s="32"/>
      <c r="J3082" s="37"/>
      <c r="K3082" s="36">
        <v>21</v>
      </c>
      <c r="L3082" s="32">
        <v>36</v>
      </c>
      <c r="M3082" s="37">
        <v>39</v>
      </c>
      <c r="N3082" s="32"/>
      <c r="O3082" s="32"/>
      <c r="P3082" s="32"/>
      <c r="Q3082" s="32"/>
      <c r="R3082" s="38">
        <f>(E3082*E$2+F3082*F$2+G3082*G$2+H3082*H$2+I3082*I$2+K3082*K$2+J3082*J$2+L3082*L$2+M3082*M$2)</f>
        <v>0</v>
      </c>
    </row>
    <row r="3083" spans="1:18" ht="22.5" customHeight="1">
      <c r="A3083" s="34">
        <v>46017</v>
      </c>
      <c r="B3083" s="15" t="s">
        <v>7807</v>
      </c>
      <c r="C3083" s="15" t="s">
        <v>7808</v>
      </c>
      <c r="D3083" s="35">
        <v>179</v>
      </c>
      <c r="E3083" s="36"/>
      <c r="F3083" s="32"/>
      <c r="G3083" s="32"/>
      <c r="H3083" s="32">
        <v>49</v>
      </c>
      <c r="I3083" s="32"/>
      <c r="J3083" s="37"/>
      <c r="K3083" s="36">
        <v>41</v>
      </c>
      <c r="L3083" s="32">
        <v>51</v>
      </c>
      <c r="M3083" s="37">
        <v>51</v>
      </c>
      <c r="N3083" s="32"/>
      <c r="O3083" s="32"/>
      <c r="P3083" s="32"/>
      <c r="Q3083" s="32"/>
      <c r="R3083" s="38">
        <f>(E3083*E$2+F3083*F$2+G3083*G$2+H3083*H$2+I3083*I$2+K3083*K$2+J3083*J$2+L3083*L$2+M3083*M$2)</f>
        <v>0</v>
      </c>
    </row>
    <row r="3084" spans="1:18" ht="22.5" customHeight="1">
      <c r="A3084" s="34">
        <v>46017</v>
      </c>
      <c r="B3084" s="15" t="s">
        <v>5333</v>
      </c>
      <c r="C3084" s="18" t="s">
        <v>5332</v>
      </c>
      <c r="D3084" s="35">
        <v>970</v>
      </c>
      <c r="E3084" s="36">
        <v>43</v>
      </c>
      <c r="F3084" s="32"/>
      <c r="G3084" s="32">
        <v>37</v>
      </c>
      <c r="H3084" s="32"/>
      <c r="I3084" s="32">
        <v>33</v>
      </c>
      <c r="J3084" s="37">
        <v>53</v>
      </c>
      <c r="K3084" s="36">
        <v>37</v>
      </c>
      <c r="L3084" s="32">
        <v>40</v>
      </c>
      <c r="M3084" s="37">
        <v>73</v>
      </c>
      <c r="N3084" s="32"/>
      <c r="O3084" s="32"/>
      <c r="P3084" s="32"/>
      <c r="Q3084" s="32"/>
      <c r="R3084" s="38">
        <f>(E3084*E$2+F3084*F$2+G3084*G$2+H3084*H$2+I3084*I$2+K3084*K$2+J3084*J$2+L3084*L$2+M3084*M$2)</f>
        <v>0</v>
      </c>
    </row>
    <row r="3085" spans="1:18" ht="22.5" customHeight="1">
      <c r="A3085" s="34">
        <v>46017</v>
      </c>
      <c r="B3085" s="15" t="s">
        <v>3430</v>
      </c>
      <c r="C3085" s="18" t="s">
        <v>3431</v>
      </c>
      <c r="D3085" s="35">
        <v>1167</v>
      </c>
      <c r="E3085" s="36"/>
      <c r="F3085" s="32">
        <v>82</v>
      </c>
      <c r="G3085" s="32"/>
      <c r="H3085" s="32">
        <v>77</v>
      </c>
      <c r="I3085" s="32"/>
      <c r="J3085" s="37">
        <v>70</v>
      </c>
      <c r="K3085" s="36">
        <v>89</v>
      </c>
      <c r="L3085" s="32">
        <v>19</v>
      </c>
      <c r="M3085" s="37">
        <v>92</v>
      </c>
      <c r="N3085" s="32"/>
      <c r="O3085" s="32"/>
      <c r="P3085" s="32"/>
      <c r="Q3085" s="32"/>
      <c r="R3085" s="38">
        <f>(E3085*E$2+F3085*F$2+G3085*G$2+H3085*H$2+I3085*I$2+K3085*K$2+J3085*J$2+L3085*L$2+M3085*M$2)</f>
        <v>0</v>
      </c>
    </row>
    <row r="3086" spans="1:18" ht="22.5" customHeight="1">
      <c r="A3086" s="34">
        <v>46017</v>
      </c>
      <c r="B3086" s="15" t="s">
        <v>3432</v>
      </c>
      <c r="C3086" s="18" t="s">
        <v>3433</v>
      </c>
      <c r="D3086" s="35">
        <v>2197</v>
      </c>
      <c r="E3086" s="36">
        <v>55</v>
      </c>
      <c r="F3086" s="32">
        <v>62</v>
      </c>
      <c r="G3086" s="32">
        <v>42</v>
      </c>
      <c r="H3086" s="32">
        <v>88</v>
      </c>
      <c r="I3086" s="32">
        <v>48</v>
      </c>
      <c r="J3086" s="37">
        <v>71</v>
      </c>
      <c r="K3086" s="36">
        <v>44</v>
      </c>
      <c r="L3086" s="32">
        <v>60</v>
      </c>
      <c r="M3086" s="37">
        <v>51</v>
      </c>
      <c r="N3086" s="32"/>
      <c r="O3086" s="32"/>
      <c r="P3086" s="32"/>
      <c r="Q3086" s="32"/>
      <c r="R3086" s="38">
        <f>(E3086*E$2+F3086*F$2+G3086*G$2+H3086*H$2+I3086*I$2+K3086*K$2+J3086*J$2+L3086*L$2+M3086*M$2)</f>
        <v>0</v>
      </c>
    </row>
    <row r="3087" spans="1:18" ht="22.5" customHeight="1">
      <c r="A3087" s="34">
        <v>46017</v>
      </c>
      <c r="B3087" s="15" t="s">
        <v>3434</v>
      </c>
      <c r="C3087" s="18" t="s">
        <v>3435</v>
      </c>
      <c r="D3087" s="35">
        <v>8819</v>
      </c>
      <c r="E3087" s="36">
        <v>59</v>
      </c>
      <c r="F3087" s="32">
        <v>94</v>
      </c>
      <c r="G3087" s="32">
        <v>49</v>
      </c>
      <c r="H3087" s="32">
        <v>48</v>
      </c>
      <c r="I3087" s="32">
        <v>33</v>
      </c>
      <c r="J3087" s="37"/>
      <c r="K3087" s="36">
        <v>21</v>
      </c>
      <c r="L3087" s="32">
        <v>72</v>
      </c>
      <c r="M3087" s="37">
        <v>43</v>
      </c>
      <c r="N3087" s="32"/>
      <c r="O3087" s="32"/>
      <c r="P3087" s="32"/>
      <c r="Q3087" s="32"/>
      <c r="R3087" s="38">
        <f>(E3087*E$2+F3087*F$2+G3087*G$2+H3087*H$2+I3087*I$2+K3087*K$2+J3087*J$2+L3087*L$2+M3087*M$2)</f>
        <v>0</v>
      </c>
    </row>
    <row r="3088" spans="1:18" ht="22.5" customHeight="1">
      <c r="A3088" s="34">
        <v>46017</v>
      </c>
      <c r="B3088" s="15" t="s">
        <v>3436</v>
      </c>
      <c r="C3088" s="18" t="s">
        <v>3437</v>
      </c>
      <c r="D3088" s="35">
        <v>4634</v>
      </c>
      <c r="E3088" s="36">
        <v>55</v>
      </c>
      <c r="F3088" s="32">
        <v>29</v>
      </c>
      <c r="G3088" s="32">
        <v>72</v>
      </c>
      <c r="H3088" s="32">
        <v>96</v>
      </c>
      <c r="I3088" s="32">
        <v>43</v>
      </c>
      <c r="J3088" s="37">
        <v>21</v>
      </c>
      <c r="K3088" s="36">
        <v>40</v>
      </c>
      <c r="L3088" s="32">
        <v>17</v>
      </c>
      <c r="M3088" s="37">
        <v>76</v>
      </c>
      <c r="N3088" s="32"/>
      <c r="O3088" s="32"/>
      <c r="P3088" s="32"/>
      <c r="Q3088" s="32"/>
      <c r="R3088" s="38">
        <f>(E3088*E$2+F3088*F$2+G3088*G$2+H3088*H$2+I3088*I$2+K3088*K$2+J3088*J$2+L3088*L$2+M3088*M$2)</f>
        <v>0</v>
      </c>
    </row>
    <row r="3089" spans="1:18" ht="22.5" customHeight="1">
      <c r="A3089" s="34">
        <v>46017</v>
      </c>
      <c r="B3089" s="15" t="s">
        <v>6853</v>
      </c>
      <c r="C3089" s="15" t="s">
        <v>6824</v>
      </c>
      <c r="D3089" s="35">
        <v>11878</v>
      </c>
      <c r="E3089" s="36">
        <v>66</v>
      </c>
      <c r="F3089" s="32">
        <v>91</v>
      </c>
      <c r="G3089" s="32">
        <v>45</v>
      </c>
      <c r="H3089" s="32">
        <v>67</v>
      </c>
      <c r="I3089" s="32">
        <v>88</v>
      </c>
      <c r="J3089" s="37"/>
      <c r="K3089" s="36">
        <v>80</v>
      </c>
      <c r="L3089" s="32">
        <v>62</v>
      </c>
      <c r="M3089" s="37">
        <v>24</v>
      </c>
      <c r="N3089" s="32"/>
      <c r="O3089" s="32"/>
      <c r="P3089" s="32"/>
      <c r="Q3089" s="32"/>
      <c r="R3089" s="38">
        <f>(E3089*E$2+F3089*F$2+G3089*G$2+H3089*H$2+I3089*I$2+K3089*K$2+J3089*J$2+L3089*L$2+M3089*M$2)</f>
        <v>0</v>
      </c>
    </row>
    <row r="3090" spans="1:18" ht="22.5" customHeight="1">
      <c r="A3090" s="34">
        <v>46017</v>
      </c>
      <c r="B3090" s="15" t="s">
        <v>3438</v>
      </c>
      <c r="C3090" s="18" t="s">
        <v>3439</v>
      </c>
      <c r="D3090" s="35">
        <v>2100</v>
      </c>
      <c r="E3090" s="36">
        <v>68</v>
      </c>
      <c r="F3090" s="32">
        <v>84</v>
      </c>
      <c r="G3090" s="32">
        <v>65</v>
      </c>
      <c r="H3090" s="32">
        <v>46</v>
      </c>
      <c r="I3090" s="32">
        <v>88</v>
      </c>
      <c r="J3090" s="37"/>
      <c r="K3090" s="36">
        <v>7</v>
      </c>
      <c r="L3090" s="32">
        <v>32</v>
      </c>
      <c r="M3090" s="37">
        <v>70</v>
      </c>
      <c r="N3090" s="32"/>
      <c r="O3090" s="32"/>
      <c r="P3090" s="32"/>
      <c r="Q3090" s="32"/>
      <c r="R3090" s="38">
        <f>(E3090*E$2+F3090*F$2+G3090*G$2+H3090*H$2+I3090*I$2+K3090*K$2+J3090*J$2+L3090*L$2+M3090*M$2)</f>
        <v>0</v>
      </c>
    </row>
    <row r="3091" spans="1:18" ht="22.5" customHeight="1">
      <c r="A3091" s="34">
        <v>46017</v>
      </c>
      <c r="B3091" s="15" t="s">
        <v>7902</v>
      </c>
      <c r="C3091" s="15" t="s">
        <v>7903</v>
      </c>
      <c r="D3091" s="35">
        <v>123</v>
      </c>
      <c r="E3091" s="36">
        <v>35</v>
      </c>
      <c r="F3091" s="32"/>
      <c r="G3091" s="32">
        <v>38</v>
      </c>
      <c r="H3091" s="32">
        <v>57</v>
      </c>
      <c r="I3091" s="32">
        <v>30</v>
      </c>
      <c r="J3091" s="37"/>
      <c r="K3091" s="36">
        <v>19</v>
      </c>
      <c r="L3091" s="32">
        <v>51</v>
      </c>
      <c r="M3091" s="37">
        <v>51</v>
      </c>
      <c r="N3091" s="32"/>
      <c r="O3091" s="32"/>
      <c r="P3091" s="32"/>
      <c r="Q3091" s="32"/>
      <c r="R3091" s="38">
        <f>(E3091*E$2+F3091*F$2+G3091*G$2+H3091*H$2+I3091*I$2+K3091*K$2+J3091*J$2+L3091*L$2+M3091*M$2)</f>
        <v>0</v>
      </c>
    </row>
    <row r="3092" spans="1:18" ht="22.5" customHeight="1">
      <c r="A3092" s="34">
        <v>46017</v>
      </c>
      <c r="B3092" s="15" t="s">
        <v>3440</v>
      </c>
      <c r="C3092" s="15" t="s">
        <v>3441</v>
      </c>
      <c r="D3092" s="35">
        <v>175123</v>
      </c>
      <c r="E3092" s="36">
        <v>51</v>
      </c>
      <c r="F3092" s="32">
        <v>51</v>
      </c>
      <c r="G3092" s="32">
        <v>48</v>
      </c>
      <c r="H3092" s="32">
        <v>80</v>
      </c>
      <c r="I3092" s="32">
        <v>19</v>
      </c>
      <c r="J3092" s="37"/>
      <c r="K3092" s="36">
        <v>36</v>
      </c>
      <c r="L3092" s="32">
        <v>42</v>
      </c>
      <c r="M3092" s="37">
        <v>61</v>
      </c>
      <c r="N3092" s="32"/>
      <c r="O3092" s="32"/>
      <c r="P3092" s="32"/>
      <c r="Q3092" s="32"/>
      <c r="R3092" s="38">
        <f>(E3092*E$2+F3092*F$2+G3092*G$2+H3092*H$2+I3092*I$2+K3092*K$2+J3092*J$2+L3092*L$2+M3092*M$2)</f>
        <v>0</v>
      </c>
    </row>
    <row r="3093" spans="1:18" ht="22.5" customHeight="1">
      <c r="A3093" s="34">
        <v>46017</v>
      </c>
      <c r="B3093" s="15" t="s">
        <v>7005</v>
      </c>
      <c r="C3093" s="15" t="s">
        <v>7006</v>
      </c>
      <c r="D3093" s="35">
        <v>1174</v>
      </c>
      <c r="E3093" s="36">
        <v>32</v>
      </c>
      <c r="F3093" s="32"/>
      <c r="G3093" s="32">
        <v>31</v>
      </c>
      <c r="H3093" s="32">
        <v>13</v>
      </c>
      <c r="I3093" s="32">
        <v>18</v>
      </c>
      <c r="J3093" s="37"/>
      <c r="K3093" s="36">
        <v>17</v>
      </c>
      <c r="L3093" s="32">
        <v>82</v>
      </c>
      <c r="M3093" s="37">
        <v>10</v>
      </c>
      <c r="N3093" s="32"/>
      <c r="O3093" s="32"/>
      <c r="P3093" s="32"/>
      <c r="Q3093" s="32"/>
      <c r="R3093" s="38">
        <f>(E3093*E$2+F3093*F$2+G3093*G$2+H3093*H$2+I3093*I$2+K3093*K$2+J3093*J$2+L3093*L$2+M3093*M$2)</f>
        <v>0</v>
      </c>
    </row>
    <row r="3094" spans="1:18" ht="22.5" customHeight="1">
      <c r="A3094" s="34">
        <v>46017</v>
      </c>
      <c r="B3094" s="15" t="s">
        <v>6060</v>
      </c>
      <c r="C3094" s="15" t="s">
        <v>6061</v>
      </c>
      <c r="D3094" s="35">
        <v>167</v>
      </c>
      <c r="E3094" s="36"/>
      <c r="F3094" s="32">
        <v>71</v>
      </c>
      <c r="G3094" s="32"/>
      <c r="H3094" s="32">
        <v>46</v>
      </c>
      <c r="I3094" s="32"/>
      <c r="J3094" s="37"/>
      <c r="K3094" s="36">
        <v>89</v>
      </c>
      <c r="L3094" s="32">
        <v>0</v>
      </c>
      <c r="M3094" s="37">
        <v>56</v>
      </c>
      <c r="N3094" s="32"/>
      <c r="O3094" s="32"/>
      <c r="P3094" s="32"/>
      <c r="Q3094" s="32"/>
      <c r="R3094" s="38">
        <f>(E3094*E$2+F3094*F$2+G3094*G$2+H3094*H$2+I3094*I$2+K3094*K$2+J3094*J$2+L3094*L$2+M3094*M$2)</f>
        <v>0</v>
      </c>
    </row>
    <row r="3095" spans="1:18" ht="22.5" customHeight="1">
      <c r="A3095" s="34">
        <v>46017</v>
      </c>
      <c r="B3095" s="15" t="s">
        <v>3442</v>
      </c>
      <c r="C3095" s="18" t="s">
        <v>3443</v>
      </c>
      <c r="D3095" s="35">
        <v>8421</v>
      </c>
      <c r="E3095" s="36">
        <v>56</v>
      </c>
      <c r="F3095" s="32">
        <v>15</v>
      </c>
      <c r="G3095" s="32">
        <v>62</v>
      </c>
      <c r="H3095" s="32">
        <v>78</v>
      </c>
      <c r="I3095" s="32">
        <v>75</v>
      </c>
      <c r="J3095" s="37"/>
      <c r="K3095" s="36">
        <v>29</v>
      </c>
      <c r="L3095" s="32">
        <v>76</v>
      </c>
      <c r="M3095" s="37">
        <v>31</v>
      </c>
      <c r="N3095" s="32"/>
      <c r="O3095" s="32"/>
      <c r="P3095" s="32"/>
      <c r="Q3095" s="32"/>
      <c r="R3095" s="38">
        <f>(E3095*E$2+F3095*F$2+G3095*G$2+H3095*H$2+I3095*I$2+K3095*K$2+J3095*J$2+L3095*L$2+M3095*M$2)</f>
        <v>0</v>
      </c>
    </row>
    <row r="3096" spans="1:18" ht="22.5" customHeight="1">
      <c r="A3096" s="34">
        <v>46017</v>
      </c>
      <c r="B3096" s="15" t="s">
        <v>3444</v>
      </c>
      <c r="C3096" s="15" t="s">
        <v>3445</v>
      </c>
      <c r="D3096" s="35">
        <v>300522</v>
      </c>
      <c r="E3096" s="36">
        <v>70</v>
      </c>
      <c r="F3096" s="32">
        <v>74</v>
      </c>
      <c r="G3096" s="32">
        <v>49</v>
      </c>
      <c r="H3096" s="32">
        <v>90</v>
      </c>
      <c r="I3096" s="32">
        <v>14</v>
      </c>
      <c r="J3096" s="37"/>
      <c r="K3096" s="36">
        <v>95</v>
      </c>
      <c r="L3096" s="32">
        <v>47</v>
      </c>
      <c r="M3096" s="37">
        <v>48</v>
      </c>
      <c r="N3096" s="32"/>
      <c r="O3096" s="32"/>
      <c r="P3096" s="32"/>
      <c r="Q3096" s="32"/>
      <c r="R3096" s="38">
        <f>(E3096*E$2+F3096*F$2+G3096*G$2+H3096*H$2+I3096*I$2+K3096*K$2+J3096*J$2+L3096*L$2+M3096*M$2)</f>
        <v>0</v>
      </c>
    </row>
    <row r="3097" spans="1:18" ht="22.5" customHeight="1">
      <c r="A3097" s="34">
        <v>46017</v>
      </c>
      <c r="B3097" s="15" t="s">
        <v>5335</v>
      </c>
      <c r="C3097" s="18" t="s">
        <v>5334</v>
      </c>
      <c r="D3097" s="35">
        <v>373</v>
      </c>
      <c r="E3097" s="36">
        <v>45</v>
      </c>
      <c r="F3097" s="32"/>
      <c r="G3097" s="32">
        <v>62</v>
      </c>
      <c r="H3097" s="32">
        <v>47</v>
      </c>
      <c r="I3097" s="32">
        <v>41</v>
      </c>
      <c r="J3097" s="37"/>
      <c r="K3097" s="36">
        <v>34</v>
      </c>
      <c r="L3097" s="32">
        <v>30</v>
      </c>
      <c r="M3097" s="37">
        <v>74</v>
      </c>
      <c r="N3097" s="32"/>
      <c r="O3097" s="32"/>
      <c r="P3097" s="32"/>
      <c r="Q3097" s="32"/>
      <c r="R3097" s="38">
        <f>(E3097*E$2+F3097*F$2+G3097*G$2+H3097*H$2+I3097*I$2+K3097*K$2+J3097*J$2+L3097*L$2+M3097*M$2)</f>
        <v>0</v>
      </c>
    </row>
    <row r="3098" spans="1:18" ht="22.5" customHeight="1">
      <c r="A3098" s="34">
        <v>46017</v>
      </c>
      <c r="B3098" s="15" t="s">
        <v>6581</v>
      </c>
      <c r="C3098" s="18" t="s">
        <v>6550</v>
      </c>
      <c r="D3098" s="35">
        <v>9753</v>
      </c>
      <c r="E3098" s="36">
        <v>47</v>
      </c>
      <c r="F3098" s="32">
        <v>25</v>
      </c>
      <c r="G3098" s="32">
        <v>52</v>
      </c>
      <c r="H3098" s="32">
        <v>67</v>
      </c>
      <c r="I3098" s="32">
        <v>11</v>
      </c>
      <c r="J3098" s="37"/>
      <c r="K3098" s="36">
        <v>85</v>
      </c>
      <c r="L3098" s="32">
        <v>50</v>
      </c>
      <c r="M3098" s="37">
        <v>53</v>
      </c>
      <c r="N3098" s="32"/>
      <c r="O3098" s="32"/>
      <c r="P3098" s="32"/>
      <c r="Q3098" s="32"/>
      <c r="R3098" s="38">
        <f>(E3098*E$2+F3098*F$2+G3098*G$2+H3098*H$2+I3098*I$2+K3098*K$2+J3098*J$2+L3098*L$2+M3098*M$2)</f>
        <v>0</v>
      </c>
    </row>
    <row r="3099" spans="1:18" ht="22.5" customHeight="1">
      <c r="A3099" s="34">
        <v>46017</v>
      </c>
      <c r="B3099" s="15" t="s">
        <v>7975</v>
      </c>
      <c r="C3099" s="18" t="s">
        <v>7976</v>
      </c>
      <c r="D3099" s="35">
        <v>271</v>
      </c>
      <c r="E3099" s="36"/>
      <c r="F3099" s="32">
        <v>26</v>
      </c>
      <c r="G3099" s="32"/>
      <c r="H3099" s="32">
        <v>10</v>
      </c>
      <c r="I3099" s="32"/>
      <c r="J3099" s="37"/>
      <c r="K3099" s="36">
        <v>11</v>
      </c>
      <c r="L3099" s="32">
        <v>58</v>
      </c>
      <c r="M3099" s="37">
        <v>8</v>
      </c>
      <c r="N3099" s="32"/>
      <c r="O3099" s="32"/>
      <c r="P3099" s="32"/>
      <c r="Q3099" s="32"/>
      <c r="R3099" s="38">
        <f>(E3099*E$2+F3099*F$2+G3099*G$2+H3099*H$2+I3099*I$2+K3099*K$2+J3099*J$2+L3099*L$2+M3099*M$2)</f>
        <v>0</v>
      </c>
    </row>
    <row r="3100" spans="1:18" ht="22.5" customHeight="1">
      <c r="A3100" s="34">
        <v>46017</v>
      </c>
      <c r="B3100" s="15" t="s">
        <v>3446</v>
      </c>
      <c r="C3100" s="18" t="s">
        <v>3447</v>
      </c>
      <c r="D3100" s="35">
        <v>30399</v>
      </c>
      <c r="E3100" s="36">
        <v>42</v>
      </c>
      <c r="F3100" s="32">
        <v>76</v>
      </c>
      <c r="G3100" s="32">
        <v>7</v>
      </c>
      <c r="H3100" s="32">
        <v>58</v>
      </c>
      <c r="I3100" s="32">
        <v>25</v>
      </c>
      <c r="J3100" s="37"/>
      <c r="K3100" s="36">
        <v>87</v>
      </c>
      <c r="L3100" s="32">
        <v>62</v>
      </c>
      <c r="M3100" s="37">
        <v>51</v>
      </c>
      <c r="N3100" s="32"/>
      <c r="O3100" s="32"/>
      <c r="P3100" s="32"/>
      <c r="Q3100" s="32"/>
      <c r="R3100" s="38">
        <f>(E3100*E$2+F3100*F$2+G3100*G$2+H3100*H$2+I3100*I$2+K3100*K$2+J3100*J$2+L3100*L$2+M3100*M$2)</f>
        <v>0</v>
      </c>
    </row>
    <row r="3101" spans="1:18" ht="22.5" customHeight="1">
      <c r="A3101" s="34">
        <v>46017</v>
      </c>
      <c r="B3101" s="15" t="s">
        <v>7587</v>
      </c>
      <c r="C3101" s="15" t="s">
        <v>7588</v>
      </c>
      <c r="D3101" s="35">
        <v>105</v>
      </c>
      <c r="E3101" s="36"/>
      <c r="F3101" s="32"/>
      <c r="G3101" s="32"/>
      <c r="H3101" s="32">
        <v>6</v>
      </c>
      <c r="I3101" s="32"/>
      <c r="J3101" s="37"/>
      <c r="K3101" s="36">
        <v>5</v>
      </c>
      <c r="L3101" s="32">
        <v>69</v>
      </c>
      <c r="M3101" s="37">
        <v>45</v>
      </c>
      <c r="N3101" s="32"/>
      <c r="O3101" s="32"/>
      <c r="P3101" s="32"/>
      <c r="Q3101" s="32"/>
      <c r="R3101" s="38">
        <f>(E3101*E$2+F3101*F$2+G3101*G$2+H3101*H$2+I3101*I$2+K3101*K$2+J3101*J$2+L3101*L$2+M3101*M$2)</f>
        <v>0</v>
      </c>
    </row>
    <row r="3102" spans="1:18" ht="22.5" customHeight="1">
      <c r="A3102" s="34">
        <v>46017</v>
      </c>
      <c r="B3102" s="15" t="s">
        <v>5337</v>
      </c>
      <c r="C3102" s="18" t="s">
        <v>5336</v>
      </c>
      <c r="D3102" s="35">
        <v>493</v>
      </c>
      <c r="E3102" s="36">
        <v>46</v>
      </c>
      <c r="F3102" s="32"/>
      <c r="G3102" s="32">
        <v>56</v>
      </c>
      <c r="H3102" s="32">
        <v>2</v>
      </c>
      <c r="I3102" s="32">
        <v>6</v>
      </c>
      <c r="J3102" s="37"/>
      <c r="K3102" s="36">
        <v>63</v>
      </c>
      <c r="L3102" s="32">
        <v>29</v>
      </c>
      <c r="M3102" s="37">
        <v>64</v>
      </c>
      <c r="N3102" s="32"/>
      <c r="O3102" s="32"/>
      <c r="P3102" s="32"/>
      <c r="Q3102" s="32"/>
      <c r="R3102" s="38">
        <f>(E3102*E$2+F3102*F$2+G3102*G$2+H3102*H$2+I3102*I$2+K3102*K$2+J3102*J$2+L3102*L$2+M3102*M$2)</f>
        <v>0</v>
      </c>
    </row>
    <row r="3103" spans="1:18" ht="22.5" customHeight="1">
      <c r="A3103" s="34">
        <v>46017</v>
      </c>
      <c r="B3103" s="15" t="s">
        <v>5339</v>
      </c>
      <c r="C3103" s="18" t="s">
        <v>5338</v>
      </c>
      <c r="D3103" s="35">
        <v>20520</v>
      </c>
      <c r="E3103" s="36">
        <v>48</v>
      </c>
      <c r="F3103" s="32"/>
      <c r="G3103" s="32">
        <v>34</v>
      </c>
      <c r="H3103" s="32"/>
      <c r="I3103" s="32">
        <v>4</v>
      </c>
      <c r="J3103" s="37">
        <v>45</v>
      </c>
      <c r="K3103" s="36">
        <v>21</v>
      </c>
      <c r="L3103" s="32">
        <v>5</v>
      </c>
      <c r="M3103" s="37">
        <v>95</v>
      </c>
      <c r="N3103" s="32"/>
      <c r="O3103" s="32"/>
      <c r="P3103" s="32"/>
      <c r="Q3103" s="32"/>
      <c r="R3103" s="38">
        <f>(E3103*E$2+F3103*F$2+G3103*G$2+H3103*H$2+I3103*I$2+K3103*K$2+J3103*J$2+L3103*L$2+M3103*M$2)</f>
        <v>0</v>
      </c>
    </row>
    <row r="3104" spans="1:18" ht="22.5" customHeight="1">
      <c r="A3104" s="34">
        <v>46017</v>
      </c>
      <c r="B3104" s="15" t="s">
        <v>7268</v>
      </c>
      <c r="C3104" s="18" t="s">
        <v>6510</v>
      </c>
      <c r="D3104" s="35">
        <v>455</v>
      </c>
      <c r="E3104" s="36">
        <v>26</v>
      </c>
      <c r="F3104" s="32">
        <v>11</v>
      </c>
      <c r="G3104" s="32">
        <v>38</v>
      </c>
      <c r="H3104" s="32">
        <v>84</v>
      </c>
      <c r="I3104" s="32">
        <v>45</v>
      </c>
      <c r="J3104" s="37"/>
      <c r="K3104" s="36">
        <v>71</v>
      </c>
      <c r="L3104" s="32">
        <v>25</v>
      </c>
      <c r="M3104" s="37">
        <v>61</v>
      </c>
      <c r="N3104" s="32"/>
      <c r="O3104" s="32"/>
      <c r="P3104" s="32"/>
      <c r="Q3104" s="32"/>
      <c r="R3104" s="38">
        <f>(E3104*E$2+F3104*F$2+G3104*G$2+H3104*H$2+I3104*I$2+K3104*K$2+J3104*J$2+L3104*L$2+M3104*M$2)</f>
        <v>0</v>
      </c>
    </row>
    <row r="3105" spans="1:18" ht="22.5" customHeight="1">
      <c r="A3105" s="34">
        <v>46017</v>
      </c>
      <c r="B3105" s="15" t="s">
        <v>3448</v>
      </c>
      <c r="C3105" s="15" t="s">
        <v>3449</v>
      </c>
      <c r="D3105" s="35">
        <v>3159</v>
      </c>
      <c r="E3105" s="36">
        <v>63</v>
      </c>
      <c r="F3105" s="32">
        <v>84</v>
      </c>
      <c r="G3105" s="32">
        <v>45</v>
      </c>
      <c r="H3105" s="32">
        <v>51</v>
      </c>
      <c r="I3105" s="32">
        <v>50</v>
      </c>
      <c r="J3105" s="37">
        <v>78</v>
      </c>
      <c r="K3105" s="36">
        <v>76</v>
      </c>
      <c r="L3105" s="32">
        <v>61</v>
      </c>
      <c r="M3105" s="37">
        <v>42</v>
      </c>
      <c r="N3105" s="32"/>
      <c r="O3105" s="32"/>
      <c r="P3105" s="32"/>
      <c r="Q3105" s="32"/>
      <c r="R3105" s="38">
        <f>(E3105*E$2+F3105*F$2+G3105*G$2+H3105*H$2+I3105*I$2+K3105*K$2+J3105*J$2+L3105*L$2+M3105*M$2)</f>
        <v>0</v>
      </c>
    </row>
    <row r="3106" spans="1:18" ht="22.5" customHeight="1">
      <c r="A3106" s="34">
        <v>46017</v>
      </c>
      <c r="B3106" s="15" t="s">
        <v>7132</v>
      </c>
      <c r="C3106" s="18" t="s">
        <v>7133</v>
      </c>
      <c r="D3106" s="35">
        <v>1750</v>
      </c>
      <c r="E3106" s="36">
        <v>15</v>
      </c>
      <c r="F3106" s="32">
        <v>24</v>
      </c>
      <c r="G3106" s="32">
        <v>19</v>
      </c>
      <c r="H3106" s="32">
        <v>27</v>
      </c>
      <c r="I3106" s="32">
        <v>16</v>
      </c>
      <c r="J3106" s="37"/>
      <c r="K3106" s="36">
        <v>25</v>
      </c>
      <c r="L3106" s="32">
        <v>57</v>
      </c>
      <c r="M3106" s="37">
        <v>24</v>
      </c>
      <c r="N3106" s="32"/>
      <c r="O3106" s="32"/>
      <c r="P3106" s="32"/>
      <c r="Q3106" s="32"/>
      <c r="R3106" s="38">
        <f>(E3106*E$2+F3106*F$2+G3106*G$2+H3106*H$2+I3106*I$2+K3106*K$2+J3106*J$2+L3106*L$2+M3106*M$2)</f>
        <v>0</v>
      </c>
    </row>
    <row r="3107" spans="1:18" ht="22.5" customHeight="1">
      <c r="A3107" s="34">
        <v>46017</v>
      </c>
      <c r="B3107" s="15" t="s">
        <v>6487</v>
      </c>
      <c r="C3107" s="15" t="s">
        <v>6488</v>
      </c>
      <c r="D3107" s="35">
        <v>137</v>
      </c>
      <c r="E3107" s="36"/>
      <c r="F3107" s="32">
        <v>93</v>
      </c>
      <c r="G3107" s="32"/>
      <c r="H3107" s="32">
        <v>75</v>
      </c>
      <c r="I3107" s="32"/>
      <c r="J3107" s="37"/>
      <c r="K3107" s="36">
        <v>60</v>
      </c>
      <c r="L3107" s="32">
        <v>34</v>
      </c>
      <c r="M3107" s="37">
        <v>65</v>
      </c>
      <c r="N3107" s="32"/>
      <c r="O3107" s="32"/>
      <c r="P3107" s="32"/>
      <c r="Q3107" s="32"/>
      <c r="R3107" s="38">
        <f>(E3107*E$2+F3107*F$2+G3107*G$2+H3107*H$2+I3107*I$2+K3107*K$2+J3107*J$2+L3107*L$2+M3107*M$2)</f>
        <v>0</v>
      </c>
    </row>
    <row r="3108" spans="1:18" ht="22.5" customHeight="1">
      <c r="A3108" s="34">
        <v>46017</v>
      </c>
      <c r="B3108" s="15" t="s">
        <v>5680</v>
      </c>
      <c r="C3108" s="18" t="s">
        <v>3450</v>
      </c>
      <c r="D3108" s="35">
        <v>1063</v>
      </c>
      <c r="E3108" s="36">
        <v>17</v>
      </c>
      <c r="F3108" s="32">
        <v>15</v>
      </c>
      <c r="G3108" s="32">
        <v>45</v>
      </c>
      <c r="H3108" s="32">
        <v>66</v>
      </c>
      <c r="I3108" s="32">
        <v>15</v>
      </c>
      <c r="J3108" s="37">
        <v>7</v>
      </c>
      <c r="K3108" s="36">
        <v>20</v>
      </c>
      <c r="L3108" s="32">
        <v>43</v>
      </c>
      <c r="M3108" s="37">
        <v>42</v>
      </c>
      <c r="N3108" s="32"/>
      <c r="O3108" s="32"/>
      <c r="P3108" s="32"/>
      <c r="Q3108" s="32"/>
      <c r="R3108" s="38">
        <f>(E3108*E$2+F3108*F$2+G3108*G$2+H3108*H$2+I3108*I$2+K3108*K$2+J3108*J$2+L3108*L$2+M3108*M$2)</f>
        <v>0</v>
      </c>
    </row>
    <row r="3109" spans="1:18" ht="22.5" customHeight="1">
      <c r="A3109" s="34">
        <v>46017</v>
      </c>
      <c r="B3109" s="15" t="s">
        <v>3451</v>
      </c>
      <c r="C3109" s="15" t="s">
        <v>3452</v>
      </c>
      <c r="D3109" s="35">
        <v>1473</v>
      </c>
      <c r="E3109" s="36">
        <v>78</v>
      </c>
      <c r="F3109" s="32">
        <v>89</v>
      </c>
      <c r="G3109" s="32">
        <v>62</v>
      </c>
      <c r="H3109" s="32">
        <v>77</v>
      </c>
      <c r="I3109" s="32">
        <v>81</v>
      </c>
      <c r="J3109" s="37"/>
      <c r="K3109" s="36">
        <v>49</v>
      </c>
      <c r="L3109" s="32">
        <v>81</v>
      </c>
      <c r="M3109" s="37">
        <v>56</v>
      </c>
      <c r="N3109" s="32"/>
      <c r="O3109" s="32"/>
      <c r="P3109" s="32"/>
      <c r="Q3109" s="32"/>
      <c r="R3109" s="38">
        <f>(E3109*E$2+F3109*F$2+G3109*G$2+H3109*H$2+I3109*I$2+K3109*K$2+J3109*J$2+L3109*L$2+M3109*M$2)</f>
        <v>0</v>
      </c>
    </row>
    <row r="3110" spans="1:18" ht="22.5" customHeight="1">
      <c r="A3110" s="34">
        <v>46017</v>
      </c>
      <c r="B3110" s="15" t="s">
        <v>3453</v>
      </c>
      <c r="C3110" s="18" t="s">
        <v>3454</v>
      </c>
      <c r="D3110" s="35">
        <v>2226</v>
      </c>
      <c r="E3110" s="36">
        <v>61</v>
      </c>
      <c r="F3110" s="32">
        <v>73</v>
      </c>
      <c r="G3110" s="32">
        <v>43</v>
      </c>
      <c r="H3110" s="32">
        <v>29</v>
      </c>
      <c r="I3110" s="32">
        <v>11</v>
      </c>
      <c r="J3110" s="37">
        <v>57</v>
      </c>
      <c r="K3110" s="36">
        <v>52</v>
      </c>
      <c r="L3110" s="32">
        <v>36</v>
      </c>
      <c r="M3110" s="37">
        <v>61</v>
      </c>
      <c r="N3110" s="32"/>
      <c r="O3110" s="32"/>
      <c r="P3110" s="32"/>
      <c r="Q3110" s="32"/>
      <c r="R3110" s="38">
        <f>(E3110*E$2+F3110*F$2+G3110*G$2+H3110*H$2+I3110*I$2+K3110*K$2+J3110*J$2+L3110*L$2+M3110*M$2)</f>
        <v>0</v>
      </c>
    </row>
    <row r="3111" spans="1:18" ht="22.5" customHeight="1">
      <c r="A3111" s="34">
        <v>46017</v>
      </c>
      <c r="B3111" s="15" t="s">
        <v>5341</v>
      </c>
      <c r="C3111" s="15" t="s">
        <v>5340</v>
      </c>
      <c r="D3111" s="35">
        <v>1016</v>
      </c>
      <c r="E3111" s="36"/>
      <c r="F3111" s="32"/>
      <c r="G3111" s="32"/>
      <c r="H3111" s="32">
        <v>11</v>
      </c>
      <c r="I3111" s="32"/>
      <c r="J3111" s="37">
        <v>41</v>
      </c>
      <c r="K3111" s="36">
        <v>89</v>
      </c>
      <c r="L3111" s="32">
        <v>27</v>
      </c>
      <c r="M3111" s="37">
        <v>72</v>
      </c>
      <c r="N3111" s="32"/>
      <c r="O3111" s="32"/>
      <c r="P3111" s="32"/>
      <c r="Q3111" s="32"/>
      <c r="R3111" s="38">
        <f>(E3111*E$2+F3111*F$2+G3111*G$2+H3111*H$2+I3111*I$2+K3111*K$2+J3111*J$2+L3111*L$2+M3111*M$2)</f>
        <v>0</v>
      </c>
    </row>
    <row r="3112" spans="1:18" ht="22.5" customHeight="1">
      <c r="A3112" s="34">
        <v>46017</v>
      </c>
      <c r="B3112" s="15" t="s">
        <v>5343</v>
      </c>
      <c r="C3112" s="15" t="s">
        <v>5342</v>
      </c>
      <c r="D3112" s="35">
        <v>4685</v>
      </c>
      <c r="E3112" s="36">
        <v>44</v>
      </c>
      <c r="F3112" s="32"/>
      <c r="G3112" s="32">
        <v>51</v>
      </c>
      <c r="H3112" s="32"/>
      <c r="I3112" s="32">
        <v>36</v>
      </c>
      <c r="J3112" s="37">
        <v>37</v>
      </c>
      <c r="K3112" s="36">
        <v>33</v>
      </c>
      <c r="L3112" s="32">
        <v>4</v>
      </c>
      <c r="M3112" s="37">
        <v>93</v>
      </c>
      <c r="N3112" s="32"/>
      <c r="O3112" s="32"/>
      <c r="P3112" s="32"/>
      <c r="Q3112" s="32"/>
      <c r="R3112" s="38">
        <f>(E3112*E$2+F3112*F$2+G3112*G$2+H3112*H$2+I3112*I$2+K3112*K$2+J3112*J$2+L3112*L$2+M3112*M$2)</f>
        <v>0</v>
      </c>
    </row>
    <row r="3113" spans="1:18" ht="22.5" customHeight="1">
      <c r="A3113" s="34">
        <v>46017</v>
      </c>
      <c r="B3113" s="15" t="s">
        <v>5345</v>
      </c>
      <c r="C3113" s="18" t="s">
        <v>5344</v>
      </c>
      <c r="D3113" s="35">
        <v>17016</v>
      </c>
      <c r="E3113" s="36">
        <v>41</v>
      </c>
      <c r="F3113" s="32"/>
      <c r="G3113" s="32">
        <v>32</v>
      </c>
      <c r="H3113" s="32">
        <v>77</v>
      </c>
      <c r="I3113" s="32">
        <v>96</v>
      </c>
      <c r="J3113" s="37"/>
      <c r="K3113" s="36">
        <v>13</v>
      </c>
      <c r="L3113" s="32">
        <v>25</v>
      </c>
      <c r="M3113" s="37">
        <v>81</v>
      </c>
      <c r="N3113" s="32"/>
      <c r="O3113" s="32"/>
      <c r="P3113" s="32"/>
      <c r="Q3113" s="32"/>
      <c r="R3113" s="38">
        <f>(E3113*E$2+F3113*F$2+G3113*G$2+H3113*H$2+I3113*I$2+K3113*K$2+J3113*J$2+L3113*L$2+M3113*M$2)</f>
        <v>0</v>
      </c>
    </row>
    <row r="3114" spans="1:18" ht="22.5" customHeight="1">
      <c r="A3114" s="34">
        <v>46017</v>
      </c>
      <c r="B3114" s="15" t="s">
        <v>3455</v>
      </c>
      <c r="C3114" s="18" t="s">
        <v>3456</v>
      </c>
      <c r="D3114" s="35">
        <v>939</v>
      </c>
      <c r="E3114" s="36">
        <v>34</v>
      </c>
      <c r="F3114" s="32">
        <v>6</v>
      </c>
      <c r="G3114" s="32">
        <v>47</v>
      </c>
      <c r="H3114" s="32">
        <v>25</v>
      </c>
      <c r="I3114" s="32">
        <v>15</v>
      </c>
      <c r="J3114" s="37">
        <v>23</v>
      </c>
      <c r="K3114" s="36">
        <v>66</v>
      </c>
      <c r="L3114" s="32">
        <v>49</v>
      </c>
      <c r="M3114" s="37">
        <v>64</v>
      </c>
      <c r="N3114" s="32"/>
      <c r="O3114" s="32"/>
      <c r="P3114" s="32"/>
      <c r="Q3114" s="32"/>
      <c r="R3114" s="38">
        <f>(E3114*E$2+F3114*F$2+G3114*G$2+H3114*H$2+I3114*I$2+K3114*K$2+J3114*J$2+L3114*L$2+M3114*M$2)</f>
        <v>0</v>
      </c>
    </row>
    <row r="3115" spans="1:18" ht="22.5" customHeight="1">
      <c r="A3115" s="34">
        <v>46017</v>
      </c>
      <c r="B3115" s="15" t="s">
        <v>3457</v>
      </c>
      <c r="C3115" s="18" t="s">
        <v>3458</v>
      </c>
      <c r="D3115" s="35">
        <v>10982</v>
      </c>
      <c r="E3115" s="36"/>
      <c r="F3115" s="32">
        <v>94</v>
      </c>
      <c r="G3115" s="32"/>
      <c r="H3115" s="32">
        <v>70</v>
      </c>
      <c r="I3115" s="32"/>
      <c r="J3115" s="37"/>
      <c r="K3115" s="36">
        <v>66</v>
      </c>
      <c r="L3115" s="32">
        <v>56</v>
      </c>
      <c r="M3115" s="37">
        <v>43</v>
      </c>
      <c r="N3115" s="32"/>
      <c r="O3115" s="32"/>
      <c r="P3115" s="32"/>
      <c r="Q3115" s="32"/>
      <c r="R3115" s="38">
        <f>(E3115*E$2+F3115*F$2+G3115*G$2+H3115*H$2+I3115*I$2+K3115*K$2+J3115*J$2+L3115*L$2+M3115*M$2)</f>
        <v>0</v>
      </c>
    </row>
    <row r="3116" spans="1:18" ht="22.5" customHeight="1">
      <c r="A3116" s="34">
        <v>46017</v>
      </c>
      <c r="B3116" s="15" t="s">
        <v>3459</v>
      </c>
      <c r="C3116" s="18" t="s">
        <v>3460</v>
      </c>
      <c r="D3116" s="35">
        <v>96727</v>
      </c>
      <c r="E3116" s="36">
        <v>56</v>
      </c>
      <c r="F3116" s="32">
        <v>65</v>
      </c>
      <c r="G3116" s="32">
        <v>46</v>
      </c>
      <c r="H3116" s="32">
        <v>68</v>
      </c>
      <c r="I3116" s="32">
        <v>69</v>
      </c>
      <c r="J3116" s="37">
        <v>65</v>
      </c>
      <c r="K3116" s="36">
        <v>85</v>
      </c>
      <c r="L3116" s="32">
        <v>40</v>
      </c>
      <c r="M3116" s="37">
        <v>54</v>
      </c>
      <c r="N3116" s="32"/>
      <c r="O3116" s="32"/>
      <c r="P3116" s="32"/>
      <c r="Q3116" s="32"/>
      <c r="R3116" s="38">
        <f>(E3116*E$2+F3116*F$2+G3116*G$2+H3116*H$2+I3116*I$2+K3116*K$2+J3116*J$2+L3116*L$2+M3116*M$2)</f>
        <v>0</v>
      </c>
    </row>
    <row r="3117" spans="1:18" ht="22.5" customHeight="1">
      <c r="A3117" s="34">
        <v>46017</v>
      </c>
      <c r="B3117" s="15" t="s">
        <v>6566</v>
      </c>
      <c r="C3117" s="18" t="s">
        <v>6567</v>
      </c>
      <c r="D3117" s="35">
        <v>216</v>
      </c>
      <c r="E3117" s="36"/>
      <c r="F3117" s="32"/>
      <c r="G3117" s="32"/>
      <c r="H3117" s="32"/>
      <c r="I3117" s="32"/>
      <c r="J3117" s="37"/>
      <c r="K3117" s="36"/>
      <c r="L3117" s="32">
        <v>15</v>
      </c>
      <c r="M3117" s="37">
        <v>83</v>
      </c>
      <c r="N3117" s="32"/>
      <c r="O3117" s="32"/>
      <c r="P3117" s="32"/>
      <c r="Q3117" s="32"/>
      <c r="R3117" s="38">
        <f>(E3117*E$2+F3117*F$2+G3117*G$2+H3117*H$2+I3117*I$2+K3117*K$2+J3117*J$2+L3117*L$2+M3117*M$2)</f>
        <v>0</v>
      </c>
    </row>
    <row r="3118" spans="1:18" ht="22.5" customHeight="1">
      <c r="A3118" s="34">
        <v>46017</v>
      </c>
      <c r="B3118" s="15" t="s">
        <v>7977</v>
      </c>
      <c r="C3118" s="15" t="s">
        <v>7978</v>
      </c>
      <c r="D3118" s="35">
        <v>151</v>
      </c>
      <c r="E3118" s="36"/>
      <c r="F3118" s="32">
        <v>90</v>
      </c>
      <c r="G3118" s="32"/>
      <c r="H3118" s="32">
        <v>10</v>
      </c>
      <c r="I3118" s="32"/>
      <c r="J3118" s="37"/>
      <c r="K3118" s="36">
        <v>55</v>
      </c>
      <c r="L3118" s="32">
        <v>69</v>
      </c>
      <c r="M3118" s="37">
        <v>41</v>
      </c>
      <c r="N3118" s="32"/>
      <c r="O3118" s="32"/>
      <c r="P3118" s="32"/>
      <c r="Q3118" s="32"/>
      <c r="R3118" s="38">
        <f>(E3118*E$2+F3118*F$2+G3118*G$2+H3118*H$2+I3118*I$2+K3118*K$2+J3118*J$2+L3118*L$2+M3118*M$2)</f>
        <v>0</v>
      </c>
    </row>
    <row r="3119" spans="1:18" ht="22.5" customHeight="1">
      <c r="A3119" s="34">
        <v>46017</v>
      </c>
      <c r="B3119" s="15" t="s">
        <v>3461</v>
      </c>
      <c r="C3119" s="18" t="s">
        <v>3462</v>
      </c>
      <c r="D3119" s="35">
        <v>122471</v>
      </c>
      <c r="E3119" s="36">
        <v>75</v>
      </c>
      <c r="F3119" s="32">
        <v>73</v>
      </c>
      <c r="G3119" s="32">
        <v>71</v>
      </c>
      <c r="H3119" s="32">
        <v>58</v>
      </c>
      <c r="I3119" s="32"/>
      <c r="J3119" s="37">
        <v>66</v>
      </c>
      <c r="K3119" s="36">
        <v>7</v>
      </c>
      <c r="L3119" s="32">
        <v>64</v>
      </c>
      <c r="M3119" s="37">
        <v>33</v>
      </c>
      <c r="N3119" s="32"/>
      <c r="O3119" s="32"/>
      <c r="P3119" s="32"/>
      <c r="Q3119" s="32"/>
      <c r="R3119" s="38">
        <f>(E3119*E$2+F3119*F$2+G3119*G$2+H3119*H$2+I3119*I$2+K3119*K$2+J3119*J$2+L3119*L$2+M3119*M$2)</f>
        <v>0</v>
      </c>
    </row>
    <row r="3120" spans="1:18" ht="22.5" customHeight="1">
      <c r="A3120" s="34">
        <v>46017</v>
      </c>
      <c r="B3120" s="15" t="s">
        <v>3463</v>
      </c>
      <c r="C3120" s="15" t="s">
        <v>3464</v>
      </c>
      <c r="D3120" s="35">
        <v>748</v>
      </c>
      <c r="E3120" s="36"/>
      <c r="F3120" s="32">
        <v>16</v>
      </c>
      <c r="G3120" s="32"/>
      <c r="H3120" s="32">
        <v>58</v>
      </c>
      <c r="I3120" s="32"/>
      <c r="J3120" s="37">
        <v>5</v>
      </c>
      <c r="K3120" s="36">
        <v>62</v>
      </c>
      <c r="L3120" s="32">
        <v>34</v>
      </c>
      <c r="M3120" s="37">
        <v>62</v>
      </c>
      <c r="N3120" s="32"/>
      <c r="O3120" s="32"/>
      <c r="P3120" s="32"/>
      <c r="Q3120" s="32"/>
      <c r="R3120" s="38">
        <f>(E3120*E$2+F3120*F$2+G3120*G$2+H3120*H$2+I3120*I$2+K3120*K$2+J3120*J$2+L3120*L$2+M3120*M$2)</f>
        <v>0</v>
      </c>
    </row>
    <row r="3121" spans="1:18" ht="22.5" customHeight="1">
      <c r="A3121" s="34">
        <v>46017</v>
      </c>
      <c r="B3121" s="15" t="s">
        <v>5347</v>
      </c>
      <c r="C3121" s="15" t="s">
        <v>5346</v>
      </c>
      <c r="D3121" s="35">
        <v>182045</v>
      </c>
      <c r="E3121" s="36">
        <v>53</v>
      </c>
      <c r="F3121" s="32"/>
      <c r="G3121" s="32">
        <v>45</v>
      </c>
      <c r="H3121" s="32">
        <v>59</v>
      </c>
      <c r="I3121" s="32">
        <v>83</v>
      </c>
      <c r="J3121" s="37">
        <v>51</v>
      </c>
      <c r="K3121" s="36">
        <v>73</v>
      </c>
      <c r="L3121" s="32">
        <v>47</v>
      </c>
      <c r="M3121" s="37">
        <v>54</v>
      </c>
      <c r="N3121" s="32"/>
      <c r="O3121" s="32"/>
      <c r="P3121" s="32"/>
      <c r="Q3121" s="32"/>
      <c r="R3121" s="38">
        <f>(E3121*E$2+F3121*F$2+G3121*G$2+H3121*H$2+I3121*I$2+K3121*K$2+J3121*J$2+L3121*L$2+M3121*M$2)</f>
        <v>0</v>
      </c>
    </row>
    <row r="3122" spans="1:18" ht="22.5" customHeight="1">
      <c r="A3122" s="34">
        <v>46017</v>
      </c>
      <c r="B3122" s="15" t="s">
        <v>3465</v>
      </c>
      <c r="C3122" s="18" t="s">
        <v>3466</v>
      </c>
      <c r="D3122" s="35">
        <v>10933</v>
      </c>
      <c r="E3122" s="36">
        <v>61</v>
      </c>
      <c r="F3122" s="32">
        <v>52</v>
      </c>
      <c r="G3122" s="32">
        <v>66</v>
      </c>
      <c r="H3122" s="32">
        <v>70</v>
      </c>
      <c r="I3122" s="32">
        <v>44</v>
      </c>
      <c r="J3122" s="37">
        <v>53</v>
      </c>
      <c r="K3122" s="36">
        <v>60</v>
      </c>
      <c r="L3122" s="32">
        <v>18</v>
      </c>
      <c r="M3122" s="37">
        <v>82</v>
      </c>
      <c r="N3122" s="32"/>
      <c r="O3122" s="32"/>
      <c r="P3122" s="32"/>
      <c r="Q3122" s="32"/>
      <c r="R3122" s="38">
        <f>(E3122*E$2+F3122*F$2+G3122*G$2+H3122*H$2+I3122*I$2+K3122*K$2+J3122*J$2+L3122*L$2+M3122*M$2)</f>
        <v>0</v>
      </c>
    </row>
    <row r="3123" spans="1:18" ht="22.5" customHeight="1">
      <c r="A3123" s="34">
        <v>46017</v>
      </c>
      <c r="B3123" s="15" t="s">
        <v>3467</v>
      </c>
      <c r="C3123" s="15" t="s">
        <v>3468</v>
      </c>
      <c r="D3123" s="35">
        <v>1064</v>
      </c>
      <c r="E3123" s="36">
        <v>75</v>
      </c>
      <c r="F3123" s="32">
        <v>69</v>
      </c>
      <c r="G3123" s="32">
        <v>37</v>
      </c>
      <c r="H3123" s="32">
        <v>97</v>
      </c>
      <c r="I3123" s="32">
        <v>13</v>
      </c>
      <c r="J3123" s="37">
        <v>68</v>
      </c>
      <c r="K3123" s="36">
        <v>65</v>
      </c>
      <c r="L3123" s="32">
        <v>45</v>
      </c>
      <c r="M3123" s="37">
        <v>49</v>
      </c>
      <c r="N3123" s="32"/>
      <c r="O3123" s="32"/>
      <c r="P3123" s="32"/>
      <c r="Q3123" s="32"/>
      <c r="R3123" s="38">
        <f>(E3123*E$2+F3123*F$2+G3123*G$2+H3123*H$2+I3123*I$2+K3123*K$2+J3123*J$2+L3123*L$2+M3123*M$2)</f>
        <v>0</v>
      </c>
    </row>
    <row r="3124" spans="1:18" ht="22.5" customHeight="1">
      <c r="A3124" s="34">
        <v>46017</v>
      </c>
      <c r="B3124" s="15" t="s">
        <v>7435</v>
      </c>
      <c r="C3124" s="15" t="s">
        <v>7436</v>
      </c>
      <c r="D3124" s="35">
        <v>119</v>
      </c>
      <c r="E3124" s="36"/>
      <c r="F3124" s="32">
        <v>8</v>
      </c>
      <c r="G3124" s="32"/>
      <c r="H3124" s="32">
        <v>49</v>
      </c>
      <c r="I3124" s="32"/>
      <c r="J3124" s="37"/>
      <c r="K3124" s="36">
        <v>4</v>
      </c>
      <c r="L3124" s="32">
        <v>17</v>
      </c>
      <c r="M3124" s="37">
        <v>36</v>
      </c>
      <c r="N3124" s="32"/>
      <c r="O3124" s="32"/>
      <c r="P3124" s="32"/>
      <c r="Q3124" s="32"/>
      <c r="R3124" s="38">
        <f>(E3124*E$2+F3124*F$2+G3124*G$2+H3124*H$2+I3124*I$2+K3124*K$2+J3124*J$2+L3124*L$2+M3124*M$2)</f>
        <v>0</v>
      </c>
    </row>
    <row r="3125" spans="1:18" ht="22.5" customHeight="1">
      <c r="A3125" s="34">
        <v>46017</v>
      </c>
      <c r="B3125" s="15" t="s">
        <v>5349</v>
      </c>
      <c r="C3125" s="15" t="s">
        <v>5348</v>
      </c>
      <c r="D3125" s="35">
        <v>363</v>
      </c>
      <c r="E3125" s="36">
        <v>35</v>
      </c>
      <c r="F3125" s="32"/>
      <c r="G3125" s="32">
        <v>43</v>
      </c>
      <c r="H3125" s="32">
        <v>47</v>
      </c>
      <c r="I3125" s="32">
        <v>12</v>
      </c>
      <c r="J3125" s="37"/>
      <c r="K3125" s="36">
        <v>24</v>
      </c>
      <c r="L3125" s="32">
        <v>20</v>
      </c>
      <c r="M3125" s="37">
        <v>75</v>
      </c>
      <c r="N3125" s="32"/>
      <c r="O3125" s="32"/>
      <c r="P3125" s="32"/>
      <c r="Q3125" s="32"/>
      <c r="R3125" s="38">
        <f>(E3125*E$2+F3125*F$2+G3125*G$2+H3125*H$2+I3125*I$2+K3125*K$2+J3125*J$2+L3125*L$2+M3125*M$2)</f>
        <v>0</v>
      </c>
    </row>
    <row r="3126" spans="1:18" ht="22.5" customHeight="1">
      <c r="A3126" s="34">
        <v>46017</v>
      </c>
      <c r="B3126" s="15" t="s">
        <v>3469</v>
      </c>
      <c r="C3126" s="15" t="s">
        <v>3470</v>
      </c>
      <c r="D3126" s="35"/>
      <c r="E3126" s="36">
        <v>18</v>
      </c>
      <c r="F3126" s="32">
        <v>5</v>
      </c>
      <c r="G3126" s="32">
        <v>51</v>
      </c>
      <c r="H3126" s="32">
        <v>12</v>
      </c>
      <c r="I3126" s="32">
        <v>7</v>
      </c>
      <c r="J3126" s="37">
        <v>0</v>
      </c>
      <c r="K3126" s="36">
        <v>2</v>
      </c>
      <c r="L3126" s="32">
        <v>47</v>
      </c>
      <c r="M3126" s="37">
        <v>51</v>
      </c>
      <c r="N3126" s="32"/>
      <c r="O3126" s="32"/>
      <c r="P3126" s="32"/>
      <c r="Q3126" s="32"/>
      <c r="R3126" s="38">
        <f>(E3126*E$2+F3126*F$2+G3126*G$2+H3126*H$2+I3126*I$2+K3126*K$2+J3126*J$2+L3126*L$2+M3126*M$2)</f>
        <v>0</v>
      </c>
    </row>
    <row r="3127" spans="1:18" ht="22.5" customHeight="1">
      <c r="A3127" s="34">
        <v>46017</v>
      </c>
      <c r="B3127" s="15" t="s">
        <v>3471</v>
      </c>
      <c r="C3127" s="18" t="s">
        <v>3472</v>
      </c>
      <c r="D3127" s="35">
        <v>871</v>
      </c>
      <c r="E3127" s="36">
        <v>45</v>
      </c>
      <c r="F3127" s="32">
        <v>32</v>
      </c>
      <c r="G3127" s="32">
        <v>33</v>
      </c>
      <c r="H3127" s="32">
        <v>83</v>
      </c>
      <c r="I3127" s="32">
        <v>34</v>
      </c>
      <c r="J3127" s="37"/>
      <c r="K3127" s="36">
        <v>45</v>
      </c>
      <c r="L3127" s="32">
        <v>62</v>
      </c>
      <c r="M3127" s="37">
        <v>40</v>
      </c>
      <c r="N3127" s="32"/>
      <c r="O3127" s="32"/>
      <c r="P3127" s="32"/>
      <c r="Q3127" s="32"/>
      <c r="R3127" s="38">
        <f>(E3127*E$2+F3127*F$2+G3127*G$2+H3127*H$2+I3127*I$2+K3127*K$2+J3127*J$2+L3127*L$2+M3127*M$2)</f>
        <v>0</v>
      </c>
    </row>
    <row r="3128" spans="1:18" ht="22.5" customHeight="1">
      <c r="A3128" s="34">
        <v>46017</v>
      </c>
      <c r="B3128" s="15" t="s">
        <v>3473</v>
      </c>
      <c r="C3128" s="15" t="s">
        <v>3474</v>
      </c>
      <c r="D3128" s="35">
        <v>494</v>
      </c>
      <c r="E3128" s="36">
        <v>31</v>
      </c>
      <c r="F3128" s="32">
        <v>31</v>
      </c>
      <c r="G3128" s="32">
        <v>39</v>
      </c>
      <c r="H3128" s="32">
        <v>80</v>
      </c>
      <c r="I3128" s="32">
        <v>26</v>
      </c>
      <c r="J3128" s="37">
        <v>38</v>
      </c>
      <c r="K3128" s="36">
        <v>25</v>
      </c>
      <c r="L3128" s="32">
        <v>71</v>
      </c>
      <c r="M3128" s="37">
        <v>40</v>
      </c>
      <c r="N3128" s="32"/>
      <c r="O3128" s="32"/>
      <c r="P3128" s="32"/>
      <c r="Q3128" s="32"/>
      <c r="R3128" s="38">
        <f>(E3128*E$2+F3128*F$2+G3128*G$2+H3128*H$2+I3128*I$2+K3128*K$2+J3128*J$2+L3128*L$2+M3128*M$2)</f>
        <v>0</v>
      </c>
    </row>
    <row r="3129" spans="1:18" ht="22.5" customHeight="1">
      <c r="A3129" s="34">
        <v>46017</v>
      </c>
      <c r="B3129" s="15" t="s">
        <v>3475</v>
      </c>
      <c r="C3129" s="18" t="s">
        <v>3476</v>
      </c>
      <c r="D3129" s="35">
        <v>526</v>
      </c>
      <c r="E3129" s="36"/>
      <c r="F3129" s="32">
        <v>42</v>
      </c>
      <c r="G3129" s="32"/>
      <c r="H3129" s="32">
        <v>59</v>
      </c>
      <c r="I3129" s="32"/>
      <c r="J3129" s="37">
        <v>44</v>
      </c>
      <c r="K3129" s="36">
        <v>68</v>
      </c>
      <c r="L3129" s="32">
        <v>46</v>
      </c>
      <c r="M3129" s="37">
        <v>52</v>
      </c>
      <c r="N3129" s="32"/>
      <c r="O3129" s="32"/>
      <c r="P3129" s="32"/>
      <c r="Q3129" s="32"/>
      <c r="R3129" s="38">
        <f>(E3129*E$2+F3129*F$2+G3129*G$2+H3129*H$2+I3129*I$2+K3129*K$2+J3129*J$2+L3129*L$2+M3129*M$2)</f>
        <v>0</v>
      </c>
    </row>
    <row r="3130" spans="1:18" ht="22.5" customHeight="1">
      <c r="A3130" s="34">
        <v>46017</v>
      </c>
      <c r="B3130" s="15" t="s">
        <v>7856</v>
      </c>
      <c r="C3130" s="18" t="s">
        <v>7857</v>
      </c>
      <c r="D3130" s="35">
        <v>210</v>
      </c>
      <c r="E3130" s="36">
        <v>17</v>
      </c>
      <c r="F3130" s="32">
        <v>29</v>
      </c>
      <c r="G3130" s="32">
        <v>31</v>
      </c>
      <c r="H3130" s="32">
        <v>26</v>
      </c>
      <c r="I3130" s="32">
        <v>7</v>
      </c>
      <c r="J3130" s="37"/>
      <c r="K3130" s="36">
        <v>32</v>
      </c>
      <c r="L3130" s="32">
        <v>20</v>
      </c>
      <c r="M3130" s="37">
        <v>57</v>
      </c>
      <c r="N3130" s="32"/>
      <c r="O3130" s="32"/>
      <c r="P3130" s="32"/>
      <c r="Q3130" s="32"/>
      <c r="R3130" s="38">
        <f>(E3130*E$2+F3130*F$2+G3130*G$2+H3130*H$2+I3130*I$2+K3130*K$2+J3130*J$2+L3130*L$2+M3130*M$2)</f>
        <v>0</v>
      </c>
    </row>
    <row r="3131" spans="1:18" ht="22.5" customHeight="1">
      <c r="A3131" s="34">
        <v>46017</v>
      </c>
      <c r="B3131" s="15" t="s">
        <v>3477</v>
      </c>
      <c r="C3131" s="18" t="s">
        <v>3478</v>
      </c>
      <c r="D3131" s="35">
        <v>1348</v>
      </c>
      <c r="E3131" s="36">
        <v>37</v>
      </c>
      <c r="F3131" s="32">
        <v>51</v>
      </c>
      <c r="G3131" s="32">
        <v>39</v>
      </c>
      <c r="H3131" s="32">
        <v>38</v>
      </c>
      <c r="I3131" s="32">
        <v>40</v>
      </c>
      <c r="J3131" s="37"/>
      <c r="K3131" s="36">
        <v>26</v>
      </c>
      <c r="L3131" s="32">
        <v>79</v>
      </c>
      <c r="M3131" s="37">
        <v>24</v>
      </c>
      <c r="N3131" s="32"/>
      <c r="O3131" s="32"/>
      <c r="P3131" s="32"/>
      <c r="Q3131" s="32"/>
      <c r="R3131" s="38">
        <f>(E3131*E$2+F3131*F$2+G3131*G$2+H3131*H$2+I3131*I$2+K3131*K$2+J3131*J$2+L3131*L$2+M3131*M$2)</f>
        <v>0</v>
      </c>
    </row>
    <row r="3132" spans="1:18" ht="22.5" customHeight="1">
      <c r="A3132" s="34">
        <v>46017</v>
      </c>
      <c r="B3132" s="15" t="s">
        <v>6001</v>
      </c>
      <c r="C3132" s="18" t="s">
        <v>6002</v>
      </c>
      <c r="D3132" s="35">
        <v>158</v>
      </c>
      <c r="E3132" s="36">
        <v>20</v>
      </c>
      <c r="F3132" s="32">
        <v>39</v>
      </c>
      <c r="G3132" s="32">
        <v>36</v>
      </c>
      <c r="H3132" s="32">
        <v>54</v>
      </c>
      <c r="I3132" s="32">
        <v>9</v>
      </c>
      <c r="J3132" s="37"/>
      <c r="K3132" s="36">
        <v>8</v>
      </c>
      <c r="L3132" s="32">
        <v>39</v>
      </c>
      <c r="M3132" s="37">
        <v>62</v>
      </c>
      <c r="N3132" s="32"/>
      <c r="O3132" s="32"/>
      <c r="P3132" s="32"/>
      <c r="Q3132" s="32"/>
      <c r="R3132" s="38">
        <f>(E3132*E$2+F3132*F$2+G3132*G$2+H3132*H$2+I3132*I$2+K3132*K$2+J3132*J$2+L3132*L$2+M3132*M$2)</f>
        <v>0</v>
      </c>
    </row>
    <row r="3133" spans="1:18" ht="22.5" customHeight="1">
      <c r="A3133" s="34">
        <v>46017</v>
      </c>
      <c r="B3133" s="15" t="s">
        <v>7134</v>
      </c>
      <c r="C3133" s="15" t="s">
        <v>7135</v>
      </c>
      <c r="D3133" s="35">
        <v>286</v>
      </c>
      <c r="E3133" s="36"/>
      <c r="F3133" s="32"/>
      <c r="G3133" s="32"/>
      <c r="H3133" s="32"/>
      <c r="I3133" s="32"/>
      <c r="J3133" s="37"/>
      <c r="K3133" s="36"/>
      <c r="L3133" s="32">
        <v>44</v>
      </c>
      <c r="M3133" s="37">
        <v>59</v>
      </c>
      <c r="N3133" s="32"/>
      <c r="O3133" s="32"/>
      <c r="P3133" s="32"/>
      <c r="Q3133" s="32"/>
      <c r="R3133" s="38">
        <f>(E3133*E$2+F3133*F$2+G3133*G$2+H3133*H$2+I3133*I$2+K3133*K$2+J3133*J$2+L3133*L$2+M3133*M$2)</f>
        <v>0</v>
      </c>
    </row>
    <row r="3134" spans="1:18" ht="22.5" customHeight="1">
      <c r="A3134" s="34">
        <v>46017</v>
      </c>
      <c r="B3134" s="15" t="s">
        <v>3479</v>
      </c>
      <c r="C3134" s="18" t="s">
        <v>3480</v>
      </c>
      <c r="D3134" s="35">
        <v>2056</v>
      </c>
      <c r="E3134" s="36">
        <v>42</v>
      </c>
      <c r="F3134" s="32">
        <v>82</v>
      </c>
      <c r="G3134" s="32">
        <v>46</v>
      </c>
      <c r="H3134" s="32">
        <v>38</v>
      </c>
      <c r="I3134" s="32">
        <v>48</v>
      </c>
      <c r="J3134" s="37"/>
      <c r="K3134" s="36">
        <v>59</v>
      </c>
      <c r="L3134" s="32">
        <v>50</v>
      </c>
      <c r="M3134" s="37">
        <v>25</v>
      </c>
      <c r="N3134" s="32"/>
      <c r="O3134" s="32"/>
      <c r="P3134" s="32"/>
      <c r="Q3134" s="32"/>
      <c r="R3134" s="38">
        <f>(E3134*E$2+F3134*F$2+G3134*G$2+H3134*H$2+I3134*I$2+K3134*K$2+J3134*J$2+L3134*L$2+M3134*M$2)</f>
        <v>0</v>
      </c>
    </row>
    <row r="3135" spans="1:18" ht="22.5" customHeight="1">
      <c r="A3135" s="34">
        <v>46017</v>
      </c>
      <c r="B3135" s="15" t="s">
        <v>5351</v>
      </c>
      <c r="C3135" s="18" t="s">
        <v>5350</v>
      </c>
      <c r="D3135" s="35">
        <v>75689</v>
      </c>
      <c r="E3135" s="36">
        <v>42</v>
      </c>
      <c r="F3135" s="32"/>
      <c r="G3135" s="32">
        <v>43</v>
      </c>
      <c r="H3135" s="32">
        <v>3</v>
      </c>
      <c r="I3135" s="32">
        <v>21</v>
      </c>
      <c r="J3135" s="37"/>
      <c r="K3135" s="36">
        <v>59</v>
      </c>
      <c r="L3135" s="32">
        <v>67</v>
      </c>
      <c r="M3135" s="37">
        <v>31</v>
      </c>
      <c r="N3135" s="32"/>
      <c r="O3135" s="32"/>
      <c r="P3135" s="32"/>
      <c r="Q3135" s="32"/>
      <c r="R3135" s="38">
        <f>(E3135*E$2+F3135*F$2+G3135*G$2+H3135*H$2+I3135*I$2+K3135*K$2+J3135*J$2+L3135*L$2+M3135*M$2)</f>
        <v>0</v>
      </c>
    </row>
    <row r="3136" spans="1:18" ht="22.5" customHeight="1">
      <c r="A3136" s="34">
        <v>46017</v>
      </c>
      <c r="B3136" s="15" t="s">
        <v>3481</v>
      </c>
      <c r="C3136" s="18" t="s">
        <v>3482</v>
      </c>
      <c r="D3136" s="35">
        <v>4185</v>
      </c>
      <c r="E3136" s="36"/>
      <c r="F3136" s="32">
        <v>52</v>
      </c>
      <c r="G3136" s="32"/>
      <c r="H3136" s="32">
        <v>64</v>
      </c>
      <c r="I3136" s="32"/>
      <c r="J3136" s="37"/>
      <c r="K3136" s="36">
        <v>4</v>
      </c>
      <c r="L3136" s="32">
        <v>14</v>
      </c>
      <c r="M3136" s="37">
        <v>77</v>
      </c>
      <c r="N3136" s="32"/>
      <c r="O3136" s="32"/>
      <c r="P3136" s="32"/>
      <c r="Q3136" s="32"/>
      <c r="R3136" s="38">
        <f>(E3136*E$2+F3136*F$2+G3136*G$2+H3136*H$2+I3136*I$2+K3136*K$2+J3136*J$2+L3136*L$2+M3136*M$2)</f>
        <v>0</v>
      </c>
    </row>
    <row r="3137" spans="1:18" ht="22.5" customHeight="1">
      <c r="A3137" s="34">
        <v>46017</v>
      </c>
      <c r="B3137" s="15" t="s">
        <v>3483</v>
      </c>
      <c r="C3137" s="18" t="s">
        <v>3484</v>
      </c>
      <c r="D3137" s="35">
        <v>1820</v>
      </c>
      <c r="E3137" s="36">
        <v>27</v>
      </c>
      <c r="F3137" s="32">
        <v>15</v>
      </c>
      <c r="G3137" s="32">
        <v>27</v>
      </c>
      <c r="H3137" s="32">
        <v>32</v>
      </c>
      <c r="I3137" s="32">
        <v>58</v>
      </c>
      <c r="J3137" s="37"/>
      <c r="K3137" s="36">
        <v>46</v>
      </c>
      <c r="L3137" s="32">
        <v>56</v>
      </c>
      <c r="M3137" s="37">
        <v>12</v>
      </c>
      <c r="N3137" s="32"/>
      <c r="O3137" s="32"/>
      <c r="P3137" s="32"/>
      <c r="Q3137" s="32"/>
      <c r="R3137" s="38">
        <f>(E3137*E$2+F3137*F$2+G3137*G$2+H3137*H$2+I3137*I$2+K3137*K$2+J3137*J$2+L3137*L$2+M3137*M$2)</f>
        <v>0</v>
      </c>
    </row>
    <row r="3138" spans="1:18" ht="22.5" customHeight="1">
      <c r="A3138" s="34">
        <v>46017</v>
      </c>
      <c r="B3138" s="15" t="s">
        <v>3485</v>
      </c>
      <c r="C3138" s="18" t="s">
        <v>3486</v>
      </c>
      <c r="D3138" s="35">
        <v>6089</v>
      </c>
      <c r="E3138" s="36">
        <v>45</v>
      </c>
      <c r="F3138" s="32">
        <v>39</v>
      </c>
      <c r="G3138" s="32">
        <v>57</v>
      </c>
      <c r="H3138" s="32">
        <v>58</v>
      </c>
      <c r="I3138" s="32">
        <v>58</v>
      </c>
      <c r="J3138" s="37">
        <v>24</v>
      </c>
      <c r="K3138" s="36">
        <v>43</v>
      </c>
      <c r="L3138" s="32">
        <v>56</v>
      </c>
      <c r="M3138" s="37">
        <v>54</v>
      </c>
      <c r="N3138" s="32"/>
      <c r="O3138" s="32"/>
      <c r="P3138" s="32"/>
      <c r="Q3138" s="32"/>
      <c r="R3138" s="38">
        <f>(E3138*E$2+F3138*F$2+G3138*G$2+H3138*H$2+I3138*I$2+K3138*K$2+J3138*J$2+L3138*L$2+M3138*M$2)</f>
        <v>0</v>
      </c>
    </row>
    <row r="3139" spans="1:18" ht="22.5" customHeight="1">
      <c r="A3139" s="34">
        <v>46017</v>
      </c>
      <c r="B3139" s="15" t="s">
        <v>6430</v>
      </c>
      <c r="C3139" s="15" t="s">
        <v>6431</v>
      </c>
      <c r="D3139" s="35">
        <v>256</v>
      </c>
      <c r="E3139" s="36"/>
      <c r="F3139" s="32"/>
      <c r="G3139" s="32"/>
      <c r="H3139" s="32"/>
      <c r="I3139" s="32"/>
      <c r="J3139" s="37"/>
      <c r="K3139" s="36">
        <v>25</v>
      </c>
      <c r="L3139" s="32">
        <v>37</v>
      </c>
      <c r="M3139" s="37">
        <v>50</v>
      </c>
      <c r="N3139" s="32"/>
      <c r="O3139" s="32"/>
      <c r="P3139" s="32"/>
      <c r="Q3139" s="32"/>
      <c r="R3139" s="38">
        <f>(E3139*E$2+F3139*F$2+G3139*G$2+H3139*H$2+I3139*I$2+K3139*K$2+J3139*J$2+L3139*L$2+M3139*M$2)</f>
        <v>0</v>
      </c>
    </row>
    <row r="3140" spans="1:18" ht="22.5" customHeight="1">
      <c r="A3140" s="34">
        <v>46017</v>
      </c>
      <c r="B3140" s="15" t="s">
        <v>6489</v>
      </c>
      <c r="C3140" s="15" t="s">
        <v>6490</v>
      </c>
      <c r="D3140" s="35">
        <v>2179</v>
      </c>
      <c r="E3140" s="36">
        <v>30</v>
      </c>
      <c r="F3140" s="32">
        <v>23</v>
      </c>
      <c r="G3140" s="32">
        <v>32</v>
      </c>
      <c r="H3140" s="32">
        <v>28</v>
      </c>
      <c r="I3140" s="32">
        <v>53</v>
      </c>
      <c r="J3140" s="37">
        <v>26</v>
      </c>
      <c r="K3140" s="36">
        <v>28</v>
      </c>
      <c r="L3140" s="32">
        <v>94</v>
      </c>
      <c r="M3140" s="37">
        <v>16</v>
      </c>
      <c r="N3140" s="32"/>
      <c r="O3140" s="32"/>
      <c r="P3140" s="32"/>
      <c r="Q3140" s="32"/>
      <c r="R3140" s="38">
        <f>(E3140*E$2+F3140*F$2+G3140*G$2+H3140*H$2+I3140*I$2+K3140*K$2+J3140*J$2+L3140*L$2+M3140*M$2)</f>
        <v>0</v>
      </c>
    </row>
    <row r="3141" spans="1:18" ht="22.5" customHeight="1">
      <c r="A3141" s="34">
        <v>46017</v>
      </c>
      <c r="B3141" s="15" t="s">
        <v>5353</v>
      </c>
      <c r="C3141" s="18" t="s">
        <v>5352</v>
      </c>
      <c r="D3141" s="35">
        <v>10388</v>
      </c>
      <c r="E3141" s="36">
        <v>87</v>
      </c>
      <c r="F3141" s="32"/>
      <c r="G3141" s="32">
        <v>100</v>
      </c>
      <c r="H3141" s="32">
        <v>95</v>
      </c>
      <c r="I3141" s="32">
        <v>95</v>
      </c>
      <c r="J3141" s="37"/>
      <c r="K3141" s="36">
        <v>76</v>
      </c>
      <c r="L3141" s="32">
        <v>51</v>
      </c>
      <c r="M3141" s="37">
        <v>48</v>
      </c>
      <c r="N3141" s="32"/>
      <c r="O3141" s="32"/>
      <c r="P3141" s="32"/>
      <c r="Q3141" s="32"/>
      <c r="R3141" s="38">
        <f>(E3141*E$2+F3141*F$2+G3141*G$2+H3141*H$2+I3141*I$2+K3141*K$2+J3141*J$2+L3141*L$2+M3141*M$2)</f>
        <v>0</v>
      </c>
    </row>
    <row r="3142" spans="1:18" ht="22.5" customHeight="1">
      <c r="A3142" s="34">
        <v>46017</v>
      </c>
      <c r="B3142" s="15" t="s">
        <v>3487</v>
      </c>
      <c r="C3142" s="15" t="s">
        <v>3488</v>
      </c>
      <c r="D3142" s="35">
        <v>1828</v>
      </c>
      <c r="E3142" s="36">
        <v>50</v>
      </c>
      <c r="F3142" s="32">
        <v>55</v>
      </c>
      <c r="G3142" s="32">
        <v>38</v>
      </c>
      <c r="H3142" s="32">
        <v>78</v>
      </c>
      <c r="I3142" s="32">
        <v>62</v>
      </c>
      <c r="J3142" s="37"/>
      <c r="K3142" s="36">
        <v>69</v>
      </c>
      <c r="L3142" s="32">
        <v>39</v>
      </c>
      <c r="M3142" s="37">
        <v>54</v>
      </c>
      <c r="N3142" s="32"/>
      <c r="O3142" s="32"/>
      <c r="P3142" s="32"/>
      <c r="Q3142" s="32"/>
      <c r="R3142" s="38">
        <f>(E3142*E$2+F3142*F$2+G3142*G$2+H3142*H$2+I3142*I$2+K3142*K$2+J3142*J$2+L3142*L$2+M3142*M$2)</f>
        <v>0</v>
      </c>
    </row>
    <row r="3143" spans="1:18" ht="22.5" customHeight="1">
      <c r="A3143" s="34">
        <v>46017</v>
      </c>
      <c r="B3143" s="15" t="s">
        <v>3489</v>
      </c>
      <c r="C3143" s="15" t="s">
        <v>3490</v>
      </c>
      <c r="D3143" s="35">
        <v>1770</v>
      </c>
      <c r="E3143" s="36">
        <v>66</v>
      </c>
      <c r="F3143" s="32">
        <v>70</v>
      </c>
      <c r="G3143" s="32">
        <v>40</v>
      </c>
      <c r="H3143" s="32">
        <v>77</v>
      </c>
      <c r="I3143" s="32">
        <v>60</v>
      </c>
      <c r="J3143" s="37"/>
      <c r="K3143" s="36">
        <v>73</v>
      </c>
      <c r="L3143" s="32">
        <v>59</v>
      </c>
      <c r="M3143" s="37">
        <v>28</v>
      </c>
      <c r="N3143" s="32"/>
      <c r="O3143" s="32"/>
      <c r="P3143" s="32"/>
      <c r="Q3143" s="32"/>
      <c r="R3143" s="38">
        <f>(E3143*E$2+F3143*F$2+G3143*G$2+H3143*H$2+I3143*I$2+K3143*K$2+J3143*J$2+L3143*L$2+M3143*M$2)</f>
        <v>0</v>
      </c>
    </row>
    <row r="3144" spans="1:18" ht="22.5" customHeight="1">
      <c r="A3144" s="34">
        <v>46017</v>
      </c>
      <c r="B3144" s="15" t="s">
        <v>3491</v>
      </c>
      <c r="C3144" s="18" t="s">
        <v>3492</v>
      </c>
      <c r="D3144" s="35">
        <v>759</v>
      </c>
      <c r="E3144" s="36"/>
      <c r="F3144" s="32">
        <v>95</v>
      </c>
      <c r="G3144" s="32"/>
      <c r="H3144" s="32">
        <v>70</v>
      </c>
      <c r="I3144" s="32"/>
      <c r="J3144" s="37"/>
      <c r="K3144" s="36">
        <v>21</v>
      </c>
      <c r="L3144" s="32">
        <v>31</v>
      </c>
      <c r="M3144" s="37">
        <v>86</v>
      </c>
      <c r="N3144" s="32"/>
      <c r="O3144" s="32"/>
      <c r="P3144" s="32"/>
      <c r="Q3144" s="32"/>
      <c r="R3144" s="38">
        <f>(E3144*E$2+F3144*F$2+G3144*G$2+H3144*H$2+I3144*I$2+K3144*K$2+J3144*J$2+L3144*L$2+M3144*M$2)</f>
        <v>0</v>
      </c>
    </row>
    <row r="3145" spans="1:18" ht="22.5" customHeight="1">
      <c r="A3145" s="34">
        <v>46017</v>
      </c>
      <c r="B3145" s="15" t="s">
        <v>7689</v>
      </c>
      <c r="C3145" s="15" t="s">
        <v>7690</v>
      </c>
      <c r="D3145" s="35">
        <v>245</v>
      </c>
      <c r="E3145" s="36">
        <v>2</v>
      </c>
      <c r="F3145" s="32">
        <v>22</v>
      </c>
      <c r="G3145" s="32">
        <v>19</v>
      </c>
      <c r="H3145" s="32">
        <v>24</v>
      </c>
      <c r="I3145" s="32">
        <v>70</v>
      </c>
      <c r="J3145" s="37"/>
      <c r="K3145" s="36">
        <v>12</v>
      </c>
      <c r="L3145" s="32">
        <v>54</v>
      </c>
      <c r="M3145" s="37">
        <v>11</v>
      </c>
      <c r="N3145" s="32"/>
      <c r="O3145" s="32"/>
      <c r="P3145" s="32"/>
      <c r="Q3145" s="32"/>
      <c r="R3145" s="38">
        <f>(E3145*E$2+F3145*F$2+G3145*G$2+H3145*H$2+I3145*I$2+K3145*K$2+J3145*J$2+L3145*L$2+M3145*M$2)</f>
        <v>0</v>
      </c>
    </row>
    <row r="3146" spans="1:18" ht="22.5" customHeight="1">
      <c r="A3146" s="34">
        <v>46017</v>
      </c>
      <c r="B3146" s="15" t="s">
        <v>6650</v>
      </c>
      <c r="C3146" s="18" t="s">
        <v>6595</v>
      </c>
      <c r="D3146" s="35">
        <v>1281</v>
      </c>
      <c r="E3146" s="36">
        <v>46</v>
      </c>
      <c r="F3146" s="32">
        <v>51</v>
      </c>
      <c r="G3146" s="32">
        <v>36</v>
      </c>
      <c r="H3146" s="32">
        <v>48</v>
      </c>
      <c r="I3146" s="32">
        <v>24</v>
      </c>
      <c r="J3146" s="37"/>
      <c r="K3146" s="36">
        <v>14</v>
      </c>
      <c r="L3146" s="32">
        <v>68</v>
      </c>
      <c r="M3146" s="37">
        <v>52</v>
      </c>
      <c r="N3146" s="32"/>
      <c r="O3146" s="32"/>
      <c r="P3146" s="32"/>
      <c r="Q3146" s="32"/>
      <c r="R3146" s="38">
        <f>(E3146*E$2+F3146*F$2+G3146*G$2+H3146*H$2+I3146*I$2+K3146*K$2+J3146*J$2+L3146*L$2+M3146*M$2)</f>
        <v>0</v>
      </c>
    </row>
    <row r="3147" spans="1:18" ht="22.5" customHeight="1">
      <c r="A3147" s="34">
        <v>46017</v>
      </c>
      <c r="B3147" s="15" t="s">
        <v>7858</v>
      </c>
      <c r="C3147" s="15" t="s">
        <v>7859</v>
      </c>
      <c r="D3147" s="35">
        <v>132</v>
      </c>
      <c r="E3147" s="36">
        <v>12</v>
      </c>
      <c r="F3147" s="32">
        <v>6</v>
      </c>
      <c r="G3147" s="32">
        <v>34</v>
      </c>
      <c r="H3147" s="32">
        <v>27</v>
      </c>
      <c r="I3147" s="32">
        <v>72</v>
      </c>
      <c r="J3147" s="37"/>
      <c r="K3147" s="36">
        <v>7</v>
      </c>
      <c r="L3147" s="32">
        <v>54</v>
      </c>
      <c r="M3147" s="37">
        <v>38</v>
      </c>
      <c r="N3147" s="32"/>
      <c r="O3147" s="32"/>
      <c r="P3147" s="32"/>
      <c r="Q3147" s="32"/>
      <c r="R3147" s="38">
        <f>(E3147*E$2+F3147*F$2+G3147*G$2+H3147*H$2+I3147*I$2+K3147*K$2+J3147*J$2+L3147*L$2+M3147*M$2)</f>
        <v>0</v>
      </c>
    </row>
    <row r="3148" spans="1:18" ht="22.5" customHeight="1">
      <c r="A3148" s="34">
        <v>46017</v>
      </c>
      <c r="B3148" s="15" t="s">
        <v>6380</v>
      </c>
      <c r="C3148" s="18" t="s">
        <v>6381</v>
      </c>
      <c r="D3148" s="35">
        <v>755</v>
      </c>
      <c r="E3148" s="36">
        <v>0</v>
      </c>
      <c r="F3148" s="32">
        <v>1</v>
      </c>
      <c r="G3148" s="32">
        <v>26</v>
      </c>
      <c r="H3148" s="32">
        <v>19</v>
      </c>
      <c r="I3148" s="32">
        <v>26</v>
      </c>
      <c r="J3148" s="37"/>
      <c r="K3148" s="36">
        <v>52</v>
      </c>
      <c r="L3148" s="32">
        <v>90</v>
      </c>
      <c r="M3148" s="37">
        <v>0</v>
      </c>
      <c r="N3148" s="32"/>
      <c r="O3148" s="32"/>
      <c r="P3148" s="32"/>
      <c r="Q3148" s="32"/>
      <c r="R3148" s="38">
        <f>(E3148*E$2+F3148*F$2+G3148*G$2+H3148*H$2+I3148*I$2+K3148*K$2+J3148*J$2+L3148*L$2+M3148*M$2)</f>
        <v>0</v>
      </c>
    </row>
    <row r="3149" spans="1:18" ht="22.5" customHeight="1">
      <c r="A3149" s="34">
        <v>46017</v>
      </c>
      <c r="B3149" s="15" t="s">
        <v>7904</v>
      </c>
      <c r="C3149" s="15" t="s">
        <v>7905</v>
      </c>
      <c r="D3149" s="35">
        <v>719</v>
      </c>
      <c r="E3149" s="36">
        <v>18</v>
      </c>
      <c r="F3149" s="32">
        <v>17</v>
      </c>
      <c r="G3149" s="32">
        <v>28</v>
      </c>
      <c r="H3149" s="32">
        <v>19</v>
      </c>
      <c r="I3149" s="32">
        <v>3</v>
      </c>
      <c r="J3149" s="37"/>
      <c r="K3149" s="36">
        <v>22</v>
      </c>
      <c r="L3149" s="32">
        <v>52</v>
      </c>
      <c r="M3149" s="37">
        <v>29</v>
      </c>
      <c r="N3149" s="32"/>
      <c r="O3149" s="32"/>
      <c r="P3149" s="32"/>
      <c r="Q3149" s="32"/>
      <c r="R3149" s="38">
        <f>(E3149*E$2+F3149*F$2+G3149*G$2+H3149*H$2+I3149*I$2+K3149*K$2+J3149*J$2+L3149*L$2+M3149*M$2)</f>
        <v>0</v>
      </c>
    </row>
    <row r="3150" spans="1:18" ht="22.5" customHeight="1">
      <c r="A3150" s="34">
        <v>46017</v>
      </c>
      <c r="B3150" s="15" t="s">
        <v>7713</v>
      </c>
      <c r="C3150" s="15" t="s">
        <v>7674</v>
      </c>
      <c r="D3150" s="35">
        <v>144</v>
      </c>
      <c r="E3150" s="36"/>
      <c r="F3150" s="32"/>
      <c r="G3150" s="32"/>
      <c r="H3150" s="32">
        <v>5</v>
      </c>
      <c r="I3150" s="32"/>
      <c r="J3150" s="37"/>
      <c r="K3150" s="36">
        <v>2</v>
      </c>
      <c r="L3150" s="32">
        <v>50</v>
      </c>
      <c r="M3150" s="37">
        <v>36</v>
      </c>
      <c r="N3150" s="32"/>
      <c r="O3150" s="32"/>
      <c r="P3150" s="32"/>
      <c r="Q3150" s="32"/>
      <c r="R3150" s="38">
        <f>(E3150*E$2+F3150*F$2+G3150*G$2+H3150*H$2+I3150*I$2+K3150*K$2+J3150*J$2+L3150*L$2+M3150*M$2)</f>
        <v>0</v>
      </c>
    </row>
    <row r="3151" spans="1:18" ht="22.5" customHeight="1">
      <c r="A3151" s="34">
        <v>46017</v>
      </c>
      <c r="B3151" s="15" t="s">
        <v>5355</v>
      </c>
      <c r="C3151" s="18" t="s">
        <v>5354</v>
      </c>
      <c r="D3151" s="35">
        <v>135</v>
      </c>
      <c r="E3151" s="36">
        <v>36</v>
      </c>
      <c r="F3151" s="32"/>
      <c r="G3151" s="32">
        <v>43</v>
      </c>
      <c r="H3151" s="32">
        <v>42</v>
      </c>
      <c r="I3151" s="32">
        <v>28</v>
      </c>
      <c r="J3151" s="37"/>
      <c r="K3151" s="36">
        <v>12</v>
      </c>
      <c r="L3151" s="32">
        <v>27</v>
      </c>
      <c r="M3151" s="37">
        <v>62</v>
      </c>
      <c r="N3151" s="32"/>
      <c r="O3151" s="32"/>
      <c r="P3151" s="32"/>
      <c r="Q3151" s="32"/>
      <c r="R3151" s="38">
        <f>(E3151*E$2+F3151*F$2+G3151*G$2+H3151*H$2+I3151*I$2+K3151*K$2+J3151*J$2+L3151*L$2+M3151*M$2)</f>
        <v>0</v>
      </c>
    </row>
    <row r="3152" spans="1:18" ht="22.5" customHeight="1">
      <c r="A3152" s="34">
        <v>46017</v>
      </c>
      <c r="B3152" s="15" t="s">
        <v>5960</v>
      </c>
      <c r="C3152" s="18" t="s">
        <v>5959</v>
      </c>
      <c r="D3152" s="35">
        <v>2407</v>
      </c>
      <c r="E3152" s="36">
        <v>74</v>
      </c>
      <c r="F3152" s="32"/>
      <c r="G3152" s="32">
        <v>65</v>
      </c>
      <c r="H3152" s="32">
        <v>87</v>
      </c>
      <c r="I3152" s="32">
        <v>95</v>
      </c>
      <c r="J3152" s="37"/>
      <c r="K3152" s="36">
        <v>35</v>
      </c>
      <c r="L3152" s="32">
        <v>97</v>
      </c>
      <c r="M3152" s="37">
        <v>1</v>
      </c>
      <c r="N3152" s="32"/>
      <c r="O3152" s="32"/>
      <c r="P3152" s="32"/>
      <c r="Q3152" s="32"/>
      <c r="R3152" s="38">
        <f>(E3152*E$2+F3152*F$2+G3152*G$2+H3152*H$2+I3152*I$2+K3152*K$2+J3152*J$2+L3152*L$2+M3152*M$2)</f>
        <v>0</v>
      </c>
    </row>
    <row r="3153" spans="1:18" ht="22.5" customHeight="1">
      <c r="A3153" s="34">
        <v>46017</v>
      </c>
      <c r="B3153" s="15" t="s">
        <v>5357</v>
      </c>
      <c r="C3153" s="15" t="s">
        <v>5356</v>
      </c>
      <c r="D3153" s="35">
        <v>13099</v>
      </c>
      <c r="E3153" s="36">
        <v>52</v>
      </c>
      <c r="F3153" s="32"/>
      <c r="G3153" s="32">
        <v>51</v>
      </c>
      <c r="H3153" s="32">
        <v>39</v>
      </c>
      <c r="I3153" s="32">
        <v>24</v>
      </c>
      <c r="J3153" s="37">
        <v>51</v>
      </c>
      <c r="K3153" s="36">
        <v>83</v>
      </c>
      <c r="L3153" s="32">
        <v>79</v>
      </c>
      <c r="M3153" s="37">
        <v>33</v>
      </c>
      <c r="N3153" s="32"/>
      <c r="O3153" s="32"/>
      <c r="P3153" s="32"/>
      <c r="Q3153" s="32"/>
      <c r="R3153" s="38">
        <f>(E3153*E$2+F3153*F$2+G3153*G$2+H3153*H$2+I3153*I$2+K3153*K$2+J3153*J$2+L3153*L$2+M3153*M$2)</f>
        <v>0</v>
      </c>
    </row>
    <row r="3154" spans="1:18" ht="22.5" customHeight="1">
      <c r="A3154" s="34">
        <v>46017</v>
      </c>
      <c r="B3154" s="15" t="s">
        <v>3493</v>
      </c>
      <c r="C3154" s="15" t="s">
        <v>3494</v>
      </c>
      <c r="D3154" s="35">
        <v>4019</v>
      </c>
      <c r="E3154" s="36">
        <v>43</v>
      </c>
      <c r="F3154" s="32">
        <v>3</v>
      </c>
      <c r="G3154" s="32">
        <v>55</v>
      </c>
      <c r="H3154" s="32">
        <v>64</v>
      </c>
      <c r="I3154" s="32">
        <v>37</v>
      </c>
      <c r="J3154" s="37">
        <v>20</v>
      </c>
      <c r="K3154" s="36">
        <v>31</v>
      </c>
      <c r="L3154" s="32">
        <v>62</v>
      </c>
      <c r="M3154" s="37">
        <v>43</v>
      </c>
      <c r="N3154" s="32"/>
      <c r="O3154" s="32"/>
      <c r="P3154" s="32"/>
      <c r="Q3154" s="32"/>
      <c r="R3154" s="38">
        <f>(E3154*E$2+F3154*F$2+G3154*G$2+H3154*H$2+I3154*I$2+K3154*K$2+J3154*J$2+L3154*L$2+M3154*M$2)</f>
        <v>0</v>
      </c>
    </row>
    <row r="3155" spans="1:18" ht="22.5" customHeight="1">
      <c r="A3155" s="34">
        <v>46017</v>
      </c>
      <c r="B3155" s="15" t="s">
        <v>6806</v>
      </c>
      <c r="C3155" s="15" t="s">
        <v>6790</v>
      </c>
      <c r="D3155" s="35">
        <v>8821</v>
      </c>
      <c r="E3155" s="36">
        <v>72</v>
      </c>
      <c r="F3155" s="32">
        <v>79</v>
      </c>
      <c r="G3155" s="32">
        <v>51</v>
      </c>
      <c r="H3155" s="32">
        <v>91</v>
      </c>
      <c r="I3155" s="32">
        <v>77</v>
      </c>
      <c r="J3155" s="37"/>
      <c r="K3155" s="36">
        <v>86</v>
      </c>
      <c r="L3155" s="32">
        <v>29</v>
      </c>
      <c r="M3155" s="37">
        <v>66</v>
      </c>
      <c r="N3155" s="32"/>
      <c r="O3155" s="32"/>
      <c r="P3155" s="32"/>
      <c r="Q3155" s="32"/>
      <c r="R3155" s="38">
        <f>(E3155*E$2+F3155*F$2+G3155*G$2+H3155*H$2+I3155*I$2+K3155*K$2+J3155*J$2+L3155*L$2+M3155*M$2)</f>
        <v>0</v>
      </c>
    </row>
    <row r="3156" spans="1:18" ht="22.5" customHeight="1">
      <c r="A3156" s="34">
        <v>46017</v>
      </c>
      <c r="B3156" s="15" t="s">
        <v>3495</v>
      </c>
      <c r="C3156" s="15" t="s">
        <v>3496</v>
      </c>
      <c r="D3156" s="35">
        <v>696</v>
      </c>
      <c r="E3156" s="36">
        <v>29</v>
      </c>
      <c r="F3156" s="32">
        <v>13</v>
      </c>
      <c r="G3156" s="32">
        <v>47</v>
      </c>
      <c r="H3156" s="32">
        <v>33</v>
      </c>
      <c r="I3156" s="32">
        <v>80</v>
      </c>
      <c r="J3156" s="37"/>
      <c r="K3156" s="36">
        <v>62</v>
      </c>
      <c r="L3156" s="32">
        <v>88</v>
      </c>
      <c r="M3156" s="37">
        <v>9</v>
      </c>
      <c r="N3156" s="32"/>
      <c r="O3156" s="32"/>
      <c r="P3156" s="32"/>
      <c r="Q3156" s="32"/>
      <c r="R3156" s="38">
        <f>(E3156*E$2+F3156*F$2+G3156*G$2+H3156*H$2+I3156*I$2+K3156*K$2+J3156*J$2+L3156*L$2+M3156*M$2)</f>
        <v>0</v>
      </c>
    </row>
    <row r="3157" spans="1:18" ht="22.5" customHeight="1">
      <c r="A3157" s="34">
        <v>46017</v>
      </c>
      <c r="B3157" s="15" t="s">
        <v>3497</v>
      </c>
      <c r="C3157" s="15" t="s">
        <v>3498</v>
      </c>
      <c r="D3157" s="35">
        <v>1126</v>
      </c>
      <c r="E3157" s="36">
        <v>23</v>
      </c>
      <c r="F3157" s="32">
        <v>27</v>
      </c>
      <c r="G3157" s="32">
        <v>44</v>
      </c>
      <c r="H3157" s="32">
        <v>35</v>
      </c>
      <c r="I3157" s="32">
        <v>23</v>
      </c>
      <c r="J3157" s="37">
        <v>34</v>
      </c>
      <c r="K3157" s="36">
        <v>17</v>
      </c>
      <c r="L3157" s="32">
        <v>26</v>
      </c>
      <c r="M3157" s="37">
        <v>56</v>
      </c>
      <c r="N3157" s="32"/>
      <c r="O3157" s="32"/>
      <c r="P3157" s="32"/>
      <c r="Q3157" s="32"/>
      <c r="R3157" s="38">
        <f>(E3157*E$2+F3157*F$2+G3157*G$2+H3157*H$2+I3157*I$2+K3157*K$2+J3157*J$2+L3157*L$2+M3157*M$2)</f>
        <v>0</v>
      </c>
    </row>
    <row r="3158" spans="1:18" ht="22.5" customHeight="1">
      <c r="A3158" s="34">
        <v>46017</v>
      </c>
      <c r="B3158" s="15" t="s">
        <v>3499</v>
      </c>
      <c r="C3158" s="18" t="s">
        <v>3500</v>
      </c>
      <c r="D3158" s="35">
        <v>7750</v>
      </c>
      <c r="E3158" s="36">
        <v>83</v>
      </c>
      <c r="F3158" s="32">
        <v>96</v>
      </c>
      <c r="G3158" s="32">
        <v>77</v>
      </c>
      <c r="H3158" s="32">
        <v>34</v>
      </c>
      <c r="I3158" s="32">
        <v>59</v>
      </c>
      <c r="J3158" s="37"/>
      <c r="K3158" s="36">
        <v>9</v>
      </c>
      <c r="L3158" s="32">
        <v>46</v>
      </c>
      <c r="M3158" s="37">
        <v>54</v>
      </c>
      <c r="N3158" s="32"/>
      <c r="O3158" s="32"/>
      <c r="P3158" s="32"/>
      <c r="Q3158" s="32"/>
      <c r="R3158" s="38">
        <f>(E3158*E$2+F3158*F$2+G3158*G$2+H3158*H$2+I3158*I$2+K3158*K$2+J3158*J$2+L3158*L$2+M3158*M$2)</f>
        <v>0</v>
      </c>
    </row>
    <row r="3159" spans="1:18" ht="22.5" customHeight="1">
      <c r="A3159" s="34">
        <v>46017</v>
      </c>
      <c r="B3159" s="15" t="s">
        <v>3501</v>
      </c>
      <c r="C3159" s="15" t="s">
        <v>3502</v>
      </c>
      <c r="D3159" s="35">
        <v>2784</v>
      </c>
      <c r="E3159" s="36">
        <v>53</v>
      </c>
      <c r="F3159" s="32"/>
      <c r="G3159" s="32">
        <v>47</v>
      </c>
      <c r="H3159" s="32">
        <v>56</v>
      </c>
      <c r="I3159" s="32">
        <v>6</v>
      </c>
      <c r="J3159" s="37">
        <v>52</v>
      </c>
      <c r="K3159" s="36">
        <v>66</v>
      </c>
      <c r="L3159" s="32">
        <v>56</v>
      </c>
      <c r="M3159" s="37">
        <v>56</v>
      </c>
      <c r="N3159" s="32"/>
      <c r="O3159" s="32"/>
      <c r="P3159" s="32"/>
      <c r="Q3159" s="32"/>
      <c r="R3159" s="38">
        <f>(E3159*E$2+F3159*F$2+G3159*G$2+H3159*H$2+I3159*I$2+K3159*K$2+J3159*J$2+L3159*L$2+M3159*M$2)</f>
        <v>0</v>
      </c>
    </row>
    <row r="3160" spans="1:18" ht="22.5" customHeight="1">
      <c r="A3160" s="34">
        <v>46017</v>
      </c>
      <c r="B3160" s="15" t="s">
        <v>3503</v>
      </c>
      <c r="C3160" s="18" t="s">
        <v>3504</v>
      </c>
      <c r="D3160" s="35">
        <v>432</v>
      </c>
      <c r="E3160" s="36">
        <v>66</v>
      </c>
      <c r="F3160" s="32">
        <v>82</v>
      </c>
      <c r="G3160" s="32">
        <v>39</v>
      </c>
      <c r="H3160" s="32">
        <v>64</v>
      </c>
      <c r="I3160" s="32">
        <v>77</v>
      </c>
      <c r="J3160" s="37"/>
      <c r="K3160" s="36">
        <v>39</v>
      </c>
      <c r="L3160" s="32">
        <v>60</v>
      </c>
      <c r="M3160" s="37">
        <v>55</v>
      </c>
      <c r="N3160" s="32"/>
      <c r="O3160" s="32"/>
      <c r="P3160" s="32"/>
      <c r="Q3160" s="32"/>
      <c r="R3160" s="38">
        <f>(E3160*E$2+F3160*F$2+G3160*G$2+H3160*H$2+I3160*I$2+K3160*K$2+J3160*J$2+L3160*L$2+M3160*M$2)</f>
        <v>0</v>
      </c>
    </row>
    <row r="3161" spans="1:18" ht="22.5" customHeight="1">
      <c r="A3161" s="34">
        <v>46017</v>
      </c>
      <c r="B3161" s="15" t="s">
        <v>3505</v>
      </c>
      <c r="C3161" s="18" t="s">
        <v>3506</v>
      </c>
      <c r="D3161" s="35">
        <v>825</v>
      </c>
      <c r="E3161" s="36">
        <v>6</v>
      </c>
      <c r="F3161" s="32">
        <v>30</v>
      </c>
      <c r="G3161" s="32">
        <v>26</v>
      </c>
      <c r="H3161" s="32">
        <v>19</v>
      </c>
      <c r="I3161" s="32">
        <v>26</v>
      </c>
      <c r="J3161" s="37"/>
      <c r="K3161" s="36">
        <v>38</v>
      </c>
      <c r="L3161" s="32">
        <v>46</v>
      </c>
      <c r="M3161" s="37">
        <v>31</v>
      </c>
      <c r="N3161" s="32"/>
      <c r="O3161" s="32"/>
      <c r="P3161" s="32"/>
      <c r="Q3161" s="32"/>
      <c r="R3161" s="38">
        <f>(E3161*E$2+F3161*F$2+G3161*G$2+H3161*H$2+I3161*I$2+K3161*K$2+J3161*J$2+L3161*L$2+M3161*M$2)</f>
        <v>0</v>
      </c>
    </row>
    <row r="3162" spans="1:18" ht="22.5" customHeight="1">
      <c r="A3162" s="34">
        <v>46017</v>
      </c>
      <c r="B3162" s="15" t="s">
        <v>3507</v>
      </c>
      <c r="C3162" s="18" t="s">
        <v>3508</v>
      </c>
      <c r="D3162" s="35">
        <v>162</v>
      </c>
      <c r="E3162" s="36">
        <v>42</v>
      </c>
      <c r="F3162" s="32">
        <v>43</v>
      </c>
      <c r="G3162" s="32">
        <v>24</v>
      </c>
      <c r="H3162" s="32">
        <v>42</v>
      </c>
      <c r="I3162" s="32">
        <v>37</v>
      </c>
      <c r="J3162" s="37"/>
      <c r="K3162" s="36">
        <v>37</v>
      </c>
      <c r="L3162" s="32">
        <v>36</v>
      </c>
      <c r="M3162" s="37">
        <v>45</v>
      </c>
      <c r="N3162" s="32"/>
      <c r="O3162" s="32"/>
      <c r="P3162" s="32"/>
      <c r="Q3162" s="32"/>
      <c r="R3162" s="38">
        <f>(E3162*E$2+F3162*F$2+G3162*G$2+H3162*H$2+I3162*I$2+K3162*K$2+J3162*J$2+L3162*L$2+M3162*M$2)</f>
        <v>0</v>
      </c>
    </row>
    <row r="3163" spans="1:18" ht="22.5" customHeight="1">
      <c r="A3163" s="34">
        <v>46017</v>
      </c>
      <c r="B3163" s="15" t="s">
        <v>6087</v>
      </c>
      <c r="C3163" s="15" t="s">
        <v>3509</v>
      </c>
      <c r="D3163" s="35">
        <v>5977</v>
      </c>
      <c r="E3163" s="36"/>
      <c r="F3163" s="32">
        <v>19</v>
      </c>
      <c r="G3163" s="32"/>
      <c r="H3163" s="32">
        <v>76</v>
      </c>
      <c r="I3163" s="32"/>
      <c r="J3163" s="37"/>
      <c r="K3163" s="36">
        <v>60</v>
      </c>
      <c r="L3163" s="32">
        <v>75</v>
      </c>
      <c r="M3163" s="37">
        <v>35</v>
      </c>
      <c r="N3163" s="32"/>
      <c r="O3163" s="32"/>
      <c r="P3163" s="32"/>
      <c r="Q3163" s="32"/>
      <c r="R3163" s="38">
        <f>(E3163*E$2+F3163*F$2+G3163*G$2+H3163*H$2+I3163*I$2+K3163*K$2+J3163*J$2+L3163*L$2+M3163*M$2)</f>
        <v>0</v>
      </c>
    </row>
    <row r="3164" spans="1:18" ht="22.5" customHeight="1">
      <c r="A3164" s="34">
        <v>46017</v>
      </c>
      <c r="B3164" s="15" t="s">
        <v>3510</v>
      </c>
      <c r="C3164" s="15" t="s">
        <v>3511</v>
      </c>
      <c r="D3164" s="35">
        <v>466</v>
      </c>
      <c r="E3164" s="36">
        <v>45</v>
      </c>
      <c r="F3164" s="32">
        <v>60</v>
      </c>
      <c r="G3164" s="32">
        <v>28</v>
      </c>
      <c r="H3164" s="32">
        <v>49</v>
      </c>
      <c r="I3164" s="32">
        <v>62</v>
      </c>
      <c r="J3164" s="37"/>
      <c r="K3164" s="36">
        <v>69</v>
      </c>
      <c r="L3164" s="32">
        <v>92</v>
      </c>
      <c r="M3164" s="37">
        <v>27</v>
      </c>
      <c r="N3164" s="32"/>
      <c r="O3164" s="32"/>
      <c r="P3164" s="32"/>
      <c r="Q3164" s="32"/>
      <c r="R3164" s="38">
        <f>(E3164*E$2+F3164*F$2+G3164*G$2+H3164*H$2+I3164*I$2+K3164*K$2+J3164*J$2+L3164*L$2+M3164*M$2)</f>
        <v>0</v>
      </c>
    </row>
    <row r="3165" spans="1:18" ht="22.5" customHeight="1">
      <c r="A3165" s="34">
        <v>46017</v>
      </c>
      <c r="B3165" s="15" t="s">
        <v>6825</v>
      </c>
      <c r="C3165" s="15" t="s">
        <v>6807</v>
      </c>
      <c r="D3165" s="35">
        <v>19259</v>
      </c>
      <c r="E3165" s="36">
        <v>66</v>
      </c>
      <c r="F3165" s="32">
        <v>94</v>
      </c>
      <c r="G3165" s="32">
        <v>49</v>
      </c>
      <c r="H3165" s="32">
        <v>50</v>
      </c>
      <c r="I3165" s="32">
        <v>95</v>
      </c>
      <c r="J3165" s="37"/>
      <c r="K3165" s="36">
        <v>81</v>
      </c>
      <c r="L3165" s="32">
        <v>68</v>
      </c>
      <c r="M3165" s="37">
        <v>53</v>
      </c>
      <c r="N3165" s="32"/>
      <c r="O3165" s="32"/>
      <c r="P3165" s="32"/>
      <c r="Q3165" s="32"/>
      <c r="R3165" s="38">
        <f>(E3165*E$2+F3165*F$2+G3165*G$2+H3165*H$2+I3165*I$2+K3165*K$2+J3165*J$2+L3165*L$2+M3165*M$2)</f>
        <v>0</v>
      </c>
    </row>
    <row r="3166" spans="1:18" ht="22.5" customHeight="1">
      <c r="A3166" s="34">
        <v>46017</v>
      </c>
      <c r="B3166" s="15" t="s">
        <v>5766</v>
      </c>
      <c r="C3166" s="18" t="s">
        <v>5765</v>
      </c>
      <c r="D3166" s="35">
        <v>1506</v>
      </c>
      <c r="E3166" s="36">
        <v>54</v>
      </c>
      <c r="F3166" s="32">
        <v>73</v>
      </c>
      <c r="G3166" s="32">
        <v>19</v>
      </c>
      <c r="H3166" s="32">
        <v>55</v>
      </c>
      <c r="I3166" s="32">
        <v>53</v>
      </c>
      <c r="J3166" s="37"/>
      <c r="K3166" s="36">
        <v>60</v>
      </c>
      <c r="L3166" s="32">
        <v>86</v>
      </c>
      <c r="M3166" s="37">
        <v>23</v>
      </c>
      <c r="N3166" s="32"/>
      <c r="O3166" s="32"/>
      <c r="P3166" s="32"/>
      <c r="Q3166" s="32"/>
      <c r="R3166" s="38">
        <f>(E3166*E$2+F3166*F$2+G3166*G$2+H3166*H$2+I3166*I$2+K3166*K$2+J3166*J$2+L3166*L$2+M3166*M$2)</f>
        <v>0</v>
      </c>
    </row>
    <row r="3167" spans="1:18" ht="22.5" customHeight="1">
      <c r="A3167" s="34">
        <v>46017</v>
      </c>
      <c r="B3167" s="15" t="s">
        <v>6491</v>
      </c>
      <c r="C3167" s="15" t="s">
        <v>6492</v>
      </c>
      <c r="D3167" s="35">
        <v>193</v>
      </c>
      <c r="E3167" s="36">
        <v>22</v>
      </c>
      <c r="F3167" s="32"/>
      <c r="G3167" s="32">
        <v>37</v>
      </c>
      <c r="H3167" s="32">
        <v>8</v>
      </c>
      <c r="I3167" s="32">
        <v>9</v>
      </c>
      <c r="J3167" s="37"/>
      <c r="K3167" s="36">
        <v>10</v>
      </c>
      <c r="L3167" s="32">
        <v>60</v>
      </c>
      <c r="M3167" s="37">
        <v>34</v>
      </c>
      <c r="N3167" s="32"/>
      <c r="O3167" s="32"/>
      <c r="P3167" s="32"/>
      <c r="Q3167" s="32"/>
      <c r="R3167" s="38">
        <f>(E3167*E$2+F3167*F$2+G3167*G$2+H3167*H$2+I3167*I$2+K3167*K$2+J3167*J$2+L3167*L$2+M3167*M$2)</f>
        <v>0</v>
      </c>
    </row>
    <row r="3168" spans="1:18" ht="22.5" customHeight="1">
      <c r="A3168" s="34">
        <v>46017</v>
      </c>
      <c r="B3168" s="15" t="s">
        <v>3512</v>
      </c>
      <c r="C3168" s="18" t="s">
        <v>3513</v>
      </c>
      <c r="D3168" s="35">
        <v>2052</v>
      </c>
      <c r="E3168" s="36">
        <v>19</v>
      </c>
      <c r="F3168" s="32">
        <v>20</v>
      </c>
      <c r="G3168" s="32">
        <v>33</v>
      </c>
      <c r="H3168" s="32">
        <v>44</v>
      </c>
      <c r="I3168" s="32">
        <v>57</v>
      </c>
      <c r="J3168" s="37"/>
      <c r="K3168" s="36">
        <v>32</v>
      </c>
      <c r="L3168" s="32">
        <v>30</v>
      </c>
      <c r="M3168" s="37">
        <v>65</v>
      </c>
      <c r="N3168" s="32"/>
      <c r="O3168" s="32"/>
      <c r="P3168" s="32"/>
      <c r="Q3168" s="32"/>
      <c r="R3168" s="38">
        <f>(E3168*E$2+F3168*F$2+G3168*G$2+H3168*H$2+I3168*I$2+K3168*K$2+J3168*J$2+L3168*L$2+M3168*M$2)</f>
        <v>0</v>
      </c>
    </row>
    <row r="3169" spans="1:18" ht="22.5" customHeight="1">
      <c r="A3169" s="34">
        <v>46017</v>
      </c>
      <c r="B3169" s="15" t="s">
        <v>5359</v>
      </c>
      <c r="C3169" s="18" t="s">
        <v>5358</v>
      </c>
      <c r="D3169" s="35">
        <v>389</v>
      </c>
      <c r="E3169" s="36"/>
      <c r="F3169" s="32"/>
      <c r="G3169" s="32"/>
      <c r="H3169" s="32">
        <v>90</v>
      </c>
      <c r="I3169" s="32"/>
      <c r="J3169" s="37"/>
      <c r="K3169" s="36">
        <v>91</v>
      </c>
      <c r="L3169" s="32">
        <v>16</v>
      </c>
      <c r="M3169" s="37">
        <v>88</v>
      </c>
      <c r="N3169" s="32"/>
      <c r="O3169" s="32"/>
      <c r="P3169" s="32"/>
      <c r="Q3169" s="32"/>
      <c r="R3169" s="38">
        <f>(E3169*E$2+F3169*F$2+G3169*G$2+H3169*H$2+I3169*I$2+K3169*K$2+J3169*J$2+L3169*L$2+M3169*M$2)</f>
        <v>0</v>
      </c>
    </row>
    <row r="3170" spans="1:18" ht="22.5" customHeight="1">
      <c r="A3170" s="34">
        <v>46017</v>
      </c>
      <c r="B3170" s="15" t="s">
        <v>3514</v>
      </c>
      <c r="C3170" s="15" t="s">
        <v>3515</v>
      </c>
      <c r="D3170" s="35">
        <v>3371</v>
      </c>
      <c r="E3170" s="36">
        <v>59</v>
      </c>
      <c r="F3170" s="32">
        <v>39</v>
      </c>
      <c r="G3170" s="32">
        <v>73</v>
      </c>
      <c r="H3170" s="32">
        <v>40</v>
      </c>
      <c r="I3170" s="32">
        <v>38</v>
      </c>
      <c r="J3170" s="37"/>
      <c r="K3170" s="36">
        <v>35</v>
      </c>
      <c r="L3170" s="32">
        <v>81</v>
      </c>
      <c r="M3170" s="37">
        <v>29</v>
      </c>
      <c r="N3170" s="32"/>
      <c r="O3170" s="32"/>
      <c r="P3170" s="32"/>
      <c r="Q3170" s="32"/>
      <c r="R3170" s="38">
        <f>(E3170*E$2+F3170*F$2+G3170*G$2+H3170*H$2+I3170*I$2+K3170*K$2+J3170*J$2+L3170*L$2+M3170*M$2)</f>
        <v>0</v>
      </c>
    </row>
    <row r="3171" spans="1:18" ht="22.5" customHeight="1">
      <c r="A3171" s="34">
        <v>46017</v>
      </c>
      <c r="B3171" s="15" t="s">
        <v>3516</v>
      </c>
      <c r="C3171" s="15" t="s">
        <v>3517</v>
      </c>
      <c r="D3171" s="35">
        <v>599</v>
      </c>
      <c r="E3171" s="36">
        <v>52</v>
      </c>
      <c r="F3171" s="32">
        <v>33</v>
      </c>
      <c r="G3171" s="32">
        <v>52</v>
      </c>
      <c r="H3171" s="32">
        <v>78</v>
      </c>
      <c r="I3171" s="32">
        <v>53</v>
      </c>
      <c r="J3171" s="37">
        <v>34</v>
      </c>
      <c r="K3171" s="36">
        <v>37</v>
      </c>
      <c r="L3171" s="32">
        <v>54</v>
      </c>
      <c r="M3171" s="37">
        <v>52</v>
      </c>
      <c r="N3171" s="32"/>
      <c r="O3171" s="32"/>
      <c r="P3171" s="32"/>
      <c r="Q3171" s="32"/>
      <c r="R3171" s="38">
        <f>(E3171*E$2+F3171*F$2+G3171*G$2+H3171*H$2+I3171*I$2+K3171*K$2+J3171*J$2+L3171*L$2+M3171*M$2)</f>
        <v>0</v>
      </c>
    </row>
    <row r="3172" spans="1:18" ht="22.5" customHeight="1">
      <c r="A3172" s="34">
        <v>46017</v>
      </c>
      <c r="B3172" s="15" t="s">
        <v>3518</v>
      </c>
      <c r="C3172" s="15" t="s">
        <v>3519</v>
      </c>
      <c r="D3172" s="35">
        <v>5028</v>
      </c>
      <c r="E3172" s="36">
        <v>60</v>
      </c>
      <c r="F3172" s="32">
        <v>52</v>
      </c>
      <c r="G3172" s="32">
        <v>60</v>
      </c>
      <c r="H3172" s="32">
        <v>67</v>
      </c>
      <c r="I3172" s="32">
        <v>55</v>
      </c>
      <c r="J3172" s="37"/>
      <c r="K3172" s="36">
        <v>95</v>
      </c>
      <c r="L3172" s="32">
        <v>54</v>
      </c>
      <c r="M3172" s="37">
        <v>65</v>
      </c>
      <c r="N3172" s="32"/>
      <c r="O3172" s="32"/>
      <c r="P3172" s="32"/>
      <c r="Q3172" s="32"/>
      <c r="R3172" s="38">
        <f>(E3172*E$2+F3172*F$2+G3172*G$2+H3172*H$2+I3172*I$2+K3172*K$2+J3172*J$2+L3172*L$2+M3172*M$2)</f>
        <v>0</v>
      </c>
    </row>
    <row r="3173" spans="1:18" ht="22.5" customHeight="1">
      <c r="A3173" s="34">
        <v>46017</v>
      </c>
      <c r="B3173" s="15" t="s">
        <v>5615</v>
      </c>
      <c r="C3173" s="15" t="s">
        <v>5614</v>
      </c>
      <c r="D3173" s="35">
        <v>1753</v>
      </c>
      <c r="E3173" s="36"/>
      <c r="F3173" s="32">
        <v>35</v>
      </c>
      <c r="G3173" s="32"/>
      <c r="H3173" s="32">
        <v>10</v>
      </c>
      <c r="I3173" s="32"/>
      <c r="J3173" s="37"/>
      <c r="K3173" s="36">
        <v>60</v>
      </c>
      <c r="L3173" s="32">
        <v>71</v>
      </c>
      <c r="M3173" s="37">
        <v>36</v>
      </c>
      <c r="N3173" s="32"/>
      <c r="O3173" s="32"/>
      <c r="P3173" s="32"/>
      <c r="Q3173" s="32"/>
      <c r="R3173" s="38">
        <f>(E3173*E$2+F3173*F$2+G3173*G$2+H3173*H$2+I3173*I$2+K3173*K$2+J3173*J$2+L3173*L$2+M3173*M$2)</f>
        <v>0</v>
      </c>
    </row>
    <row r="3174" spans="1:18" ht="22.5" customHeight="1">
      <c r="A3174" s="34">
        <v>46017</v>
      </c>
      <c r="B3174" s="15" t="s">
        <v>3520</v>
      </c>
      <c r="C3174" s="18" t="s">
        <v>3521</v>
      </c>
      <c r="D3174" s="35">
        <v>208320</v>
      </c>
      <c r="E3174" s="36">
        <v>53</v>
      </c>
      <c r="F3174" s="32">
        <v>55</v>
      </c>
      <c r="G3174" s="32">
        <v>61</v>
      </c>
      <c r="H3174" s="32">
        <v>64</v>
      </c>
      <c r="I3174" s="32">
        <v>30</v>
      </c>
      <c r="J3174" s="37">
        <v>44</v>
      </c>
      <c r="K3174" s="36">
        <v>85</v>
      </c>
      <c r="L3174" s="32">
        <v>28</v>
      </c>
      <c r="M3174" s="37">
        <v>67</v>
      </c>
      <c r="N3174" s="32"/>
      <c r="O3174" s="32"/>
      <c r="P3174" s="32"/>
      <c r="Q3174" s="32"/>
      <c r="R3174" s="38">
        <f>(E3174*E$2+F3174*F$2+G3174*G$2+H3174*H$2+I3174*I$2+K3174*K$2+J3174*J$2+L3174*L$2+M3174*M$2)</f>
        <v>0</v>
      </c>
    </row>
    <row r="3175" spans="1:18" ht="22.5" customHeight="1">
      <c r="A3175" s="34">
        <v>46017</v>
      </c>
      <c r="B3175" s="15" t="s">
        <v>3522</v>
      </c>
      <c r="C3175" s="15" t="s">
        <v>3523</v>
      </c>
      <c r="D3175" s="35">
        <v>620</v>
      </c>
      <c r="E3175" s="36"/>
      <c r="F3175" s="32">
        <v>83</v>
      </c>
      <c r="G3175" s="32"/>
      <c r="H3175" s="32">
        <v>6</v>
      </c>
      <c r="I3175" s="32"/>
      <c r="J3175" s="37"/>
      <c r="K3175" s="36"/>
      <c r="L3175" s="32">
        <v>27</v>
      </c>
      <c r="M3175" s="37">
        <v>59</v>
      </c>
      <c r="N3175" s="32"/>
      <c r="O3175" s="32"/>
      <c r="P3175" s="32"/>
      <c r="Q3175" s="32"/>
      <c r="R3175" s="38">
        <f>(E3175*E$2+F3175*F$2+G3175*G$2+H3175*H$2+I3175*I$2+K3175*K$2+J3175*J$2+L3175*L$2+M3175*M$2)</f>
        <v>0</v>
      </c>
    </row>
    <row r="3176" spans="1:18" ht="22.5" customHeight="1">
      <c r="A3176" s="34">
        <v>46017</v>
      </c>
      <c r="B3176" s="15" t="s">
        <v>3524</v>
      </c>
      <c r="C3176" s="18" t="s">
        <v>3525</v>
      </c>
      <c r="D3176" s="35">
        <v>25802</v>
      </c>
      <c r="E3176" s="36"/>
      <c r="F3176" s="32">
        <v>53</v>
      </c>
      <c r="G3176" s="32"/>
      <c r="H3176" s="32">
        <v>7</v>
      </c>
      <c r="I3176" s="32"/>
      <c r="J3176" s="37"/>
      <c r="K3176" s="36">
        <v>46</v>
      </c>
      <c r="L3176" s="32">
        <v>47</v>
      </c>
      <c r="M3176" s="37">
        <v>62</v>
      </c>
      <c r="N3176" s="32"/>
      <c r="O3176" s="32"/>
      <c r="P3176" s="32"/>
      <c r="Q3176" s="32"/>
      <c r="R3176" s="38">
        <f>(E3176*E$2+F3176*F$2+G3176*G$2+H3176*H$2+I3176*I$2+K3176*K$2+J3176*J$2+L3176*L$2+M3176*M$2)</f>
        <v>0</v>
      </c>
    </row>
    <row r="3177" spans="1:18" ht="22.5" customHeight="1">
      <c r="A3177" s="34">
        <v>46017</v>
      </c>
      <c r="B3177" s="15" t="s">
        <v>5840</v>
      </c>
      <c r="C3177" s="18" t="s">
        <v>5839</v>
      </c>
      <c r="D3177" s="35">
        <v>197</v>
      </c>
      <c r="E3177" s="36">
        <v>56</v>
      </c>
      <c r="F3177" s="32">
        <v>77</v>
      </c>
      <c r="G3177" s="32">
        <v>50</v>
      </c>
      <c r="H3177" s="32">
        <v>3</v>
      </c>
      <c r="I3177" s="32">
        <v>8</v>
      </c>
      <c r="J3177" s="37"/>
      <c r="K3177" s="36">
        <v>53</v>
      </c>
      <c r="L3177" s="32">
        <v>52</v>
      </c>
      <c r="M3177" s="37">
        <v>60</v>
      </c>
      <c r="N3177" s="32"/>
      <c r="O3177" s="32"/>
      <c r="P3177" s="32"/>
      <c r="Q3177" s="32"/>
      <c r="R3177" s="38">
        <f>(E3177*E$2+F3177*F$2+G3177*G$2+H3177*H$2+I3177*I$2+K3177*K$2+J3177*J$2+L3177*L$2+M3177*M$2)</f>
        <v>0</v>
      </c>
    </row>
    <row r="3178" spans="1:18" ht="22.5" customHeight="1">
      <c r="A3178" s="34">
        <v>46017</v>
      </c>
      <c r="B3178" s="15" t="s">
        <v>3526</v>
      </c>
      <c r="C3178" s="18" t="s">
        <v>3527</v>
      </c>
      <c r="D3178" s="35">
        <v>1541</v>
      </c>
      <c r="E3178" s="36">
        <v>59</v>
      </c>
      <c r="F3178" s="32">
        <v>62</v>
      </c>
      <c r="G3178" s="32">
        <v>31</v>
      </c>
      <c r="H3178" s="32">
        <v>75</v>
      </c>
      <c r="I3178" s="32">
        <v>26</v>
      </c>
      <c r="J3178" s="37"/>
      <c r="K3178" s="36">
        <v>44</v>
      </c>
      <c r="L3178" s="32">
        <v>32</v>
      </c>
      <c r="M3178" s="37">
        <v>30</v>
      </c>
      <c r="N3178" s="32"/>
      <c r="O3178" s="32"/>
      <c r="P3178" s="32"/>
      <c r="Q3178" s="32"/>
      <c r="R3178" s="38">
        <f>(E3178*E$2+F3178*F$2+G3178*G$2+H3178*H$2+I3178*I$2+K3178*K$2+J3178*J$2+L3178*L$2+M3178*M$2)</f>
        <v>0</v>
      </c>
    </row>
    <row r="3179" spans="1:18" ht="22.5" customHeight="1">
      <c r="A3179" s="34">
        <v>46017</v>
      </c>
      <c r="B3179" s="15" t="s">
        <v>7589</v>
      </c>
      <c r="C3179" s="18" t="s">
        <v>7590</v>
      </c>
      <c r="D3179" s="35">
        <v>252</v>
      </c>
      <c r="E3179" s="36"/>
      <c r="F3179" s="32"/>
      <c r="G3179" s="32"/>
      <c r="H3179" s="32"/>
      <c r="I3179" s="32"/>
      <c r="J3179" s="37"/>
      <c r="K3179" s="36">
        <v>45</v>
      </c>
      <c r="L3179" s="32">
        <v>17</v>
      </c>
      <c r="M3179" s="37">
        <v>51</v>
      </c>
      <c r="N3179" s="32"/>
      <c r="O3179" s="32"/>
      <c r="P3179" s="32"/>
      <c r="Q3179" s="32"/>
      <c r="R3179" s="38">
        <f>(E3179*E$2+F3179*F$2+G3179*G$2+H3179*H$2+I3179*I$2+K3179*K$2+J3179*J$2+L3179*L$2+M3179*M$2)</f>
        <v>0</v>
      </c>
    </row>
    <row r="3180" spans="1:18" ht="22.5" customHeight="1">
      <c r="A3180" s="34">
        <v>46017</v>
      </c>
      <c r="B3180" s="15" t="s">
        <v>5361</v>
      </c>
      <c r="C3180" s="15" t="s">
        <v>5360</v>
      </c>
      <c r="D3180" s="35">
        <v>1731</v>
      </c>
      <c r="E3180" s="36">
        <v>37</v>
      </c>
      <c r="F3180" s="32"/>
      <c r="G3180" s="32">
        <v>63</v>
      </c>
      <c r="H3180" s="32"/>
      <c r="I3180" s="32">
        <v>39</v>
      </c>
      <c r="J3180" s="37">
        <v>55</v>
      </c>
      <c r="K3180" s="36">
        <v>40</v>
      </c>
      <c r="L3180" s="32">
        <v>57</v>
      </c>
      <c r="M3180" s="37">
        <v>48</v>
      </c>
      <c r="N3180" s="32"/>
      <c r="O3180" s="32"/>
      <c r="P3180" s="32"/>
      <c r="Q3180" s="32"/>
      <c r="R3180" s="38">
        <f>(E3180*E$2+F3180*F$2+G3180*G$2+H3180*H$2+I3180*I$2+K3180*K$2+J3180*J$2+L3180*L$2+M3180*M$2)</f>
        <v>0</v>
      </c>
    </row>
    <row r="3181" spans="1:18" ht="22.5" customHeight="1">
      <c r="A3181" s="34">
        <v>46017</v>
      </c>
      <c r="B3181" s="15" t="s">
        <v>3528</v>
      </c>
      <c r="C3181" s="18" t="s">
        <v>3529</v>
      </c>
      <c r="D3181" s="35">
        <v>3127</v>
      </c>
      <c r="E3181" s="36">
        <v>39</v>
      </c>
      <c r="F3181" s="32">
        <v>55</v>
      </c>
      <c r="G3181" s="32">
        <v>32</v>
      </c>
      <c r="H3181" s="32">
        <v>36</v>
      </c>
      <c r="I3181" s="32">
        <v>84</v>
      </c>
      <c r="J3181" s="37">
        <v>38</v>
      </c>
      <c r="K3181" s="36">
        <v>79</v>
      </c>
      <c r="L3181" s="32">
        <v>58</v>
      </c>
      <c r="M3181" s="37">
        <v>50</v>
      </c>
      <c r="N3181" s="32"/>
      <c r="O3181" s="32"/>
      <c r="P3181" s="32"/>
      <c r="Q3181" s="32"/>
      <c r="R3181" s="38">
        <f>(E3181*E$2+F3181*F$2+G3181*G$2+H3181*H$2+I3181*I$2+K3181*K$2+J3181*J$2+L3181*L$2+M3181*M$2)</f>
        <v>0</v>
      </c>
    </row>
    <row r="3182" spans="1:18" ht="22.5" customHeight="1">
      <c r="A3182" s="34">
        <v>46017</v>
      </c>
      <c r="B3182" s="15" t="s">
        <v>3530</v>
      </c>
      <c r="C3182" s="18" t="s">
        <v>3531</v>
      </c>
      <c r="D3182" s="35">
        <v>220553</v>
      </c>
      <c r="E3182" s="36">
        <v>82</v>
      </c>
      <c r="F3182" s="32">
        <v>58</v>
      </c>
      <c r="G3182" s="32">
        <v>78</v>
      </c>
      <c r="H3182" s="32">
        <v>74</v>
      </c>
      <c r="I3182" s="32"/>
      <c r="J3182" s="37"/>
      <c r="K3182" s="36">
        <v>70</v>
      </c>
      <c r="L3182" s="32">
        <v>95</v>
      </c>
      <c r="M3182" s="37">
        <v>4</v>
      </c>
      <c r="N3182" s="32"/>
      <c r="O3182" s="32"/>
      <c r="P3182" s="32"/>
      <c r="Q3182" s="32"/>
      <c r="R3182" s="38">
        <f>(E3182*E$2+F3182*F$2+G3182*G$2+H3182*H$2+I3182*I$2+K3182*K$2+J3182*J$2+L3182*L$2+M3182*M$2)</f>
        <v>0</v>
      </c>
    </row>
    <row r="3183" spans="1:18" ht="22.5" customHeight="1">
      <c r="A3183" s="34">
        <v>46017</v>
      </c>
      <c r="B3183" s="15" t="s">
        <v>3532</v>
      </c>
      <c r="C3183" s="18" t="s">
        <v>3533</v>
      </c>
      <c r="D3183" s="35">
        <v>80674</v>
      </c>
      <c r="E3183" s="36">
        <v>41</v>
      </c>
      <c r="F3183" s="32">
        <v>25</v>
      </c>
      <c r="G3183" s="32">
        <v>63</v>
      </c>
      <c r="H3183" s="32">
        <v>31</v>
      </c>
      <c r="I3183" s="32">
        <v>70</v>
      </c>
      <c r="J3183" s="37"/>
      <c r="K3183" s="36">
        <v>74</v>
      </c>
      <c r="L3183" s="32">
        <v>38</v>
      </c>
      <c r="M3183" s="37">
        <v>62</v>
      </c>
      <c r="N3183" s="32"/>
      <c r="O3183" s="32"/>
      <c r="P3183" s="32"/>
      <c r="Q3183" s="32"/>
      <c r="R3183" s="38">
        <f>(E3183*E$2+F3183*F$2+G3183*G$2+H3183*H$2+I3183*I$2+K3183*K$2+J3183*J$2+L3183*L$2+M3183*M$2)</f>
        <v>0</v>
      </c>
    </row>
    <row r="3184" spans="1:18" ht="22.5" customHeight="1">
      <c r="A3184" s="34">
        <v>46017</v>
      </c>
      <c r="B3184" s="15" t="s">
        <v>7445</v>
      </c>
      <c r="C3184" s="18" t="s">
        <v>7437</v>
      </c>
      <c r="D3184" s="35">
        <v>314</v>
      </c>
      <c r="E3184" s="36">
        <v>12</v>
      </c>
      <c r="F3184" s="32">
        <v>11</v>
      </c>
      <c r="G3184" s="32">
        <v>32</v>
      </c>
      <c r="H3184" s="32">
        <v>29</v>
      </c>
      <c r="I3184" s="32">
        <v>6</v>
      </c>
      <c r="J3184" s="37"/>
      <c r="K3184" s="36">
        <v>9</v>
      </c>
      <c r="L3184" s="32">
        <v>43</v>
      </c>
      <c r="M3184" s="37">
        <v>43</v>
      </c>
      <c r="N3184" s="32"/>
      <c r="O3184" s="32"/>
      <c r="P3184" s="32"/>
      <c r="Q3184" s="32"/>
      <c r="R3184" s="38">
        <f>(E3184*E$2+F3184*F$2+G3184*G$2+H3184*H$2+I3184*I$2+K3184*K$2+J3184*J$2+L3184*L$2+M3184*M$2)</f>
        <v>0</v>
      </c>
    </row>
    <row r="3185" spans="1:18" ht="22.5" customHeight="1">
      <c r="A3185" s="34">
        <v>46017</v>
      </c>
      <c r="B3185" s="15" t="s">
        <v>3534</v>
      </c>
      <c r="C3185" s="18" t="s">
        <v>3535</v>
      </c>
      <c r="D3185" s="35">
        <v>883</v>
      </c>
      <c r="E3185" s="36">
        <v>49</v>
      </c>
      <c r="F3185" s="32">
        <v>57</v>
      </c>
      <c r="G3185" s="32">
        <v>54</v>
      </c>
      <c r="H3185" s="32">
        <v>61</v>
      </c>
      <c r="I3185" s="32">
        <v>93</v>
      </c>
      <c r="J3185" s="37"/>
      <c r="K3185" s="36">
        <v>52</v>
      </c>
      <c r="L3185" s="32">
        <v>43</v>
      </c>
      <c r="M3185" s="37">
        <v>56</v>
      </c>
      <c r="N3185" s="32"/>
      <c r="O3185" s="32"/>
      <c r="P3185" s="32"/>
      <c r="Q3185" s="32">
        <v>1</v>
      </c>
      <c r="R3185" s="38">
        <f>(E3185*E$2+F3185*F$2+G3185*G$2+H3185*H$2+I3185*I$2+K3185*K$2+J3185*J$2+L3185*L$2+M3185*M$2)</f>
        <v>0</v>
      </c>
    </row>
    <row r="3186" spans="1:18" ht="22.5" customHeight="1">
      <c r="A3186" s="34">
        <v>46017</v>
      </c>
      <c r="B3186" s="15" t="s">
        <v>7809</v>
      </c>
      <c r="C3186" s="15" t="s">
        <v>7810</v>
      </c>
      <c r="D3186" s="35">
        <v>148</v>
      </c>
      <c r="E3186" s="36"/>
      <c r="F3186" s="32"/>
      <c r="G3186" s="32"/>
      <c r="H3186" s="32">
        <v>24</v>
      </c>
      <c r="I3186" s="32"/>
      <c r="J3186" s="37"/>
      <c r="K3186" s="36">
        <v>40</v>
      </c>
      <c r="L3186" s="32">
        <v>36</v>
      </c>
      <c r="M3186" s="37">
        <v>43</v>
      </c>
      <c r="N3186" s="32"/>
      <c r="O3186" s="32"/>
      <c r="P3186" s="32"/>
      <c r="Q3186" s="32"/>
      <c r="R3186" s="38">
        <f>(E3186*E$2+F3186*F$2+G3186*G$2+H3186*H$2+I3186*I$2+K3186*K$2+J3186*J$2+L3186*L$2+M3186*M$2)</f>
        <v>0</v>
      </c>
    </row>
    <row r="3187" spans="1:18" ht="22.5" customHeight="1">
      <c r="A3187" s="34">
        <v>46017</v>
      </c>
      <c r="B3187" s="15" t="s">
        <v>6533</v>
      </c>
      <c r="C3187" s="18" t="s">
        <v>6534</v>
      </c>
      <c r="D3187" s="35">
        <v>902</v>
      </c>
      <c r="E3187" s="36"/>
      <c r="F3187" s="32">
        <v>35</v>
      </c>
      <c r="G3187" s="32"/>
      <c r="H3187" s="32">
        <v>56</v>
      </c>
      <c r="I3187" s="32"/>
      <c r="J3187" s="37"/>
      <c r="K3187" s="36"/>
      <c r="L3187" s="32">
        <v>41</v>
      </c>
      <c r="M3187" s="37">
        <v>34</v>
      </c>
      <c r="N3187" s="32"/>
      <c r="O3187" s="32"/>
      <c r="P3187" s="32"/>
      <c r="Q3187" s="32"/>
      <c r="R3187" s="38">
        <f>(E3187*E$2+F3187*F$2+G3187*G$2+H3187*H$2+I3187*I$2+K3187*K$2+J3187*J$2+L3187*L$2+M3187*M$2)</f>
        <v>0</v>
      </c>
    </row>
    <row r="3188" spans="1:18" ht="22.5" customHeight="1">
      <c r="A3188" s="34">
        <v>46017</v>
      </c>
      <c r="B3188" s="15" t="s">
        <v>3536</v>
      </c>
      <c r="C3188" s="18" t="s">
        <v>3537</v>
      </c>
      <c r="D3188" s="35">
        <v>3466</v>
      </c>
      <c r="E3188" s="36">
        <v>66</v>
      </c>
      <c r="F3188" s="32">
        <v>74</v>
      </c>
      <c r="G3188" s="32">
        <v>59</v>
      </c>
      <c r="H3188" s="32">
        <v>84</v>
      </c>
      <c r="I3188" s="32">
        <v>81</v>
      </c>
      <c r="J3188" s="37">
        <v>67</v>
      </c>
      <c r="K3188" s="36">
        <v>40</v>
      </c>
      <c r="L3188" s="32">
        <v>92</v>
      </c>
      <c r="M3188" s="37">
        <v>37</v>
      </c>
      <c r="N3188" s="32"/>
      <c r="O3188" s="32"/>
      <c r="P3188" s="32"/>
      <c r="Q3188" s="32"/>
      <c r="R3188" s="38">
        <f>(E3188*E$2+F3188*F$2+G3188*G$2+H3188*H$2+I3188*I$2+K3188*K$2+J3188*J$2+L3188*L$2+M3188*M$2)</f>
        <v>0</v>
      </c>
    </row>
    <row r="3189" spans="1:18" ht="22.5" customHeight="1">
      <c r="A3189" s="34">
        <v>46017</v>
      </c>
      <c r="B3189" s="15" t="s">
        <v>3538</v>
      </c>
      <c r="C3189" s="18" t="s">
        <v>3539</v>
      </c>
      <c r="D3189" s="35">
        <v>449</v>
      </c>
      <c r="E3189" s="36"/>
      <c r="F3189" s="32">
        <v>22</v>
      </c>
      <c r="G3189" s="32"/>
      <c r="H3189" s="32">
        <v>73</v>
      </c>
      <c r="I3189" s="32"/>
      <c r="J3189" s="37"/>
      <c r="K3189" s="36">
        <v>24</v>
      </c>
      <c r="L3189" s="32">
        <v>58</v>
      </c>
      <c r="M3189" s="37">
        <v>45</v>
      </c>
      <c r="N3189" s="32"/>
      <c r="O3189" s="32"/>
      <c r="P3189" s="32"/>
      <c r="Q3189" s="32"/>
      <c r="R3189" s="38">
        <f>(E3189*E$2+F3189*F$2+G3189*G$2+H3189*H$2+I3189*I$2+K3189*K$2+J3189*J$2+L3189*L$2+M3189*M$2)</f>
        <v>0</v>
      </c>
    </row>
    <row r="3190" spans="1:18" ht="22.5" customHeight="1">
      <c r="A3190" s="34">
        <v>46017</v>
      </c>
      <c r="B3190" s="15" t="s">
        <v>3540</v>
      </c>
      <c r="C3190" s="18" t="s">
        <v>3541</v>
      </c>
      <c r="D3190" s="35">
        <v>5076</v>
      </c>
      <c r="E3190" s="36">
        <v>64</v>
      </c>
      <c r="F3190" s="32">
        <v>97</v>
      </c>
      <c r="G3190" s="32">
        <v>36</v>
      </c>
      <c r="H3190" s="32">
        <v>52</v>
      </c>
      <c r="I3190" s="32">
        <v>29</v>
      </c>
      <c r="J3190" s="37">
        <v>97</v>
      </c>
      <c r="K3190" s="36">
        <v>82</v>
      </c>
      <c r="L3190" s="32">
        <v>40</v>
      </c>
      <c r="M3190" s="37">
        <v>90</v>
      </c>
      <c r="N3190" s="32"/>
      <c r="O3190" s="32"/>
      <c r="P3190" s="32"/>
      <c r="Q3190" s="32"/>
      <c r="R3190" s="38">
        <f>(E3190*E$2+F3190*F$2+G3190*G$2+H3190*H$2+I3190*I$2+K3190*K$2+J3190*J$2+L3190*L$2+M3190*M$2)</f>
        <v>0</v>
      </c>
    </row>
    <row r="3191" spans="1:18" ht="22.5" customHeight="1">
      <c r="A3191" s="34">
        <v>46017</v>
      </c>
      <c r="B3191" s="15" t="s">
        <v>5768</v>
      </c>
      <c r="C3191" s="15" t="s">
        <v>5767</v>
      </c>
      <c r="D3191" s="35">
        <v>2585</v>
      </c>
      <c r="E3191" s="36">
        <v>60</v>
      </c>
      <c r="F3191" s="32"/>
      <c r="G3191" s="32">
        <v>68</v>
      </c>
      <c r="H3191" s="32">
        <v>73</v>
      </c>
      <c r="I3191" s="32">
        <v>83</v>
      </c>
      <c r="J3191" s="37">
        <v>52</v>
      </c>
      <c r="K3191" s="36">
        <v>95</v>
      </c>
      <c r="L3191" s="32">
        <v>48</v>
      </c>
      <c r="M3191" s="37">
        <v>47</v>
      </c>
      <c r="N3191" s="32"/>
      <c r="O3191" s="32"/>
      <c r="P3191" s="32"/>
      <c r="Q3191" s="32"/>
      <c r="R3191" s="38">
        <f>(E3191*E$2+F3191*F$2+G3191*G$2+H3191*H$2+I3191*I$2+K3191*K$2+J3191*J$2+L3191*L$2+M3191*M$2)</f>
        <v>0</v>
      </c>
    </row>
    <row r="3192" spans="1:18" ht="22.5" customHeight="1">
      <c r="A3192" s="34">
        <v>46017</v>
      </c>
      <c r="B3192" s="15" t="s">
        <v>6337</v>
      </c>
      <c r="C3192" s="18" t="s">
        <v>6338</v>
      </c>
      <c r="D3192" s="35">
        <v>1275</v>
      </c>
      <c r="E3192" s="36">
        <v>49</v>
      </c>
      <c r="F3192" s="32"/>
      <c r="G3192" s="32">
        <v>65</v>
      </c>
      <c r="H3192" s="32"/>
      <c r="I3192" s="32">
        <v>41</v>
      </c>
      <c r="J3192" s="37"/>
      <c r="K3192" s="36">
        <v>24</v>
      </c>
      <c r="L3192" s="32">
        <v>27</v>
      </c>
      <c r="M3192" s="37">
        <v>83</v>
      </c>
      <c r="N3192" s="32"/>
      <c r="O3192" s="32"/>
      <c r="P3192" s="32"/>
      <c r="Q3192" s="32"/>
      <c r="R3192" s="38">
        <f>(E3192*E$2+F3192*F$2+G3192*G$2+H3192*H$2+I3192*I$2+K3192*K$2+J3192*J$2+L3192*L$2+M3192*M$2)</f>
        <v>0</v>
      </c>
    </row>
    <row r="3193" spans="1:18" ht="22.5" customHeight="1">
      <c r="A3193" s="34">
        <v>46017</v>
      </c>
      <c r="B3193" s="15" t="s">
        <v>3542</v>
      </c>
      <c r="C3193" s="18" t="s">
        <v>3543</v>
      </c>
      <c r="D3193" s="35">
        <v>5054</v>
      </c>
      <c r="E3193" s="36"/>
      <c r="F3193" s="32">
        <v>17</v>
      </c>
      <c r="G3193" s="32"/>
      <c r="H3193" s="32">
        <v>13</v>
      </c>
      <c r="I3193" s="32"/>
      <c r="J3193" s="37"/>
      <c r="K3193" s="36">
        <v>58</v>
      </c>
      <c r="L3193" s="32">
        <v>3</v>
      </c>
      <c r="M3193" s="37">
        <v>70</v>
      </c>
      <c r="N3193" s="32"/>
      <c r="O3193" s="32"/>
      <c r="P3193" s="32"/>
      <c r="Q3193" s="32"/>
      <c r="R3193" s="38">
        <f>(E3193*E$2+F3193*F$2+G3193*G$2+H3193*H$2+I3193*I$2+K3193*K$2+J3193*J$2+L3193*L$2+M3193*M$2)</f>
        <v>0</v>
      </c>
    </row>
    <row r="3194" spans="1:18" ht="22.5" customHeight="1">
      <c r="A3194" s="34">
        <v>46017</v>
      </c>
      <c r="B3194" s="15" t="s">
        <v>6462</v>
      </c>
      <c r="C3194" s="15" t="s">
        <v>6463</v>
      </c>
      <c r="D3194" s="35">
        <v>242</v>
      </c>
      <c r="E3194" s="36"/>
      <c r="F3194" s="32"/>
      <c r="G3194" s="32"/>
      <c r="H3194" s="32"/>
      <c r="I3194" s="32"/>
      <c r="J3194" s="37"/>
      <c r="K3194" s="36"/>
      <c r="L3194" s="32">
        <v>11</v>
      </c>
      <c r="M3194" s="37">
        <v>86</v>
      </c>
      <c r="N3194" s="32"/>
      <c r="O3194" s="32"/>
      <c r="P3194" s="32"/>
      <c r="Q3194" s="32"/>
      <c r="R3194" s="38">
        <f>(E3194*E$2+F3194*F$2+G3194*G$2+H3194*H$2+I3194*I$2+K3194*K$2+J3194*J$2+L3194*L$2+M3194*M$2)</f>
        <v>0</v>
      </c>
    </row>
    <row r="3195" spans="1:18" ht="22.5" customHeight="1">
      <c r="A3195" s="34">
        <v>46017</v>
      </c>
      <c r="B3195" s="15" t="s">
        <v>5363</v>
      </c>
      <c r="C3195" s="18" t="s">
        <v>5362</v>
      </c>
      <c r="D3195" s="35">
        <v>3066</v>
      </c>
      <c r="E3195" s="36">
        <v>40</v>
      </c>
      <c r="F3195" s="32"/>
      <c r="G3195" s="32">
        <v>38</v>
      </c>
      <c r="H3195" s="32">
        <v>9</v>
      </c>
      <c r="I3195" s="32">
        <v>15</v>
      </c>
      <c r="J3195" s="37"/>
      <c r="K3195" s="36">
        <v>65</v>
      </c>
      <c r="L3195" s="32">
        <v>75</v>
      </c>
      <c r="M3195" s="37">
        <v>8</v>
      </c>
      <c r="N3195" s="32"/>
      <c r="O3195" s="32"/>
      <c r="P3195" s="32"/>
      <c r="Q3195" s="32"/>
      <c r="R3195" s="38">
        <f>(E3195*E$2+F3195*F$2+G3195*G$2+H3195*H$2+I3195*I$2+K3195*K$2+J3195*J$2+L3195*L$2+M3195*M$2)</f>
        <v>0</v>
      </c>
    </row>
    <row r="3196" spans="1:18" ht="22.5" customHeight="1">
      <c r="A3196" s="34">
        <v>46017</v>
      </c>
      <c r="B3196" s="15" t="s">
        <v>6854</v>
      </c>
      <c r="C3196" s="15" t="s">
        <v>6808</v>
      </c>
      <c r="D3196" s="35">
        <v>1950</v>
      </c>
      <c r="E3196" s="36">
        <v>42</v>
      </c>
      <c r="F3196" s="32"/>
      <c r="G3196" s="32">
        <v>31</v>
      </c>
      <c r="H3196" s="32">
        <v>54</v>
      </c>
      <c r="I3196" s="32">
        <v>13</v>
      </c>
      <c r="J3196" s="37"/>
      <c r="K3196" s="36">
        <v>35</v>
      </c>
      <c r="L3196" s="32">
        <v>26</v>
      </c>
      <c r="M3196" s="37">
        <v>56</v>
      </c>
      <c r="N3196" s="32"/>
      <c r="O3196" s="32"/>
      <c r="P3196" s="32"/>
      <c r="Q3196" s="32"/>
      <c r="R3196" s="38">
        <f>(E3196*E$2+F3196*F$2+G3196*G$2+H3196*H$2+I3196*I$2+K3196*K$2+J3196*J$2+L3196*L$2+M3196*M$2)</f>
        <v>0</v>
      </c>
    </row>
    <row r="3197" spans="1:18" ht="22.5" customHeight="1">
      <c r="A3197" s="34">
        <v>46017</v>
      </c>
      <c r="B3197" s="15" t="s">
        <v>3544</v>
      </c>
      <c r="C3197" s="18" t="s">
        <v>3545</v>
      </c>
      <c r="D3197" s="35">
        <v>6933</v>
      </c>
      <c r="E3197" s="36">
        <v>43</v>
      </c>
      <c r="F3197" s="32">
        <v>49</v>
      </c>
      <c r="G3197" s="32">
        <v>48</v>
      </c>
      <c r="H3197" s="32">
        <v>42</v>
      </c>
      <c r="I3197" s="32">
        <v>38</v>
      </c>
      <c r="J3197" s="37">
        <v>59</v>
      </c>
      <c r="K3197" s="36">
        <v>8</v>
      </c>
      <c r="L3197" s="32">
        <v>47</v>
      </c>
      <c r="M3197" s="37">
        <v>40</v>
      </c>
      <c r="N3197" s="32"/>
      <c r="O3197" s="32"/>
      <c r="P3197" s="32"/>
      <c r="Q3197" s="32"/>
      <c r="R3197" s="38">
        <f>(E3197*E$2+F3197*F$2+G3197*G$2+H3197*H$2+I3197*I$2+K3197*K$2+J3197*J$2+L3197*L$2+M3197*M$2)</f>
        <v>0</v>
      </c>
    </row>
    <row r="3198" spans="1:18" ht="22.5" customHeight="1">
      <c r="A3198" s="34">
        <v>46017</v>
      </c>
      <c r="B3198" s="15" t="s">
        <v>5365</v>
      </c>
      <c r="C3198" s="18" t="s">
        <v>5364</v>
      </c>
      <c r="D3198" s="35">
        <v>340</v>
      </c>
      <c r="E3198" s="36">
        <v>32</v>
      </c>
      <c r="F3198" s="32"/>
      <c r="G3198" s="32">
        <v>24</v>
      </c>
      <c r="H3198" s="32"/>
      <c r="I3198" s="32">
        <v>2</v>
      </c>
      <c r="J3198" s="37"/>
      <c r="K3198" s="36">
        <v>4</v>
      </c>
      <c r="L3198" s="32">
        <v>36</v>
      </c>
      <c r="M3198" s="37">
        <v>58</v>
      </c>
      <c r="N3198" s="32"/>
      <c r="O3198" s="32"/>
      <c r="P3198" s="32"/>
      <c r="Q3198" s="32"/>
      <c r="R3198" s="38">
        <f>(E3198*E$2+F3198*F$2+G3198*G$2+H3198*H$2+I3198*I$2+K3198*K$2+J3198*J$2+L3198*L$2+M3198*M$2)</f>
        <v>0</v>
      </c>
    </row>
    <row r="3199" spans="1:18" ht="22.5" customHeight="1">
      <c r="A3199" s="34">
        <v>46017</v>
      </c>
      <c r="B3199" s="15" t="s">
        <v>3546</v>
      </c>
      <c r="C3199" s="18" t="s">
        <v>3547</v>
      </c>
      <c r="D3199" s="35">
        <v>5665</v>
      </c>
      <c r="E3199" s="36">
        <v>38</v>
      </c>
      <c r="F3199" s="32">
        <v>31</v>
      </c>
      <c r="G3199" s="32">
        <v>46</v>
      </c>
      <c r="H3199" s="32">
        <v>35</v>
      </c>
      <c r="I3199" s="32">
        <v>68</v>
      </c>
      <c r="J3199" s="37"/>
      <c r="K3199" s="36">
        <v>57</v>
      </c>
      <c r="L3199" s="32">
        <v>71</v>
      </c>
      <c r="M3199" s="37">
        <v>50</v>
      </c>
      <c r="N3199" s="32"/>
      <c r="O3199" s="32"/>
      <c r="P3199" s="32"/>
      <c r="Q3199" s="32"/>
      <c r="R3199" s="38">
        <f>(E3199*E$2+F3199*F$2+G3199*G$2+H3199*H$2+I3199*I$2+K3199*K$2+J3199*J$2+L3199*L$2+M3199*M$2)</f>
        <v>0</v>
      </c>
    </row>
    <row r="3200" spans="1:18" ht="22.5" customHeight="1">
      <c r="A3200" s="34">
        <v>46017</v>
      </c>
      <c r="B3200" s="15" t="s">
        <v>3548</v>
      </c>
      <c r="C3200" s="15" t="s">
        <v>3549</v>
      </c>
      <c r="D3200" s="35">
        <v>9842</v>
      </c>
      <c r="E3200" s="36">
        <v>45</v>
      </c>
      <c r="F3200" s="32">
        <v>8</v>
      </c>
      <c r="G3200" s="32">
        <v>60</v>
      </c>
      <c r="H3200" s="32">
        <v>26</v>
      </c>
      <c r="I3200" s="32">
        <v>85</v>
      </c>
      <c r="J3200" s="37"/>
      <c r="K3200" s="36">
        <v>3</v>
      </c>
      <c r="L3200" s="32">
        <v>97</v>
      </c>
      <c r="M3200" s="37">
        <v>4</v>
      </c>
      <c r="N3200" s="32"/>
      <c r="O3200" s="32"/>
      <c r="P3200" s="32"/>
      <c r="Q3200" s="32"/>
      <c r="R3200" s="38">
        <f>(E3200*E$2+F3200*F$2+G3200*G$2+H3200*H$2+I3200*I$2+K3200*K$2+J3200*J$2+L3200*L$2+M3200*M$2)</f>
        <v>0</v>
      </c>
    </row>
    <row r="3201" spans="1:18" ht="22.5" customHeight="1">
      <c r="A3201" s="34">
        <v>46017</v>
      </c>
      <c r="B3201" s="15" t="s">
        <v>3551</v>
      </c>
      <c r="C3201" s="18" t="s">
        <v>3552</v>
      </c>
      <c r="D3201" s="35">
        <v>10634</v>
      </c>
      <c r="E3201" s="36">
        <v>51</v>
      </c>
      <c r="F3201" s="32">
        <v>42</v>
      </c>
      <c r="G3201" s="32">
        <v>56</v>
      </c>
      <c r="H3201" s="32">
        <v>54</v>
      </c>
      <c r="I3201" s="32">
        <v>43</v>
      </c>
      <c r="J3201" s="37">
        <v>48</v>
      </c>
      <c r="K3201" s="36">
        <v>34</v>
      </c>
      <c r="L3201" s="32">
        <v>3</v>
      </c>
      <c r="M3201" s="37">
        <v>93</v>
      </c>
      <c r="N3201" s="32"/>
      <c r="O3201" s="32"/>
      <c r="P3201" s="32"/>
      <c r="Q3201" s="32"/>
      <c r="R3201" s="38">
        <f>(E3201*E$2+F3201*F$2+G3201*G$2+H3201*H$2+I3201*I$2+K3201*K$2+J3201*J$2+L3201*L$2+M3201*M$2)</f>
        <v>0</v>
      </c>
    </row>
    <row r="3202" spans="1:18" ht="22.5" customHeight="1">
      <c r="A3202" s="34">
        <v>46017</v>
      </c>
      <c r="B3202" s="15" t="s">
        <v>5367</v>
      </c>
      <c r="C3202" s="18" t="s">
        <v>5366</v>
      </c>
      <c r="D3202" s="35">
        <v>247</v>
      </c>
      <c r="E3202" s="36"/>
      <c r="F3202" s="32"/>
      <c r="G3202" s="32"/>
      <c r="H3202" s="32">
        <v>9</v>
      </c>
      <c r="I3202" s="32"/>
      <c r="J3202" s="37"/>
      <c r="K3202" s="36">
        <v>63</v>
      </c>
      <c r="L3202" s="32">
        <v>35</v>
      </c>
      <c r="M3202" s="37">
        <v>58</v>
      </c>
      <c r="N3202" s="32"/>
      <c r="O3202" s="32"/>
      <c r="P3202" s="32"/>
      <c r="Q3202" s="32"/>
      <c r="R3202" s="38">
        <f>(E3202*E$2+F3202*F$2+G3202*G$2+H3202*H$2+I3202*I$2+K3202*K$2+J3202*J$2+L3202*L$2+M3202*M$2)</f>
        <v>0</v>
      </c>
    </row>
    <row r="3203" spans="1:18" ht="22.5" customHeight="1">
      <c r="A3203" s="34">
        <v>46017</v>
      </c>
      <c r="B3203" s="15" t="s">
        <v>5369</v>
      </c>
      <c r="C3203" s="15" t="s">
        <v>5368</v>
      </c>
      <c r="D3203" s="35">
        <v>2959</v>
      </c>
      <c r="E3203" s="36"/>
      <c r="F3203" s="32"/>
      <c r="G3203" s="32"/>
      <c r="H3203" s="32">
        <v>5</v>
      </c>
      <c r="I3203" s="32"/>
      <c r="J3203" s="37"/>
      <c r="K3203" s="36">
        <v>55</v>
      </c>
      <c r="L3203" s="32">
        <v>34</v>
      </c>
      <c r="M3203" s="37">
        <v>53</v>
      </c>
      <c r="N3203" s="32"/>
      <c r="O3203" s="32"/>
      <c r="P3203" s="32"/>
      <c r="Q3203" s="32"/>
      <c r="R3203" s="38">
        <f>(E3203*E$2+F3203*F$2+G3203*G$2+H3203*H$2+I3203*I$2+K3203*K$2+J3203*J$2+L3203*L$2+M3203*M$2)</f>
        <v>0</v>
      </c>
    </row>
    <row r="3204" spans="1:18" ht="22.5" customHeight="1">
      <c r="A3204" s="34">
        <v>46017</v>
      </c>
      <c r="B3204" s="15" t="s">
        <v>3553</v>
      </c>
      <c r="C3204" s="15" t="s">
        <v>3554</v>
      </c>
      <c r="D3204" s="35">
        <v>7892</v>
      </c>
      <c r="E3204" s="36"/>
      <c r="F3204" s="32">
        <v>25</v>
      </c>
      <c r="G3204" s="32"/>
      <c r="H3204" s="32">
        <v>61</v>
      </c>
      <c r="I3204" s="32"/>
      <c r="J3204" s="37"/>
      <c r="K3204" s="36"/>
      <c r="L3204" s="32">
        <v>7</v>
      </c>
      <c r="M3204" s="37">
        <v>77</v>
      </c>
      <c r="N3204" s="32"/>
      <c r="O3204" s="32"/>
      <c r="P3204" s="32"/>
      <c r="Q3204" s="32"/>
      <c r="R3204" s="38">
        <f>(E3204*E$2+F3204*F$2+G3204*G$2+H3204*H$2+I3204*I$2+K3204*K$2+J3204*J$2+L3204*L$2+M3204*M$2)</f>
        <v>0</v>
      </c>
    </row>
    <row r="3205" spans="1:18" ht="22.5" customHeight="1">
      <c r="A3205" s="34">
        <v>46017</v>
      </c>
      <c r="B3205" s="15" t="s">
        <v>5875</v>
      </c>
      <c r="C3205" s="18" t="s">
        <v>5370</v>
      </c>
      <c r="D3205" s="35">
        <v>3912</v>
      </c>
      <c r="E3205" s="36">
        <v>58</v>
      </c>
      <c r="F3205" s="32"/>
      <c r="G3205" s="32">
        <v>71</v>
      </c>
      <c r="H3205" s="32"/>
      <c r="I3205" s="32">
        <v>83</v>
      </c>
      <c r="J3205" s="37">
        <v>54</v>
      </c>
      <c r="K3205" s="36">
        <v>34</v>
      </c>
      <c r="L3205" s="32">
        <v>39</v>
      </c>
      <c r="M3205" s="37">
        <v>64</v>
      </c>
      <c r="N3205" s="32"/>
      <c r="O3205" s="32"/>
      <c r="P3205" s="32"/>
      <c r="Q3205" s="32"/>
      <c r="R3205" s="38">
        <f>(E3205*E$2+F3205*F$2+G3205*G$2+H3205*H$2+I3205*I$2+K3205*K$2+J3205*J$2+L3205*L$2+M3205*M$2)</f>
        <v>0</v>
      </c>
    </row>
    <row r="3206" spans="1:18" ht="22.5" customHeight="1">
      <c r="A3206" s="34">
        <v>46017</v>
      </c>
      <c r="B3206" s="15" t="s">
        <v>5571</v>
      </c>
      <c r="C3206" s="18" t="s">
        <v>5566</v>
      </c>
      <c r="D3206" s="35">
        <v>2099</v>
      </c>
      <c r="E3206" s="36">
        <v>85</v>
      </c>
      <c r="F3206" s="32">
        <v>97</v>
      </c>
      <c r="G3206" s="32">
        <v>71</v>
      </c>
      <c r="H3206" s="32">
        <v>43</v>
      </c>
      <c r="I3206" s="32">
        <v>84</v>
      </c>
      <c r="J3206" s="37"/>
      <c r="K3206" s="36">
        <v>92</v>
      </c>
      <c r="L3206" s="32">
        <v>58</v>
      </c>
      <c r="M3206" s="37">
        <v>70</v>
      </c>
      <c r="N3206" s="32"/>
      <c r="O3206" s="32"/>
      <c r="P3206" s="32"/>
      <c r="Q3206" s="32"/>
      <c r="R3206" s="38">
        <f>(E3206*E$2+F3206*F$2+G3206*G$2+H3206*H$2+I3206*I$2+K3206*K$2+J3206*J$2+L3206*L$2+M3206*M$2)</f>
        <v>0</v>
      </c>
    </row>
    <row r="3207" spans="1:18" ht="22.5" customHeight="1">
      <c r="A3207" s="34">
        <v>46017</v>
      </c>
      <c r="B3207" s="15" t="s">
        <v>6448</v>
      </c>
      <c r="C3207" s="18" t="s">
        <v>3555</v>
      </c>
      <c r="D3207" s="35">
        <v>4778</v>
      </c>
      <c r="E3207" s="36">
        <v>56</v>
      </c>
      <c r="F3207" s="32">
        <v>94</v>
      </c>
      <c r="G3207" s="32">
        <v>59</v>
      </c>
      <c r="H3207" s="32">
        <v>24</v>
      </c>
      <c r="I3207" s="32">
        <v>82</v>
      </c>
      <c r="J3207" s="37"/>
      <c r="K3207" s="36">
        <v>67</v>
      </c>
      <c r="L3207" s="32">
        <v>56</v>
      </c>
      <c r="M3207" s="37">
        <v>52</v>
      </c>
      <c r="N3207" s="32"/>
      <c r="O3207" s="32"/>
      <c r="P3207" s="32"/>
      <c r="Q3207" s="32"/>
      <c r="R3207" s="38">
        <f>(E3207*E$2+F3207*F$2+G3207*G$2+H3207*H$2+I3207*I$2+K3207*K$2+J3207*J$2+L3207*L$2+M3207*M$2)</f>
        <v>0</v>
      </c>
    </row>
    <row r="3208" spans="1:18" ht="22.5" customHeight="1">
      <c r="A3208" s="34">
        <v>46017</v>
      </c>
      <c r="B3208" s="15" t="s">
        <v>5877</v>
      </c>
      <c r="C3208" s="15" t="s">
        <v>5876</v>
      </c>
      <c r="D3208" s="35">
        <v>308</v>
      </c>
      <c r="E3208" s="36"/>
      <c r="F3208" s="32">
        <v>8</v>
      </c>
      <c r="G3208" s="32"/>
      <c r="H3208" s="32">
        <v>7</v>
      </c>
      <c r="I3208" s="32"/>
      <c r="J3208" s="37"/>
      <c r="K3208" s="36">
        <v>3</v>
      </c>
      <c r="L3208" s="32">
        <v>52</v>
      </c>
      <c r="M3208" s="37">
        <v>39</v>
      </c>
      <c r="N3208" s="32"/>
      <c r="O3208" s="32"/>
      <c r="P3208" s="32"/>
      <c r="Q3208" s="32"/>
      <c r="R3208" s="38">
        <f>(E3208*E$2+F3208*F$2+G3208*G$2+H3208*H$2+I3208*I$2+K3208*K$2+J3208*J$2+L3208*L$2+M3208*M$2)</f>
        <v>0</v>
      </c>
    </row>
    <row r="3209" spans="1:18" ht="22.5" customHeight="1">
      <c r="A3209" s="34">
        <v>46017</v>
      </c>
      <c r="B3209" s="15" t="s">
        <v>3556</v>
      </c>
      <c r="C3209" s="18" t="s">
        <v>3557</v>
      </c>
      <c r="D3209" s="35">
        <v>881</v>
      </c>
      <c r="E3209" s="36">
        <v>16</v>
      </c>
      <c r="F3209" s="32">
        <v>50</v>
      </c>
      <c r="G3209" s="32">
        <v>38</v>
      </c>
      <c r="H3209" s="32">
        <v>23</v>
      </c>
      <c r="I3209" s="32">
        <v>73</v>
      </c>
      <c r="J3209" s="37"/>
      <c r="K3209" s="36">
        <v>20</v>
      </c>
      <c r="L3209" s="32">
        <v>97</v>
      </c>
      <c r="M3209" s="37">
        <v>2</v>
      </c>
      <c r="N3209" s="32"/>
      <c r="O3209" s="32"/>
      <c r="P3209" s="32"/>
      <c r="Q3209" s="32"/>
      <c r="R3209" s="38">
        <f>(E3209*E$2+F3209*F$2+G3209*G$2+H3209*H$2+I3209*I$2+K3209*K$2+J3209*J$2+L3209*L$2+M3209*M$2)</f>
        <v>0</v>
      </c>
    </row>
    <row r="3210" spans="1:18" ht="22.5" customHeight="1">
      <c r="A3210" s="34">
        <v>46017</v>
      </c>
      <c r="B3210" s="15" t="s">
        <v>3558</v>
      </c>
      <c r="C3210" s="18" t="s">
        <v>3559</v>
      </c>
      <c r="D3210" s="35">
        <v>4120</v>
      </c>
      <c r="E3210" s="36">
        <v>53</v>
      </c>
      <c r="F3210" s="32">
        <v>10</v>
      </c>
      <c r="G3210" s="32">
        <v>71</v>
      </c>
      <c r="H3210" s="32">
        <v>93</v>
      </c>
      <c r="I3210" s="32">
        <v>52</v>
      </c>
      <c r="J3210" s="37"/>
      <c r="K3210" s="36">
        <v>50</v>
      </c>
      <c r="L3210" s="32">
        <v>68</v>
      </c>
      <c r="M3210" s="37">
        <v>27</v>
      </c>
      <c r="N3210" s="32"/>
      <c r="O3210" s="32"/>
      <c r="P3210" s="32"/>
      <c r="Q3210" s="32"/>
      <c r="R3210" s="38">
        <f>(E3210*E$2+F3210*F$2+G3210*G$2+H3210*H$2+I3210*I$2+K3210*K$2+J3210*J$2+L3210*L$2+M3210*M$2)</f>
        <v>0</v>
      </c>
    </row>
    <row r="3211" spans="1:18" ht="22.5" customHeight="1">
      <c r="A3211" s="34">
        <v>46017</v>
      </c>
      <c r="B3211" s="15" t="s">
        <v>7860</v>
      </c>
      <c r="C3211" s="18" t="s">
        <v>7861</v>
      </c>
      <c r="D3211" s="35">
        <v>263</v>
      </c>
      <c r="E3211" s="36">
        <v>27</v>
      </c>
      <c r="F3211" s="32">
        <v>36</v>
      </c>
      <c r="G3211" s="32">
        <v>25</v>
      </c>
      <c r="H3211" s="32">
        <v>29</v>
      </c>
      <c r="I3211" s="32">
        <v>15</v>
      </c>
      <c r="J3211" s="37"/>
      <c r="K3211" s="36">
        <v>85</v>
      </c>
      <c r="L3211" s="32">
        <v>49</v>
      </c>
      <c r="M3211" s="37">
        <v>42</v>
      </c>
      <c r="N3211" s="32"/>
      <c r="O3211" s="32"/>
      <c r="P3211" s="32"/>
      <c r="Q3211" s="32"/>
      <c r="R3211" s="38">
        <f>(E3211*E$2+F3211*F$2+G3211*G$2+H3211*H$2+I3211*I$2+K3211*K$2+J3211*J$2+L3211*L$2+M3211*M$2)</f>
        <v>0</v>
      </c>
    </row>
    <row r="3212" spans="1:18" ht="22.5" customHeight="1">
      <c r="A3212" s="34">
        <v>46017</v>
      </c>
      <c r="B3212" s="15" t="s">
        <v>3560</v>
      </c>
      <c r="C3212" s="18" t="s">
        <v>3561</v>
      </c>
      <c r="D3212" s="35">
        <v>4414</v>
      </c>
      <c r="E3212" s="36">
        <v>51</v>
      </c>
      <c r="F3212" s="32">
        <v>15</v>
      </c>
      <c r="G3212" s="32">
        <v>47</v>
      </c>
      <c r="H3212" s="32">
        <v>46</v>
      </c>
      <c r="I3212" s="32">
        <v>87</v>
      </c>
      <c r="J3212" s="37"/>
      <c r="K3212" s="36">
        <v>51</v>
      </c>
      <c r="L3212" s="32">
        <v>94</v>
      </c>
      <c r="M3212" s="37">
        <v>16</v>
      </c>
      <c r="N3212" s="32"/>
      <c r="O3212" s="32"/>
      <c r="P3212" s="32"/>
      <c r="Q3212" s="32"/>
      <c r="R3212" s="38">
        <f>(E3212*E$2+F3212*F$2+G3212*G$2+H3212*H$2+I3212*I$2+K3212*K$2+J3212*J$2+L3212*L$2+M3212*M$2)</f>
        <v>0</v>
      </c>
    </row>
    <row r="3213" spans="1:18" ht="22.5" customHeight="1">
      <c r="A3213" s="34">
        <v>46017</v>
      </c>
      <c r="B3213" s="15" t="s">
        <v>7645</v>
      </c>
      <c r="C3213" s="18" t="s">
        <v>3562</v>
      </c>
      <c r="D3213" s="35">
        <v>56455</v>
      </c>
      <c r="E3213" s="36">
        <v>52</v>
      </c>
      <c r="F3213" s="32">
        <v>41</v>
      </c>
      <c r="G3213" s="32">
        <v>52</v>
      </c>
      <c r="H3213" s="32">
        <v>91</v>
      </c>
      <c r="I3213" s="32">
        <v>88</v>
      </c>
      <c r="J3213" s="37">
        <v>47</v>
      </c>
      <c r="K3213" s="36">
        <v>63</v>
      </c>
      <c r="L3213" s="32">
        <v>54</v>
      </c>
      <c r="M3213" s="37">
        <v>49</v>
      </c>
      <c r="N3213" s="32"/>
      <c r="O3213" s="32"/>
      <c r="P3213" s="32"/>
      <c r="Q3213" s="32"/>
      <c r="R3213" s="38">
        <f>(E3213*E$2+F3213*F$2+G3213*G$2+H3213*H$2+I3213*I$2+K3213*K$2+J3213*J$2+L3213*L$2+M3213*M$2)</f>
        <v>0</v>
      </c>
    </row>
    <row r="3214" spans="1:18" ht="22.5" customHeight="1">
      <c r="A3214" s="34">
        <v>46017</v>
      </c>
      <c r="B3214" s="15" t="s">
        <v>6003</v>
      </c>
      <c r="C3214" s="18" t="s">
        <v>6004</v>
      </c>
      <c r="D3214" s="35">
        <v>454</v>
      </c>
      <c r="E3214" s="36">
        <v>25</v>
      </c>
      <c r="F3214" s="32"/>
      <c r="G3214" s="32">
        <v>18</v>
      </c>
      <c r="H3214" s="32">
        <v>14</v>
      </c>
      <c r="I3214" s="32">
        <v>16</v>
      </c>
      <c r="J3214" s="37"/>
      <c r="K3214" s="36">
        <v>26</v>
      </c>
      <c r="L3214" s="32">
        <v>75</v>
      </c>
      <c r="M3214" s="37">
        <v>16</v>
      </c>
      <c r="N3214" s="32"/>
      <c r="O3214" s="32"/>
      <c r="P3214" s="32"/>
      <c r="Q3214" s="32"/>
      <c r="R3214" s="38">
        <f>(E3214*E$2+F3214*F$2+G3214*G$2+H3214*H$2+I3214*I$2+K3214*K$2+J3214*J$2+L3214*L$2+M3214*M$2)</f>
        <v>0</v>
      </c>
    </row>
    <row r="3215" spans="1:18" ht="22.5" customHeight="1">
      <c r="A3215" s="34">
        <v>46017</v>
      </c>
      <c r="B3215" s="15" t="s">
        <v>7312</v>
      </c>
      <c r="C3215" s="18" t="s">
        <v>7192</v>
      </c>
      <c r="D3215" s="35">
        <v>2381</v>
      </c>
      <c r="E3215" s="36">
        <v>50</v>
      </c>
      <c r="F3215" s="32">
        <v>62</v>
      </c>
      <c r="G3215" s="32">
        <v>57</v>
      </c>
      <c r="H3215" s="32">
        <v>34</v>
      </c>
      <c r="I3215" s="32"/>
      <c r="J3215" s="37"/>
      <c r="K3215" s="36">
        <v>32</v>
      </c>
      <c r="L3215" s="32">
        <v>52</v>
      </c>
      <c r="M3215" s="37">
        <v>55</v>
      </c>
      <c r="N3215" s="32"/>
      <c r="O3215" s="32"/>
      <c r="P3215" s="32"/>
      <c r="Q3215" s="32"/>
      <c r="R3215" s="38">
        <f>(E3215*E$2+F3215*F$2+G3215*G$2+H3215*H$2+I3215*I$2+K3215*K$2+J3215*J$2+L3215*L$2+M3215*M$2)</f>
        <v>0</v>
      </c>
    </row>
    <row r="3216" spans="1:18" ht="22.5" customHeight="1">
      <c r="A3216" s="34">
        <v>46017</v>
      </c>
      <c r="B3216" s="15" t="s">
        <v>7193</v>
      </c>
      <c r="C3216" s="15" t="s">
        <v>7194</v>
      </c>
      <c r="D3216" s="35">
        <v>857</v>
      </c>
      <c r="E3216" s="36">
        <v>8</v>
      </c>
      <c r="F3216" s="32">
        <v>5</v>
      </c>
      <c r="G3216" s="32">
        <v>32</v>
      </c>
      <c r="H3216" s="32">
        <v>22</v>
      </c>
      <c r="I3216" s="32">
        <v>71</v>
      </c>
      <c r="J3216" s="37"/>
      <c r="K3216" s="36">
        <v>59</v>
      </c>
      <c r="L3216" s="32">
        <v>75</v>
      </c>
      <c r="M3216" s="37">
        <v>20</v>
      </c>
      <c r="N3216" s="32"/>
      <c r="O3216" s="32"/>
      <c r="P3216" s="32"/>
      <c r="Q3216" s="32"/>
      <c r="R3216" s="38">
        <f>(E3216*E$2+F3216*F$2+G3216*G$2+H3216*H$2+I3216*I$2+K3216*K$2+J3216*J$2+L3216*L$2+M3216*M$2)</f>
        <v>0</v>
      </c>
    </row>
    <row r="3217" spans="1:18" ht="22.5" customHeight="1">
      <c r="A3217" s="34">
        <v>46017</v>
      </c>
      <c r="B3217" s="15" t="s">
        <v>3563</v>
      </c>
      <c r="C3217" s="15" t="s">
        <v>3564</v>
      </c>
      <c r="D3217" s="35">
        <v>34802</v>
      </c>
      <c r="E3217" s="36">
        <v>50</v>
      </c>
      <c r="F3217" s="32">
        <v>39</v>
      </c>
      <c r="G3217" s="32">
        <v>48</v>
      </c>
      <c r="H3217" s="32">
        <v>79</v>
      </c>
      <c r="I3217" s="32">
        <v>94</v>
      </c>
      <c r="J3217" s="37">
        <v>43</v>
      </c>
      <c r="K3217" s="36">
        <v>49</v>
      </c>
      <c r="L3217" s="32">
        <v>36</v>
      </c>
      <c r="M3217" s="37">
        <v>69</v>
      </c>
      <c r="N3217" s="32"/>
      <c r="O3217" s="32"/>
      <c r="P3217" s="32"/>
      <c r="Q3217" s="32"/>
      <c r="R3217" s="38">
        <f>(E3217*E$2+F3217*F$2+G3217*G$2+H3217*H$2+I3217*I$2+K3217*K$2+J3217*J$2+L3217*L$2+M3217*M$2)</f>
        <v>0</v>
      </c>
    </row>
    <row r="3218" spans="1:18" ht="22.5" customHeight="1">
      <c r="A3218" s="34">
        <v>46017</v>
      </c>
      <c r="B3218" s="15" t="s">
        <v>5372</v>
      </c>
      <c r="C3218" s="18" t="s">
        <v>5371</v>
      </c>
      <c r="D3218" s="35">
        <v>3266</v>
      </c>
      <c r="E3218" s="36">
        <v>38</v>
      </c>
      <c r="F3218" s="32"/>
      <c r="G3218" s="32">
        <v>36</v>
      </c>
      <c r="H3218" s="32"/>
      <c r="I3218" s="32">
        <v>83</v>
      </c>
      <c r="J3218" s="37">
        <v>42</v>
      </c>
      <c r="K3218" s="36">
        <v>8</v>
      </c>
      <c r="L3218" s="32">
        <v>53</v>
      </c>
      <c r="M3218" s="37">
        <v>32</v>
      </c>
      <c r="N3218" s="32"/>
      <c r="O3218" s="32"/>
      <c r="P3218" s="32"/>
      <c r="Q3218" s="32"/>
      <c r="R3218" s="38">
        <f>(E3218*E$2+F3218*F$2+G3218*G$2+H3218*H$2+I3218*I$2+K3218*K$2+J3218*J$2+L3218*L$2+M3218*M$2)</f>
        <v>0</v>
      </c>
    </row>
    <row r="3219" spans="1:18" ht="22.5" customHeight="1">
      <c r="A3219" s="34">
        <v>46017</v>
      </c>
      <c r="B3219" s="15" t="s">
        <v>3565</v>
      </c>
      <c r="C3219" s="15" t="s">
        <v>3566</v>
      </c>
      <c r="D3219" s="35">
        <v>4318</v>
      </c>
      <c r="E3219" s="36">
        <v>29</v>
      </c>
      <c r="F3219" s="32">
        <v>3</v>
      </c>
      <c r="G3219" s="32">
        <v>32</v>
      </c>
      <c r="H3219" s="32">
        <v>89</v>
      </c>
      <c r="I3219" s="32">
        <v>52</v>
      </c>
      <c r="J3219" s="37">
        <v>14</v>
      </c>
      <c r="K3219" s="36">
        <v>86</v>
      </c>
      <c r="L3219" s="32">
        <v>39</v>
      </c>
      <c r="M3219" s="37">
        <v>69</v>
      </c>
      <c r="N3219" s="32"/>
      <c r="O3219" s="32"/>
      <c r="P3219" s="32"/>
      <c r="Q3219" s="32"/>
      <c r="R3219" s="38">
        <f>(E3219*E$2+F3219*F$2+G3219*G$2+H3219*H$2+I3219*I$2+K3219*K$2+J3219*J$2+L3219*L$2+M3219*M$2)</f>
        <v>0</v>
      </c>
    </row>
    <row r="3220" spans="1:18" ht="22.5" customHeight="1">
      <c r="A3220" s="34">
        <v>46017</v>
      </c>
      <c r="B3220" s="15" t="s">
        <v>7234</v>
      </c>
      <c r="C3220" s="18" t="s">
        <v>7235</v>
      </c>
      <c r="D3220" s="35">
        <v>1156</v>
      </c>
      <c r="E3220" s="36">
        <v>43</v>
      </c>
      <c r="F3220" s="32"/>
      <c r="G3220" s="32">
        <v>48</v>
      </c>
      <c r="H3220" s="32">
        <v>47</v>
      </c>
      <c r="I3220" s="32"/>
      <c r="J3220" s="37"/>
      <c r="K3220" s="36">
        <v>85</v>
      </c>
      <c r="L3220" s="32">
        <v>60</v>
      </c>
      <c r="M3220" s="37">
        <v>43</v>
      </c>
      <c r="N3220" s="32"/>
      <c r="O3220" s="32"/>
      <c r="P3220" s="32"/>
      <c r="Q3220" s="32"/>
      <c r="R3220" s="38">
        <f>(E3220*E$2+F3220*F$2+G3220*G$2+H3220*H$2+I3220*I$2+K3220*K$2+J3220*J$2+L3220*L$2+M3220*M$2)</f>
        <v>0</v>
      </c>
    </row>
    <row r="3221" spans="1:18" ht="22.5" customHeight="1">
      <c r="A3221" s="34">
        <v>46017</v>
      </c>
      <c r="B3221" s="15" t="s">
        <v>5374</v>
      </c>
      <c r="C3221" s="18" t="s">
        <v>5373</v>
      </c>
      <c r="D3221" s="35">
        <v>5587</v>
      </c>
      <c r="E3221" s="36">
        <v>41</v>
      </c>
      <c r="F3221" s="32"/>
      <c r="G3221" s="32">
        <v>27</v>
      </c>
      <c r="H3221" s="32">
        <v>75</v>
      </c>
      <c r="I3221" s="32">
        <v>26</v>
      </c>
      <c r="J3221" s="37">
        <v>47</v>
      </c>
      <c r="K3221" s="36">
        <v>34</v>
      </c>
      <c r="L3221" s="32">
        <v>54</v>
      </c>
      <c r="M3221" s="37">
        <v>45</v>
      </c>
      <c r="N3221" s="32"/>
      <c r="O3221" s="32"/>
      <c r="P3221" s="32"/>
      <c r="Q3221" s="32"/>
      <c r="R3221" s="38">
        <f>(E3221*E$2+F3221*F$2+G3221*G$2+H3221*H$2+I3221*I$2+K3221*K$2+J3221*J$2+L3221*L$2+M3221*M$2)</f>
        <v>0</v>
      </c>
    </row>
    <row r="3222" spans="1:18" ht="22.5" customHeight="1">
      <c r="A3222" s="34">
        <v>46017</v>
      </c>
      <c r="B3222" s="15" t="s">
        <v>7742</v>
      </c>
      <c r="C3222" s="15" t="s">
        <v>7743</v>
      </c>
      <c r="D3222" s="35">
        <v>176</v>
      </c>
      <c r="E3222" s="36"/>
      <c r="F3222" s="32">
        <v>12</v>
      </c>
      <c r="G3222" s="32"/>
      <c r="H3222" s="32">
        <v>61</v>
      </c>
      <c r="I3222" s="32"/>
      <c r="J3222" s="37"/>
      <c r="K3222" s="36">
        <v>53</v>
      </c>
      <c r="L3222" s="32">
        <v>58</v>
      </c>
      <c r="M3222" s="37">
        <v>37</v>
      </c>
      <c r="N3222" s="32"/>
      <c r="O3222" s="32"/>
      <c r="P3222" s="32"/>
      <c r="Q3222" s="32"/>
      <c r="R3222" s="38">
        <f>(E3222*E$2+F3222*F$2+G3222*G$2+H3222*H$2+I3222*I$2+K3222*K$2+J3222*J$2+L3222*L$2+M3222*M$2)</f>
        <v>0</v>
      </c>
    </row>
    <row r="3223" spans="1:18" ht="22.5" customHeight="1">
      <c r="A3223" s="34">
        <v>46017</v>
      </c>
      <c r="B3223" s="15" t="s">
        <v>3567</v>
      </c>
      <c r="C3223" s="18" t="s">
        <v>3568</v>
      </c>
      <c r="D3223" s="35">
        <v>292</v>
      </c>
      <c r="E3223" s="36">
        <v>26</v>
      </c>
      <c r="F3223" s="32">
        <v>41</v>
      </c>
      <c r="G3223" s="32">
        <v>19</v>
      </c>
      <c r="H3223" s="32">
        <v>52</v>
      </c>
      <c r="I3223" s="32">
        <v>59</v>
      </c>
      <c r="J3223" s="37"/>
      <c r="K3223" s="36">
        <v>30</v>
      </c>
      <c r="L3223" s="32">
        <v>4</v>
      </c>
      <c r="M3223" s="37">
        <v>42</v>
      </c>
      <c r="N3223" s="32"/>
      <c r="O3223" s="32"/>
      <c r="P3223" s="32"/>
      <c r="Q3223" s="32"/>
      <c r="R3223" s="38">
        <f>(E3223*E$2+F3223*F$2+G3223*G$2+H3223*H$2+I3223*I$2+K3223*K$2+J3223*J$2+L3223*L$2+M3223*M$2)</f>
        <v>0</v>
      </c>
    </row>
    <row r="3224" spans="1:18" ht="22.5" customHeight="1">
      <c r="A3224" s="34">
        <v>46017</v>
      </c>
      <c r="B3224" s="15" t="s">
        <v>5775</v>
      </c>
      <c r="C3224" s="18" t="s">
        <v>5594</v>
      </c>
      <c r="D3224" s="35">
        <v>185</v>
      </c>
      <c r="E3224" s="36">
        <v>31</v>
      </c>
      <c r="F3224" s="32">
        <v>69</v>
      </c>
      <c r="G3224" s="32">
        <v>14</v>
      </c>
      <c r="H3224" s="32">
        <v>8</v>
      </c>
      <c r="I3224" s="32">
        <v>2</v>
      </c>
      <c r="J3224" s="37"/>
      <c r="K3224" s="36">
        <v>33</v>
      </c>
      <c r="L3224" s="32">
        <v>73</v>
      </c>
      <c r="M3224" s="37">
        <v>36</v>
      </c>
      <c r="N3224" s="32"/>
      <c r="O3224" s="32"/>
      <c r="P3224" s="32"/>
      <c r="Q3224" s="32"/>
      <c r="R3224" s="38">
        <f>(E3224*E$2+F3224*F$2+G3224*G$2+H3224*H$2+I3224*I$2+K3224*K$2+J3224*J$2+L3224*L$2+M3224*M$2)</f>
        <v>0</v>
      </c>
    </row>
    <row r="3225" spans="1:18" ht="22.5" customHeight="1">
      <c r="A3225" s="34">
        <v>46017</v>
      </c>
      <c r="B3225" s="15" t="s">
        <v>7979</v>
      </c>
      <c r="C3225" s="15" t="s">
        <v>7980</v>
      </c>
      <c r="D3225" s="35">
        <v>138</v>
      </c>
      <c r="E3225" s="36"/>
      <c r="F3225" s="32">
        <v>11</v>
      </c>
      <c r="G3225" s="32"/>
      <c r="H3225" s="32">
        <v>42</v>
      </c>
      <c r="I3225" s="32"/>
      <c r="J3225" s="37"/>
      <c r="K3225" s="36">
        <v>35</v>
      </c>
      <c r="L3225" s="32">
        <v>44</v>
      </c>
      <c r="M3225" s="37">
        <v>27</v>
      </c>
      <c r="N3225" s="32"/>
      <c r="O3225" s="32"/>
      <c r="P3225" s="32"/>
      <c r="Q3225" s="32"/>
      <c r="R3225" s="38">
        <f>(E3225*E$2+F3225*F$2+G3225*G$2+H3225*H$2+I3225*I$2+K3225*K$2+J3225*J$2+L3225*L$2+M3225*M$2)</f>
        <v>0</v>
      </c>
    </row>
    <row r="3226" spans="1:18" ht="22.5" customHeight="1">
      <c r="A3226" s="34">
        <v>46017</v>
      </c>
      <c r="B3226" s="15" t="s">
        <v>5827</v>
      </c>
      <c r="C3226" s="18" t="s">
        <v>5826</v>
      </c>
      <c r="D3226" s="35">
        <v>2559</v>
      </c>
      <c r="E3226" s="36"/>
      <c r="F3226" s="32">
        <v>87</v>
      </c>
      <c r="G3226" s="32"/>
      <c r="H3226" s="32">
        <v>56</v>
      </c>
      <c r="I3226" s="32"/>
      <c r="J3226" s="37"/>
      <c r="K3226" s="36">
        <v>30</v>
      </c>
      <c r="L3226" s="32">
        <v>61</v>
      </c>
      <c r="M3226" s="37">
        <v>45</v>
      </c>
      <c r="N3226" s="32"/>
      <c r="O3226" s="32"/>
      <c r="P3226" s="32"/>
      <c r="Q3226" s="32"/>
      <c r="R3226" s="38">
        <f>(E3226*E$2+F3226*F$2+G3226*G$2+H3226*H$2+I3226*I$2+K3226*K$2+J3226*J$2+L3226*L$2+M3226*M$2)</f>
        <v>0</v>
      </c>
    </row>
    <row r="3227" spans="1:18" ht="22.5" customHeight="1">
      <c r="A3227" s="34">
        <v>46017</v>
      </c>
      <c r="B3227" s="15" t="s">
        <v>3569</v>
      </c>
      <c r="C3227" s="18" t="s">
        <v>3570</v>
      </c>
      <c r="D3227" s="35">
        <v>377</v>
      </c>
      <c r="E3227" s="36">
        <v>45</v>
      </c>
      <c r="F3227" s="32">
        <v>80</v>
      </c>
      <c r="G3227" s="32">
        <v>39</v>
      </c>
      <c r="H3227" s="32">
        <v>36</v>
      </c>
      <c r="I3227" s="32">
        <v>39</v>
      </c>
      <c r="J3227" s="37"/>
      <c r="K3227" s="36">
        <v>29</v>
      </c>
      <c r="L3227" s="32">
        <v>56</v>
      </c>
      <c r="M3227" s="37">
        <v>56</v>
      </c>
      <c r="N3227" s="32"/>
      <c r="O3227" s="32"/>
      <c r="P3227" s="32"/>
      <c r="Q3227" s="32"/>
      <c r="R3227" s="38">
        <f>(E3227*E$2+F3227*F$2+G3227*G$2+H3227*H$2+I3227*I$2+K3227*K$2+J3227*J$2+L3227*L$2+M3227*M$2)</f>
        <v>0</v>
      </c>
    </row>
    <row r="3228" spans="1:18" ht="22.5" customHeight="1">
      <c r="A3228" s="34">
        <v>46017</v>
      </c>
      <c r="B3228" s="15" t="s">
        <v>5376</v>
      </c>
      <c r="C3228" s="18" t="s">
        <v>5375</v>
      </c>
      <c r="D3228" s="35">
        <v>842</v>
      </c>
      <c r="E3228" s="36">
        <v>54</v>
      </c>
      <c r="F3228" s="32"/>
      <c r="G3228" s="32">
        <v>60</v>
      </c>
      <c r="H3228" s="32">
        <v>74</v>
      </c>
      <c r="I3228" s="32">
        <v>28</v>
      </c>
      <c r="J3228" s="37">
        <v>49</v>
      </c>
      <c r="K3228" s="36">
        <v>59</v>
      </c>
      <c r="L3228" s="32">
        <v>41</v>
      </c>
      <c r="M3228" s="37">
        <v>68</v>
      </c>
      <c r="N3228" s="32"/>
      <c r="O3228" s="32"/>
      <c r="P3228" s="32"/>
      <c r="Q3228" s="32"/>
      <c r="R3228" s="38">
        <f>(E3228*E$2+F3228*F$2+G3228*G$2+H3228*H$2+I3228*I$2+K3228*K$2+J3228*J$2+L3228*L$2+M3228*M$2)</f>
        <v>0</v>
      </c>
    </row>
    <row r="3229" spans="1:18" ht="22.5" customHeight="1">
      <c r="A3229" s="34">
        <v>46017</v>
      </c>
      <c r="B3229" s="15" t="s">
        <v>7981</v>
      </c>
      <c r="C3229" s="18" t="s">
        <v>7982</v>
      </c>
      <c r="D3229" s="35">
        <v>408</v>
      </c>
      <c r="E3229" s="36">
        <v>21</v>
      </c>
      <c r="F3229" s="32"/>
      <c r="G3229" s="32">
        <v>28</v>
      </c>
      <c r="H3229" s="32">
        <v>27</v>
      </c>
      <c r="I3229" s="32">
        <v>22</v>
      </c>
      <c r="J3229" s="37"/>
      <c r="K3229" s="36">
        <v>14</v>
      </c>
      <c r="L3229" s="32">
        <v>42</v>
      </c>
      <c r="M3229" s="37">
        <v>40</v>
      </c>
      <c r="N3229" s="32"/>
      <c r="O3229" s="32"/>
      <c r="P3229" s="32"/>
      <c r="Q3229" s="32"/>
      <c r="R3229" s="38">
        <f>(E3229*E$2+F3229*F$2+G3229*G$2+H3229*H$2+I3229*I$2+K3229*K$2+J3229*J$2+L3229*L$2+M3229*M$2)</f>
        <v>0</v>
      </c>
    </row>
    <row r="3230" spans="1:18" ht="22.5" customHeight="1">
      <c r="A3230" s="34">
        <v>46017</v>
      </c>
      <c r="B3230" s="15" t="s">
        <v>6910</v>
      </c>
      <c r="C3230" s="15" t="s">
        <v>6911</v>
      </c>
      <c r="D3230" s="35">
        <v>127</v>
      </c>
      <c r="E3230" s="36"/>
      <c r="F3230" s="32">
        <v>6</v>
      </c>
      <c r="G3230" s="32"/>
      <c r="H3230" s="32">
        <v>9</v>
      </c>
      <c r="I3230" s="32"/>
      <c r="J3230" s="37"/>
      <c r="K3230" s="36">
        <v>4</v>
      </c>
      <c r="L3230" s="32">
        <v>30</v>
      </c>
      <c r="M3230" s="37">
        <v>44</v>
      </c>
      <c r="N3230" s="32"/>
      <c r="O3230" s="32"/>
      <c r="P3230" s="32"/>
      <c r="Q3230" s="32"/>
      <c r="R3230" s="38">
        <f>(E3230*E$2+F3230*F$2+G3230*G$2+H3230*H$2+I3230*I$2+K3230*K$2+J3230*J$2+L3230*L$2+M3230*M$2)</f>
        <v>0</v>
      </c>
    </row>
    <row r="3231" spans="1:18" ht="22.5" customHeight="1">
      <c r="A3231" s="34">
        <v>46017</v>
      </c>
      <c r="B3231" s="15" t="s">
        <v>6198</v>
      </c>
      <c r="C3231" s="18" t="s">
        <v>6199</v>
      </c>
      <c r="D3231" s="35">
        <v>1362</v>
      </c>
      <c r="E3231" s="36">
        <v>57</v>
      </c>
      <c r="F3231" s="32"/>
      <c r="G3231" s="32">
        <v>67</v>
      </c>
      <c r="H3231" s="32">
        <v>65</v>
      </c>
      <c r="I3231" s="32"/>
      <c r="J3231" s="37"/>
      <c r="K3231" s="36">
        <v>91</v>
      </c>
      <c r="L3231" s="32">
        <v>66</v>
      </c>
      <c r="M3231" s="37">
        <v>40</v>
      </c>
      <c r="N3231" s="32"/>
      <c r="O3231" s="32"/>
      <c r="P3231" s="32"/>
      <c r="Q3231" s="32"/>
      <c r="R3231" s="38">
        <f>(E3231*E$2+F3231*F$2+G3231*G$2+H3231*H$2+I3231*I$2+K3231*K$2+J3231*J$2+L3231*L$2+M3231*M$2)</f>
        <v>0</v>
      </c>
    </row>
    <row r="3232" spans="1:18" ht="22.5" customHeight="1">
      <c r="A3232" s="34">
        <v>46017</v>
      </c>
      <c r="B3232" s="15" t="s">
        <v>3571</v>
      </c>
      <c r="C3232" s="18" t="s">
        <v>3572</v>
      </c>
      <c r="D3232" s="35">
        <v>1931</v>
      </c>
      <c r="E3232" s="36">
        <v>50</v>
      </c>
      <c r="F3232" s="32">
        <v>38</v>
      </c>
      <c r="G3232" s="32">
        <v>36</v>
      </c>
      <c r="H3232" s="32">
        <v>99</v>
      </c>
      <c r="I3232" s="32">
        <v>5</v>
      </c>
      <c r="J3232" s="37">
        <v>38</v>
      </c>
      <c r="K3232" s="36">
        <v>33</v>
      </c>
      <c r="L3232" s="32">
        <v>45</v>
      </c>
      <c r="M3232" s="37">
        <v>55</v>
      </c>
      <c r="N3232" s="32"/>
      <c r="O3232" s="32"/>
      <c r="P3232" s="32"/>
      <c r="Q3232" s="32"/>
      <c r="R3232" s="38">
        <f>(E3232*E$2+F3232*F$2+G3232*G$2+H3232*H$2+I3232*I$2+K3232*K$2+J3232*J$2+L3232*L$2+M3232*M$2)</f>
        <v>0</v>
      </c>
    </row>
    <row r="3233" spans="1:18" ht="22.5" customHeight="1">
      <c r="A3233" s="34">
        <v>46017</v>
      </c>
      <c r="B3233" s="15" t="s">
        <v>3573</v>
      </c>
      <c r="C3233" s="15" t="s">
        <v>3574</v>
      </c>
      <c r="D3233" s="35">
        <v>2120</v>
      </c>
      <c r="E3233" s="36">
        <v>20</v>
      </c>
      <c r="F3233" s="32">
        <v>9</v>
      </c>
      <c r="G3233" s="32">
        <v>38</v>
      </c>
      <c r="H3233" s="32">
        <v>74</v>
      </c>
      <c r="I3233" s="32">
        <v>60</v>
      </c>
      <c r="J3233" s="37">
        <v>30</v>
      </c>
      <c r="K3233" s="36">
        <v>17</v>
      </c>
      <c r="L3233" s="32">
        <v>84</v>
      </c>
      <c r="M3233" s="37">
        <v>26</v>
      </c>
      <c r="N3233" s="32"/>
      <c r="O3233" s="32"/>
      <c r="P3233" s="32"/>
      <c r="Q3233" s="32"/>
      <c r="R3233" s="38">
        <f>(E3233*E$2+F3233*F$2+G3233*G$2+H3233*H$2+I3233*I$2+K3233*K$2+J3233*J$2+L3233*L$2+M3233*M$2)</f>
        <v>0</v>
      </c>
    </row>
    <row r="3234" spans="1:18" ht="22.5" customHeight="1">
      <c r="A3234" s="34">
        <v>46017</v>
      </c>
      <c r="B3234" s="15" t="s">
        <v>6912</v>
      </c>
      <c r="C3234" s="15" t="s">
        <v>6913</v>
      </c>
      <c r="D3234" s="35">
        <v>1809</v>
      </c>
      <c r="E3234" s="36">
        <v>49</v>
      </c>
      <c r="F3234" s="32"/>
      <c r="G3234" s="32">
        <v>49</v>
      </c>
      <c r="H3234" s="32"/>
      <c r="I3234" s="32">
        <v>20</v>
      </c>
      <c r="J3234" s="37"/>
      <c r="K3234" s="36">
        <v>1</v>
      </c>
      <c r="L3234" s="32">
        <v>30</v>
      </c>
      <c r="M3234" s="37">
        <v>52</v>
      </c>
      <c r="N3234" s="32"/>
      <c r="O3234" s="32"/>
      <c r="P3234" s="32"/>
      <c r="Q3234" s="32"/>
      <c r="R3234" s="38">
        <f>(E3234*E$2+F3234*F$2+G3234*G$2+H3234*H$2+I3234*I$2+K3234*K$2+J3234*J$2+L3234*L$2+M3234*M$2)</f>
        <v>0</v>
      </c>
    </row>
    <row r="3235" spans="1:18" ht="22.5" customHeight="1">
      <c r="A3235" s="34">
        <v>46017</v>
      </c>
      <c r="B3235" s="15" t="s">
        <v>3575</v>
      </c>
      <c r="C3235" s="15" t="s">
        <v>3576</v>
      </c>
      <c r="D3235" s="35">
        <v>681</v>
      </c>
      <c r="E3235" s="36">
        <v>42</v>
      </c>
      <c r="F3235" s="32">
        <v>17</v>
      </c>
      <c r="G3235" s="32">
        <v>50</v>
      </c>
      <c r="H3235" s="32">
        <v>67</v>
      </c>
      <c r="I3235" s="32">
        <v>32</v>
      </c>
      <c r="J3235" s="37">
        <v>16</v>
      </c>
      <c r="K3235" s="36">
        <v>17</v>
      </c>
      <c r="L3235" s="32">
        <v>76</v>
      </c>
      <c r="M3235" s="37">
        <v>47</v>
      </c>
      <c r="N3235" s="32"/>
      <c r="O3235" s="32"/>
      <c r="P3235" s="32"/>
      <c r="Q3235" s="32"/>
      <c r="R3235" s="38">
        <f>(E3235*E$2+F3235*F$2+G3235*G$2+H3235*H$2+I3235*I$2+K3235*K$2+J3235*J$2+L3235*L$2+M3235*M$2)</f>
        <v>0</v>
      </c>
    </row>
    <row r="3236" spans="1:18" ht="22.5" customHeight="1">
      <c r="A3236" s="34">
        <v>46017</v>
      </c>
      <c r="B3236" s="15" t="s">
        <v>3577</v>
      </c>
      <c r="C3236" s="15" t="s">
        <v>3578</v>
      </c>
      <c r="D3236" s="35">
        <v>643</v>
      </c>
      <c r="E3236" s="36">
        <v>80</v>
      </c>
      <c r="F3236" s="32">
        <v>71</v>
      </c>
      <c r="G3236" s="32">
        <v>67</v>
      </c>
      <c r="H3236" s="32">
        <v>86</v>
      </c>
      <c r="I3236" s="32">
        <v>73</v>
      </c>
      <c r="J3236" s="37"/>
      <c r="K3236" s="36">
        <v>63</v>
      </c>
      <c r="L3236" s="32">
        <v>55</v>
      </c>
      <c r="M3236" s="37">
        <v>54</v>
      </c>
      <c r="N3236" s="32"/>
      <c r="O3236" s="32"/>
      <c r="P3236" s="32"/>
      <c r="Q3236" s="32"/>
      <c r="R3236" s="38">
        <f>(E3236*E$2+F3236*F$2+G3236*G$2+H3236*H$2+I3236*I$2+K3236*K$2+J3236*J$2+L3236*L$2+M3236*M$2)</f>
        <v>0</v>
      </c>
    </row>
    <row r="3237" spans="1:18" ht="22.5" customHeight="1">
      <c r="A3237" s="34">
        <v>46017</v>
      </c>
      <c r="B3237" s="15" t="s">
        <v>6419</v>
      </c>
      <c r="C3237" s="15" t="s">
        <v>6420</v>
      </c>
      <c r="D3237" s="35">
        <v>328</v>
      </c>
      <c r="E3237" s="36"/>
      <c r="F3237" s="32">
        <v>51</v>
      </c>
      <c r="G3237" s="32"/>
      <c r="H3237" s="32">
        <v>9</v>
      </c>
      <c r="I3237" s="32"/>
      <c r="J3237" s="37"/>
      <c r="K3237" s="36">
        <v>8</v>
      </c>
      <c r="L3237" s="32">
        <v>44</v>
      </c>
      <c r="M3237" s="37">
        <v>49</v>
      </c>
      <c r="N3237" s="32"/>
      <c r="O3237" s="32"/>
      <c r="P3237" s="32"/>
      <c r="Q3237" s="32"/>
      <c r="R3237" s="38">
        <f>(E3237*E$2+F3237*F$2+G3237*G$2+H3237*H$2+I3237*I$2+K3237*K$2+J3237*J$2+L3237*L$2+M3237*M$2)</f>
        <v>0</v>
      </c>
    </row>
    <row r="3238" spans="1:18" ht="22.5" customHeight="1">
      <c r="A3238" s="34">
        <v>46017</v>
      </c>
      <c r="B3238" s="15" t="s">
        <v>3579</v>
      </c>
      <c r="C3238" s="18" t="s">
        <v>3580</v>
      </c>
      <c r="D3238" s="35">
        <v>18287</v>
      </c>
      <c r="E3238" s="36">
        <v>52</v>
      </c>
      <c r="F3238" s="32">
        <v>20</v>
      </c>
      <c r="G3238" s="32">
        <v>48</v>
      </c>
      <c r="H3238" s="32">
        <v>79</v>
      </c>
      <c r="I3238" s="32">
        <v>22</v>
      </c>
      <c r="J3238" s="37"/>
      <c r="K3238" s="36">
        <v>57</v>
      </c>
      <c r="L3238" s="32">
        <v>69</v>
      </c>
      <c r="M3238" s="37">
        <v>4</v>
      </c>
      <c r="N3238" s="32"/>
      <c r="O3238" s="32"/>
      <c r="P3238" s="32"/>
      <c r="Q3238" s="32"/>
      <c r="R3238" s="38">
        <f>(E3238*E$2+F3238*F$2+G3238*G$2+H3238*H$2+I3238*I$2+K3238*K$2+J3238*J$2+L3238*L$2+M3238*M$2)</f>
        <v>0</v>
      </c>
    </row>
    <row r="3239" spans="1:18" ht="22.5" customHeight="1">
      <c r="A3239" s="34">
        <v>46017</v>
      </c>
      <c r="B3239" s="15" t="s">
        <v>3581</v>
      </c>
      <c r="C3239" s="15" t="s">
        <v>3582</v>
      </c>
      <c r="D3239" s="35">
        <v>125810</v>
      </c>
      <c r="E3239" s="36"/>
      <c r="F3239" s="32">
        <v>38</v>
      </c>
      <c r="G3239" s="32"/>
      <c r="H3239" s="32">
        <v>21</v>
      </c>
      <c r="I3239" s="32"/>
      <c r="J3239" s="37"/>
      <c r="K3239" s="36">
        <v>76</v>
      </c>
      <c r="L3239" s="32">
        <v>60</v>
      </c>
      <c r="M3239" s="37">
        <v>44</v>
      </c>
      <c r="N3239" s="32"/>
      <c r="O3239" s="32"/>
      <c r="P3239" s="32"/>
      <c r="Q3239" s="32"/>
      <c r="R3239" s="38">
        <f>(E3239*E$2+F3239*F$2+G3239*G$2+H3239*H$2+I3239*I$2+K3239*K$2+J3239*J$2+L3239*L$2+M3239*M$2)</f>
        <v>0</v>
      </c>
    </row>
    <row r="3240" spans="1:18" ht="22.5" customHeight="1">
      <c r="A3240" s="34">
        <v>46017</v>
      </c>
      <c r="B3240" s="15" t="s">
        <v>3583</v>
      </c>
      <c r="C3240" s="15" t="s">
        <v>3584</v>
      </c>
      <c r="D3240" s="35">
        <v>3360</v>
      </c>
      <c r="E3240" s="36">
        <v>39</v>
      </c>
      <c r="F3240" s="32">
        <v>26</v>
      </c>
      <c r="G3240" s="32">
        <v>46</v>
      </c>
      <c r="H3240" s="32">
        <v>41</v>
      </c>
      <c r="I3240" s="32">
        <v>43</v>
      </c>
      <c r="J3240" s="37">
        <v>33</v>
      </c>
      <c r="K3240" s="36">
        <v>82</v>
      </c>
      <c r="L3240" s="32">
        <v>53</v>
      </c>
      <c r="M3240" s="37">
        <v>59</v>
      </c>
      <c r="N3240" s="32"/>
      <c r="O3240" s="32"/>
      <c r="P3240" s="32"/>
      <c r="Q3240" s="32"/>
      <c r="R3240" s="38">
        <f>(E3240*E$2+F3240*F$2+G3240*G$2+H3240*H$2+I3240*I$2+K3240*K$2+J3240*J$2+L3240*L$2+M3240*M$2)</f>
        <v>0</v>
      </c>
    </row>
    <row r="3241" spans="1:18" ht="22.5" customHeight="1">
      <c r="A3241" s="34">
        <v>46017</v>
      </c>
      <c r="B3241" s="15" t="s">
        <v>3585</v>
      </c>
      <c r="C3241" s="18" t="s">
        <v>3586</v>
      </c>
      <c r="D3241" s="35">
        <v>167</v>
      </c>
      <c r="E3241" s="36"/>
      <c r="F3241" s="32">
        <v>76</v>
      </c>
      <c r="G3241" s="32"/>
      <c r="H3241" s="32">
        <v>10</v>
      </c>
      <c r="I3241" s="32"/>
      <c r="J3241" s="37"/>
      <c r="K3241" s="36">
        <v>46</v>
      </c>
      <c r="L3241" s="32">
        <v>70</v>
      </c>
      <c r="M3241" s="37">
        <v>18</v>
      </c>
      <c r="N3241" s="32"/>
      <c r="O3241" s="32"/>
      <c r="P3241" s="32"/>
      <c r="Q3241" s="32"/>
      <c r="R3241" s="38">
        <f>(E3241*E$2+F3241*F$2+G3241*G$2+H3241*H$2+I3241*I$2+K3241*K$2+J3241*J$2+L3241*L$2+M3241*M$2)</f>
        <v>0</v>
      </c>
    </row>
    <row r="3242" spans="1:18" ht="22.5" customHeight="1">
      <c r="A3242" s="34">
        <v>46017</v>
      </c>
      <c r="B3242" s="15" t="s">
        <v>5892</v>
      </c>
      <c r="C3242" s="18" t="s">
        <v>5891</v>
      </c>
      <c r="D3242" s="35">
        <v>186</v>
      </c>
      <c r="E3242" s="36"/>
      <c r="F3242" s="32">
        <v>63</v>
      </c>
      <c r="G3242" s="32"/>
      <c r="H3242" s="32">
        <v>57</v>
      </c>
      <c r="I3242" s="32"/>
      <c r="J3242" s="37"/>
      <c r="K3242" s="36">
        <v>21</v>
      </c>
      <c r="L3242" s="32">
        <v>93</v>
      </c>
      <c r="M3242" s="37">
        <v>47</v>
      </c>
      <c r="N3242" s="32"/>
      <c r="O3242" s="32"/>
      <c r="P3242" s="32"/>
      <c r="Q3242" s="32"/>
      <c r="R3242" s="38">
        <f>(E3242*E$2+F3242*F$2+G3242*G$2+H3242*H$2+I3242*I$2+K3242*K$2+J3242*J$2+L3242*L$2+M3242*M$2)</f>
        <v>0</v>
      </c>
    </row>
    <row r="3243" spans="1:18" ht="22.5" customHeight="1">
      <c r="A3243" s="34">
        <v>46017</v>
      </c>
      <c r="B3243" s="15" t="s">
        <v>8052</v>
      </c>
      <c r="C3243" s="18" t="s">
        <v>8053</v>
      </c>
      <c r="D3243" s="35">
        <v>127</v>
      </c>
      <c r="E3243" s="36"/>
      <c r="F3243" s="32"/>
      <c r="G3243" s="32"/>
      <c r="H3243" s="32"/>
      <c r="I3243" s="32"/>
      <c r="J3243" s="37"/>
      <c r="K3243" s="36"/>
      <c r="L3243" s="32">
        <v>49</v>
      </c>
      <c r="M3243" s="37">
        <v>46</v>
      </c>
      <c r="N3243" s="32"/>
      <c r="O3243" s="32"/>
      <c r="P3243" s="32"/>
      <c r="Q3243" s="32"/>
      <c r="R3243" s="38">
        <f>(E3243*E$2+F3243*F$2+G3243*G$2+H3243*H$2+I3243*I$2+K3243*K$2+J3243*J$2+L3243*L$2+M3243*M$2)</f>
        <v>0</v>
      </c>
    </row>
    <row r="3244" spans="1:18" ht="22.5" customHeight="1">
      <c r="A3244" s="34">
        <v>46017</v>
      </c>
      <c r="B3244" s="15" t="s">
        <v>3587</v>
      </c>
      <c r="C3244" s="18" t="s">
        <v>3588</v>
      </c>
      <c r="D3244" s="35">
        <v>255</v>
      </c>
      <c r="E3244" s="36"/>
      <c r="F3244" s="32">
        <v>35</v>
      </c>
      <c r="G3244" s="32"/>
      <c r="H3244" s="32">
        <v>64</v>
      </c>
      <c r="I3244" s="32"/>
      <c r="J3244" s="37"/>
      <c r="K3244" s="36">
        <v>5</v>
      </c>
      <c r="L3244" s="32">
        <v>83</v>
      </c>
      <c r="M3244" s="37">
        <v>6</v>
      </c>
      <c r="N3244" s="32"/>
      <c r="O3244" s="32"/>
      <c r="P3244" s="32"/>
      <c r="Q3244" s="32"/>
      <c r="R3244" s="38">
        <f>(E3244*E$2+F3244*F$2+G3244*G$2+H3244*H$2+I3244*I$2+K3244*K$2+J3244*J$2+L3244*L$2+M3244*M$2)</f>
        <v>0</v>
      </c>
    </row>
    <row r="3245" spans="1:18" ht="22.5" customHeight="1">
      <c r="A3245" s="34">
        <v>46017</v>
      </c>
      <c r="B3245" s="15" t="s">
        <v>5848</v>
      </c>
      <c r="C3245" s="18" t="s">
        <v>5847</v>
      </c>
      <c r="D3245" s="35">
        <v>13504</v>
      </c>
      <c r="E3245" s="36">
        <v>30</v>
      </c>
      <c r="F3245" s="32"/>
      <c r="G3245" s="32">
        <v>0</v>
      </c>
      <c r="H3245" s="32">
        <v>55</v>
      </c>
      <c r="I3245" s="32">
        <v>5</v>
      </c>
      <c r="J3245" s="37"/>
      <c r="K3245" s="36">
        <v>33</v>
      </c>
      <c r="L3245" s="32">
        <v>95</v>
      </c>
      <c r="M3245" s="37">
        <v>40</v>
      </c>
      <c r="N3245" s="32"/>
      <c r="O3245" s="32"/>
      <c r="P3245" s="32"/>
      <c r="Q3245" s="32"/>
      <c r="R3245" s="38">
        <f>(E3245*E$2+F3245*F$2+G3245*G$2+H3245*H$2+I3245*I$2+K3245*K$2+J3245*J$2+L3245*L$2+M3245*M$2)</f>
        <v>0</v>
      </c>
    </row>
    <row r="3246" spans="1:18" ht="22.5" customHeight="1">
      <c r="A3246" s="34">
        <v>46017</v>
      </c>
      <c r="B3246" s="15" t="s">
        <v>3589</v>
      </c>
      <c r="C3246" s="15" t="s">
        <v>3590</v>
      </c>
      <c r="D3246" s="35">
        <v>824</v>
      </c>
      <c r="E3246" s="36">
        <v>53</v>
      </c>
      <c r="F3246" s="32">
        <v>56</v>
      </c>
      <c r="G3246" s="32">
        <v>55</v>
      </c>
      <c r="H3246" s="32">
        <v>47</v>
      </c>
      <c r="I3246" s="32">
        <v>20</v>
      </c>
      <c r="J3246" s="37">
        <v>51</v>
      </c>
      <c r="K3246" s="36">
        <v>44</v>
      </c>
      <c r="L3246" s="32">
        <v>39</v>
      </c>
      <c r="M3246" s="37">
        <v>58</v>
      </c>
      <c r="N3246" s="32"/>
      <c r="O3246" s="32"/>
      <c r="P3246" s="32"/>
      <c r="Q3246" s="32"/>
      <c r="R3246" s="38">
        <f>(E3246*E$2+F3246*F$2+G3246*G$2+H3246*H$2+I3246*I$2+K3246*K$2+J3246*J$2+L3246*L$2+M3246*M$2)</f>
        <v>0</v>
      </c>
    </row>
    <row r="3247" spans="1:18" ht="22.5" customHeight="1">
      <c r="A3247" s="34">
        <v>46017</v>
      </c>
      <c r="B3247" s="15" t="s">
        <v>3591</v>
      </c>
      <c r="C3247" s="18" t="s">
        <v>3592</v>
      </c>
      <c r="D3247" s="35">
        <v>1898</v>
      </c>
      <c r="E3247" s="36">
        <v>44</v>
      </c>
      <c r="F3247" s="32">
        <v>37</v>
      </c>
      <c r="G3247" s="32">
        <v>38</v>
      </c>
      <c r="H3247" s="32">
        <v>78</v>
      </c>
      <c r="I3247" s="32">
        <v>62</v>
      </c>
      <c r="J3247" s="37"/>
      <c r="K3247" s="36">
        <v>75</v>
      </c>
      <c r="L3247" s="32">
        <v>12</v>
      </c>
      <c r="M3247" s="37">
        <v>84</v>
      </c>
      <c r="N3247" s="32"/>
      <c r="O3247" s="32"/>
      <c r="P3247" s="32"/>
      <c r="Q3247" s="32"/>
      <c r="R3247" s="38">
        <f>(E3247*E$2+F3247*F$2+G3247*G$2+H3247*H$2+I3247*I$2+K3247*K$2+J3247*J$2+L3247*L$2+M3247*M$2)</f>
        <v>0</v>
      </c>
    </row>
    <row r="3248" spans="1:18" ht="22.5" customHeight="1">
      <c r="A3248" s="34">
        <v>46017</v>
      </c>
      <c r="B3248" s="15" t="s">
        <v>3593</v>
      </c>
      <c r="C3248" s="15" t="s">
        <v>3594</v>
      </c>
      <c r="D3248" s="35">
        <v>4137</v>
      </c>
      <c r="E3248" s="36">
        <v>5</v>
      </c>
      <c r="F3248" s="32">
        <v>4</v>
      </c>
      <c r="G3248" s="32">
        <v>7</v>
      </c>
      <c r="H3248" s="32">
        <v>20</v>
      </c>
      <c r="I3248" s="32">
        <v>19</v>
      </c>
      <c r="J3248" s="37"/>
      <c r="K3248" s="36">
        <v>11</v>
      </c>
      <c r="L3248" s="32">
        <v>94</v>
      </c>
      <c r="M3248" s="37">
        <v>0</v>
      </c>
      <c r="N3248" s="32"/>
      <c r="O3248" s="32"/>
      <c r="P3248" s="32"/>
      <c r="Q3248" s="32"/>
      <c r="R3248" s="38">
        <f>(E3248*E$2+F3248*F$2+G3248*G$2+H3248*H$2+I3248*I$2+K3248*K$2+J3248*J$2+L3248*L$2+M3248*M$2)</f>
        <v>0</v>
      </c>
    </row>
    <row r="3249" spans="1:18" ht="22.5" customHeight="1">
      <c r="A3249" s="34">
        <v>46017</v>
      </c>
      <c r="B3249" s="15" t="s">
        <v>7983</v>
      </c>
      <c r="C3249" s="15" t="s">
        <v>7984</v>
      </c>
      <c r="D3249" s="35">
        <v>384</v>
      </c>
      <c r="E3249" s="36">
        <v>35</v>
      </c>
      <c r="F3249" s="32">
        <v>46</v>
      </c>
      <c r="G3249" s="32">
        <v>27</v>
      </c>
      <c r="H3249" s="32">
        <v>18</v>
      </c>
      <c r="I3249" s="32">
        <v>10</v>
      </c>
      <c r="J3249" s="37"/>
      <c r="K3249" s="36">
        <v>13</v>
      </c>
      <c r="L3249" s="32">
        <v>51</v>
      </c>
      <c r="M3249" s="37">
        <v>50</v>
      </c>
      <c r="N3249" s="32"/>
      <c r="O3249" s="32"/>
      <c r="P3249" s="32"/>
      <c r="Q3249" s="32"/>
      <c r="R3249" s="38">
        <f>(E3249*E$2+F3249*F$2+G3249*G$2+H3249*H$2+I3249*I$2+K3249*K$2+J3249*J$2+L3249*L$2+M3249*M$2)</f>
        <v>0</v>
      </c>
    </row>
    <row r="3250" spans="1:18" ht="22.5" customHeight="1">
      <c r="A3250" s="34">
        <v>46017</v>
      </c>
      <c r="B3250" s="15" t="s">
        <v>3595</v>
      </c>
      <c r="C3250" s="18" t="s">
        <v>3596</v>
      </c>
      <c r="D3250" s="35">
        <v>7039</v>
      </c>
      <c r="E3250" s="36">
        <v>59</v>
      </c>
      <c r="F3250" s="32">
        <v>55</v>
      </c>
      <c r="G3250" s="32">
        <v>60</v>
      </c>
      <c r="H3250" s="32">
        <v>52</v>
      </c>
      <c r="I3250" s="32">
        <v>84</v>
      </c>
      <c r="J3250" s="37"/>
      <c r="K3250" s="36">
        <v>47</v>
      </c>
      <c r="L3250" s="32">
        <v>99</v>
      </c>
      <c r="M3250" s="37">
        <v>5</v>
      </c>
      <c r="N3250" s="32"/>
      <c r="O3250" s="32"/>
      <c r="P3250" s="32"/>
      <c r="Q3250" s="32"/>
      <c r="R3250" s="38">
        <f>(E3250*E$2+F3250*F$2+G3250*G$2+H3250*H$2+I3250*I$2+K3250*K$2+J3250*J$2+L3250*L$2+M3250*M$2)</f>
        <v>0</v>
      </c>
    </row>
    <row r="3251" spans="1:18" ht="22.5" customHeight="1">
      <c r="A3251" s="34">
        <v>46017</v>
      </c>
      <c r="B3251" s="15" t="s">
        <v>3597</v>
      </c>
      <c r="C3251" s="15" t="s">
        <v>3598</v>
      </c>
      <c r="D3251" s="35">
        <v>216</v>
      </c>
      <c r="E3251" s="36"/>
      <c r="F3251" s="32">
        <v>36</v>
      </c>
      <c r="G3251" s="32"/>
      <c r="H3251" s="32">
        <v>30</v>
      </c>
      <c r="I3251" s="32"/>
      <c r="J3251" s="37"/>
      <c r="K3251" s="36">
        <v>28</v>
      </c>
      <c r="L3251" s="32">
        <v>88</v>
      </c>
      <c r="M3251" s="37">
        <v>29</v>
      </c>
      <c r="N3251" s="32"/>
      <c r="O3251" s="32"/>
      <c r="P3251" s="32"/>
      <c r="Q3251" s="32"/>
      <c r="R3251" s="38">
        <f>(E3251*E$2+F3251*F$2+G3251*G$2+H3251*H$2+I3251*I$2+K3251*K$2+J3251*J$2+L3251*L$2+M3251*M$2)</f>
        <v>0</v>
      </c>
    </row>
    <row r="3252" spans="1:18" ht="22.5" customHeight="1">
      <c r="A3252" s="34">
        <v>46017</v>
      </c>
      <c r="B3252" s="15" t="s">
        <v>5378</v>
      </c>
      <c r="C3252" s="18" t="s">
        <v>5377</v>
      </c>
      <c r="D3252" s="35">
        <v>616</v>
      </c>
      <c r="E3252" s="36">
        <v>62</v>
      </c>
      <c r="F3252" s="32"/>
      <c r="G3252" s="32">
        <v>43</v>
      </c>
      <c r="H3252" s="32"/>
      <c r="I3252" s="32">
        <v>38</v>
      </c>
      <c r="J3252" s="37"/>
      <c r="K3252" s="36">
        <v>23</v>
      </c>
      <c r="L3252" s="32">
        <v>74</v>
      </c>
      <c r="M3252" s="37">
        <v>25</v>
      </c>
      <c r="N3252" s="32"/>
      <c r="O3252" s="32"/>
      <c r="P3252" s="32"/>
      <c r="Q3252" s="32"/>
      <c r="R3252" s="38">
        <f>(E3252*E$2+F3252*F$2+G3252*G$2+H3252*H$2+I3252*I$2+K3252*K$2+J3252*J$2+L3252*L$2+M3252*M$2)</f>
        <v>0</v>
      </c>
    </row>
    <row r="3253" spans="1:18" ht="22.5" customHeight="1">
      <c r="A3253" s="34">
        <v>46017</v>
      </c>
      <c r="B3253" s="15" t="s">
        <v>7906</v>
      </c>
      <c r="C3253" s="15" t="s">
        <v>7907</v>
      </c>
      <c r="D3253" s="35">
        <v>122</v>
      </c>
      <c r="E3253" s="36"/>
      <c r="F3253" s="32"/>
      <c r="G3253" s="32"/>
      <c r="H3253" s="32">
        <v>4</v>
      </c>
      <c r="I3253" s="32"/>
      <c r="J3253" s="37"/>
      <c r="K3253" s="36">
        <v>3</v>
      </c>
      <c r="L3253" s="32">
        <v>49</v>
      </c>
      <c r="M3253" s="37">
        <v>48</v>
      </c>
      <c r="N3253" s="32"/>
      <c r="O3253" s="32"/>
      <c r="P3253" s="32"/>
      <c r="Q3253" s="32"/>
      <c r="R3253" s="38">
        <f>(E3253*E$2+F3253*F$2+G3253*G$2+H3253*H$2+I3253*I$2+K3253*K$2+J3253*J$2+L3253*L$2+M3253*M$2)</f>
        <v>0</v>
      </c>
    </row>
    <row r="3254" spans="1:18" ht="22.5" customHeight="1">
      <c r="A3254" s="34">
        <v>46017</v>
      </c>
      <c r="B3254" s="15" t="s">
        <v>5776</v>
      </c>
      <c r="C3254" s="18" t="s">
        <v>5774</v>
      </c>
      <c r="D3254" s="35">
        <v>16090</v>
      </c>
      <c r="E3254" s="36">
        <v>67</v>
      </c>
      <c r="F3254" s="32">
        <v>69</v>
      </c>
      <c r="G3254" s="32">
        <v>74</v>
      </c>
      <c r="H3254" s="32">
        <v>37</v>
      </c>
      <c r="I3254" s="32">
        <v>72</v>
      </c>
      <c r="J3254" s="37"/>
      <c r="K3254" s="36">
        <v>69</v>
      </c>
      <c r="L3254" s="32">
        <v>70</v>
      </c>
      <c r="M3254" s="37">
        <v>30</v>
      </c>
      <c r="N3254" s="32"/>
      <c r="O3254" s="32"/>
      <c r="P3254" s="32"/>
      <c r="Q3254" s="32"/>
      <c r="R3254" s="38">
        <f>(E3254*E$2+F3254*F$2+G3254*G$2+H3254*H$2+I3254*I$2+K3254*K$2+J3254*J$2+L3254*L$2+M3254*M$2)</f>
        <v>0</v>
      </c>
    </row>
    <row r="3255" spans="1:18" ht="22.5" customHeight="1">
      <c r="A3255" s="34">
        <v>46017</v>
      </c>
      <c r="B3255" s="15" t="s">
        <v>3599</v>
      </c>
      <c r="C3255" s="15" t="s">
        <v>3600</v>
      </c>
      <c r="D3255" s="35">
        <v>18410</v>
      </c>
      <c r="E3255" s="36">
        <v>83</v>
      </c>
      <c r="F3255" s="32">
        <v>78</v>
      </c>
      <c r="G3255" s="32">
        <v>73</v>
      </c>
      <c r="H3255" s="32">
        <v>90</v>
      </c>
      <c r="I3255" s="32">
        <v>83</v>
      </c>
      <c r="J3255" s="37">
        <v>67</v>
      </c>
      <c r="K3255" s="36">
        <v>58</v>
      </c>
      <c r="L3255" s="32">
        <v>51</v>
      </c>
      <c r="M3255" s="37">
        <v>66</v>
      </c>
      <c r="N3255" s="32"/>
      <c r="O3255" s="32"/>
      <c r="P3255" s="32"/>
      <c r="Q3255" s="32"/>
      <c r="R3255" s="38">
        <f>(E3255*E$2+F3255*F$2+G3255*G$2+H3255*H$2+I3255*I$2+K3255*K$2+J3255*J$2+L3255*L$2+M3255*M$2)</f>
        <v>0</v>
      </c>
    </row>
    <row r="3256" spans="1:18" ht="22.5" customHeight="1">
      <c r="A3256" s="34">
        <v>46017</v>
      </c>
      <c r="B3256" s="15" t="s">
        <v>3601</v>
      </c>
      <c r="C3256" s="18" t="s">
        <v>3602</v>
      </c>
      <c r="D3256" s="35">
        <v>13514</v>
      </c>
      <c r="E3256" s="36">
        <v>64</v>
      </c>
      <c r="F3256" s="32">
        <v>75</v>
      </c>
      <c r="G3256" s="32">
        <v>46</v>
      </c>
      <c r="H3256" s="32">
        <v>66</v>
      </c>
      <c r="I3256" s="32">
        <v>90</v>
      </c>
      <c r="J3256" s="37"/>
      <c r="K3256" s="36">
        <v>41</v>
      </c>
      <c r="L3256" s="32">
        <v>89</v>
      </c>
      <c r="M3256" s="37">
        <v>17</v>
      </c>
      <c r="N3256" s="32"/>
      <c r="O3256" s="32"/>
      <c r="P3256" s="32"/>
      <c r="Q3256" s="32"/>
      <c r="R3256" s="38">
        <f>(E3256*E$2+F3256*F$2+G3256*G$2+H3256*H$2+I3256*I$2+K3256*K$2+J3256*J$2+L3256*L$2+M3256*M$2)</f>
        <v>0</v>
      </c>
    </row>
    <row r="3257" spans="1:18" ht="22.5" customHeight="1">
      <c r="A3257" s="34">
        <v>46017</v>
      </c>
      <c r="B3257" s="15" t="s">
        <v>7908</v>
      </c>
      <c r="C3257" s="18" t="s">
        <v>7909</v>
      </c>
      <c r="D3257" s="35">
        <v>194</v>
      </c>
      <c r="E3257" s="36">
        <v>1</v>
      </c>
      <c r="F3257" s="32">
        <v>1</v>
      </c>
      <c r="G3257" s="32">
        <v>22</v>
      </c>
      <c r="H3257" s="32">
        <v>7</v>
      </c>
      <c r="I3257" s="32">
        <v>2</v>
      </c>
      <c r="J3257" s="37"/>
      <c r="K3257" s="36">
        <v>4</v>
      </c>
      <c r="L3257" s="32">
        <v>73</v>
      </c>
      <c r="M3257" s="37">
        <v>34</v>
      </c>
      <c r="N3257" s="32"/>
      <c r="O3257" s="32"/>
      <c r="P3257" s="32"/>
      <c r="Q3257" s="32"/>
      <c r="R3257" s="38">
        <f>(E3257*E$2+F3257*F$2+G3257*G$2+H3257*H$2+I3257*I$2+K3257*K$2+J3257*J$2+L3257*L$2+M3257*M$2)</f>
        <v>0</v>
      </c>
    </row>
    <row r="3258" spans="1:18" ht="22.5" customHeight="1">
      <c r="A3258" s="34">
        <v>46017</v>
      </c>
      <c r="B3258" s="15" t="s">
        <v>3603</v>
      </c>
      <c r="C3258" s="15" t="s">
        <v>3604</v>
      </c>
      <c r="D3258" s="35">
        <v>768</v>
      </c>
      <c r="E3258" s="36">
        <v>64</v>
      </c>
      <c r="F3258" s="32">
        <v>67</v>
      </c>
      <c r="G3258" s="32">
        <v>52</v>
      </c>
      <c r="H3258" s="32">
        <v>88</v>
      </c>
      <c r="I3258" s="32">
        <v>84</v>
      </c>
      <c r="J3258" s="37"/>
      <c r="K3258" s="36">
        <v>46</v>
      </c>
      <c r="L3258" s="32">
        <v>81</v>
      </c>
      <c r="M3258" s="37">
        <v>35</v>
      </c>
      <c r="N3258" s="32"/>
      <c r="O3258" s="32"/>
      <c r="P3258" s="32"/>
      <c r="Q3258" s="32"/>
      <c r="R3258" s="38">
        <f>(E3258*E$2+F3258*F$2+G3258*G$2+H3258*H$2+I3258*I$2+K3258*K$2+J3258*J$2+L3258*L$2+M3258*M$2)</f>
        <v>0</v>
      </c>
    </row>
    <row r="3259" spans="1:18" ht="22.5" customHeight="1">
      <c r="A3259" s="34">
        <v>46017</v>
      </c>
      <c r="B3259" s="15" t="s">
        <v>7811</v>
      </c>
      <c r="C3259" s="15" t="s">
        <v>7812</v>
      </c>
      <c r="D3259" s="35">
        <v>168</v>
      </c>
      <c r="E3259" s="36"/>
      <c r="F3259" s="32">
        <v>92</v>
      </c>
      <c r="G3259" s="32"/>
      <c r="H3259" s="32">
        <v>11</v>
      </c>
      <c r="I3259" s="32"/>
      <c r="J3259" s="37"/>
      <c r="K3259" s="36">
        <v>65</v>
      </c>
      <c r="L3259" s="32">
        <v>53</v>
      </c>
      <c r="M3259" s="37">
        <v>55</v>
      </c>
      <c r="N3259" s="32"/>
      <c r="O3259" s="32"/>
      <c r="P3259" s="32"/>
      <c r="Q3259" s="32"/>
      <c r="R3259" s="38">
        <f>(E3259*E$2+F3259*F$2+G3259*G$2+H3259*H$2+I3259*I$2+K3259*K$2+J3259*J$2+L3259*L$2+M3259*M$2)</f>
        <v>0</v>
      </c>
    </row>
    <row r="3260" spans="1:18" ht="22.5" customHeight="1">
      <c r="A3260" s="34">
        <v>46017</v>
      </c>
      <c r="B3260" s="15" t="s">
        <v>6062</v>
      </c>
      <c r="C3260" s="18" t="s">
        <v>6063</v>
      </c>
      <c r="D3260" s="35">
        <v>605</v>
      </c>
      <c r="E3260" s="36"/>
      <c r="F3260" s="32">
        <v>79</v>
      </c>
      <c r="G3260" s="32"/>
      <c r="H3260" s="32">
        <v>7</v>
      </c>
      <c r="I3260" s="32"/>
      <c r="J3260" s="37"/>
      <c r="K3260" s="36">
        <v>75</v>
      </c>
      <c r="L3260" s="32">
        <v>52</v>
      </c>
      <c r="M3260" s="37">
        <v>54</v>
      </c>
      <c r="N3260" s="32"/>
      <c r="O3260" s="32"/>
      <c r="P3260" s="32"/>
      <c r="Q3260" s="32"/>
      <c r="R3260" s="38">
        <f>(E3260*E$2+F3260*F$2+G3260*G$2+H3260*H$2+I3260*I$2+K3260*K$2+J3260*J$2+L3260*L$2+M3260*M$2)</f>
        <v>0</v>
      </c>
    </row>
    <row r="3261" spans="1:18" ht="22.5" customHeight="1">
      <c r="A3261" s="34">
        <v>46017</v>
      </c>
      <c r="B3261" s="15" t="s">
        <v>6838</v>
      </c>
      <c r="C3261" s="18" t="s">
        <v>6839</v>
      </c>
      <c r="D3261" s="35">
        <v>36645</v>
      </c>
      <c r="E3261" s="36">
        <v>36</v>
      </c>
      <c r="F3261" s="32">
        <v>42</v>
      </c>
      <c r="G3261" s="32">
        <v>34</v>
      </c>
      <c r="H3261" s="32">
        <v>42</v>
      </c>
      <c r="I3261" s="32">
        <v>5</v>
      </c>
      <c r="J3261" s="37"/>
      <c r="K3261" s="36">
        <v>13</v>
      </c>
      <c r="L3261" s="32">
        <v>82</v>
      </c>
      <c r="M3261" s="37">
        <v>22</v>
      </c>
      <c r="N3261" s="32"/>
      <c r="O3261" s="32"/>
      <c r="P3261" s="32"/>
      <c r="Q3261" s="32"/>
      <c r="R3261" s="38">
        <f>(E3261*E$2+F3261*F$2+G3261*G$2+H3261*H$2+I3261*I$2+K3261*K$2+J3261*J$2+L3261*L$2+M3261*M$2)</f>
        <v>0</v>
      </c>
    </row>
    <row r="3262" spans="1:18" ht="22.5" customHeight="1">
      <c r="A3262" s="34">
        <v>46017</v>
      </c>
      <c r="B3262" s="15" t="s">
        <v>7985</v>
      </c>
      <c r="C3262" s="15" t="s">
        <v>7986</v>
      </c>
      <c r="D3262" s="35">
        <v>445</v>
      </c>
      <c r="E3262" s="36"/>
      <c r="F3262" s="32">
        <v>86</v>
      </c>
      <c r="G3262" s="32"/>
      <c r="H3262" s="32">
        <v>59</v>
      </c>
      <c r="I3262" s="32"/>
      <c r="J3262" s="37"/>
      <c r="K3262" s="36">
        <v>7</v>
      </c>
      <c r="L3262" s="32">
        <v>43</v>
      </c>
      <c r="M3262" s="37">
        <v>40</v>
      </c>
      <c r="N3262" s="32"/>
      <c r="O3262" s="32"/>
      <c r="P3262" s="32"/>
      <c r="Q3262" s="32"/>
      <c r="R3262" s="38">
        <f>(E3262*E$2+F3262*F$2+G3262*G$2+H3262*H$2+I3262*I$2+K3262*K$2+J3262*J$2+L3262*L$2+M3262*M$2)</f>
        <v>0</v>
      </c>
    </row>
    <row r="3263" spans="1:18" ht="22.5" customHeight="1">
      <c r="A3263" s="34">
        <v>46017</v>
      </c>
      <c r="B3263" s="15" t="s">
        <v>3605</v>
      </c>
      <c r="C3263" s="18" t="s">
        <v>3606</v>
      </c>
      <c r="D3263" s="35">
        <v>4783</v>
      </c>
      <c r="E3263" s="36">
        <v>48</v>
      </c>
      <c r="F3263" s="32">
        <v>54</v>
      </c>
      <c r="G3263" s="32">
        <v>38</v>
      </c>
      <c r="H3263" s="32">
        <v>54</v>
      </c>
      <c r="I3263" s="32">
        <v>27</v>
      </c>
      <c r="J3263" s="37">
        <v>41</v>
      </c>
      <c r="K3263" s="36">
        <v>51</v>
      </c>
      <c r="L3263" s="32">
        <v>43</v>
      </c>
      <c r="M3263" s="37">
        <v>64</v>
      </c>
      <c r="N3263" s="32"/>
      <c r="O3263" s="32"/>
      <c r="P3263" s="32"/>
      <c r="Q3263" s="32"/>
      <c r="R3263" s="38">
        <f>(E3263*E$2+F3263*F$2+G3263*G$2+H3263*H$2+I3263*I$2+K3263*K$2+J3263*J$2+L3263*L$2+M3263*M$2)</f>
        <v>0</v>
      </c>
    </row>
    <row r="3264" spans="1:18" ht="22.5" customHeight="1">
      <c r="A3264" s="34">
        <v>46017</v>
      </c>
      <c r="B3264" s="15" t="s">
        <v>5380</v>
      </c>
      <c r="C3264" s="18" t="s">
        <v>5379</v>
      </c>
      <c r="D3264" s="35">
        <v>1851</v>
      </c>
      <c r="E3264" s="36">
        <v>47</v>
      </c>
      <c r="F3264" s="32">
        <v>74</v>
      </c>
      <c r="G3264" s="32">
        <v>21</v>
      </c>
      <c r="H3264" s="32">
        <v>53</v>
      </c>
      <c r="I3264" s="32">
        <v>52</v>
      </c>
      <c r="J3264" s="37"/>
      <c r="K3264" s="36">
        <v>75</v>
      </c>
      <c r="L3264" s="32">
        <v>64</v>
      </c>
      <c r="M3264" s="37">
        <v>48</v>
      </c>
      <c r="N3264" s="32"/>
      <c r="O3264" s="32"/>
      <c r="P3264" s="32"/>
      <c r="Q3264" s="32"/>
      <c r="R3264" s="38">
        <f>(E3264*E$2+F3264*F$2+G3264*G$2+H3264*H$2+I3264*I$2+K3264*K$2+J3264*J$2+L3264*L$2+M3264*M$2)</f>
        <v>0</v>
      </c>
    </row>
    <row r="3265" spans="1:18" ht="22.5" customHeight="1">
      <c r="A3265" s="34">
        <v>46017</v>
      </c>
      <c r="B3265" s="15" t="s">
        <v>5382</v>
      </c>
      <c r="C3265" s="18" t="s">
        <v>5381</v>
      </c>
      <c r="D3265" s="35">
        <v>5234</v>
      </c>
      <c r="E3265" s="36"/>
      <c r="F3265" s="32"/>
      <c r="G3265" s="32"/>
      <c r="H3265" s="32">
        <v>14</v>
      </c>
      <c r="I3265" s="32"/>
      <c r="J3265" s="37"/>
      <c r="K3265" s="36">
        <v>58</v>
      </c>
      <c r="L3265" s="32">
        <v>58</v>
      </c>
      <c r="M3265" s="37">
        <v>35</v>
      </c>
      <c r="N3265" s="32"/>
      <c r="O3265" s="32"/>
      <c r="P3265" s="32"/>
      <c r="Q3265" s="32"/>
      <c r="R3265" s="38">
        <f>(E3265*E$2+F3265*F$2+G3265*G$2+H3265*H$2+I3265*I$2+K3265*K$2+J3265*J$2+L3265*L$2+M3265*M$2)</f>
        <v>0</v>
      </c>
    </row>
    <row r="3266" spans="1:18" ht="22.5" customHeight="1">
      <c r="A3266" s="34">
        <v>46017</v>
      </c>
      <c r="B3266" s="15" t="s">
        <v>5384</v>
      </c>
      <c r="C3266" s="15" t="s">
        <v>5383</v>
      </c>
      <c r="D3266" s="35">
        <v>235</v>
      </c>
      <c r="E3266" s="36"/>
      <c r="F3266" s="32"/>
      <c r="G3266" s="32"/>
      <c r="H3266" s="32">
        <v>84</v>
      </c>
      <c r="I3266" s="32"/>
      <c r="J3266" s="37"/>
      <c r="K3266" s="36">
        <v>18</v>
      </c>
      <c r="L3266" s="32">
        <v>29</v>
      </c>
      <c r="M3266" s="37">
        <v>48</v>
      </c>
      <c r="N3266" s="32"/>
      <c r="O3266" s="32"/>
      <c r="P3266" s="32"/>
      <c r="Q3266" s="32"/>
      <c r="R3266" s="38">
        <f>(E3266*E$2+F3266*F$2+G3266*G$2+H3266*H$2+I3266*I$2+K3266*K$2+J3266*J$2+L3266*L$2+M3266*M$2)</f>
        <v>0</v>
      </c>
    </row>
    <row r="3267" spans="1:18" ht="22.5" customHeight="1">
      <c r="A3267" s="34">
        <v>46017</v>
      </c>
      <c r="B3267" s="15" t="s">
        <v>3607</v>
      </c>
      <c r="C3267" s="18" t="s">
        <v>3608</v>
      </c>
      <c r="D3267" s="35">
        <v>13995</v>
      </c>
      <c r="E3267" s="36">
        <v>9</v>
      </c>
      <c r="F3267" s="32"/>
      <c r="G3267" s="32">
        <v>40</v>
      </c>
      <c r="H3267" s="32">
        <v>6</v>
      </c>
      <c r="I3267" s="32">
        <v>19</v>
      </c>
      <c r="J3267" s="37"/>
      <c r="K3267" s="36">
        <v>96</v>
      </c>
      <c r="L3267" s="32">
        <v>21</v>
      </c>
      <c r="M3267" s="37">
        <v>75</v>
      </c>
      <c r="N3267" s="32"/>
      <c r="O3267" s="32"/>
      <c r="P3267" s="32"/>
      <c r="Q3267" s="32"/>
      <c r="R3267" s="38">
        <f>(E3267*E$2+F3267*F$2+G3267*G$2+H3267*H$2+I3267*I$2+K3267*K$2+J3267*J$2+L3267*L$2+M3267*M$2)</f>
        <v>0</v>
      </c>
    </row>
    <row r="3268" spans="1:18" ht="22.5" customHeight="1">
      <c r="A3268" s="34">
        <v>46017</v>
      </c>
      <c r="B3268" s="15" t="s">
        <v>3609</v>
      </c>
      <c r="C3268" s="18" t="s">
        <v>3610</v>
      </c>
      <c r="D3268" s="35">
        <v>76611</v>
      </c>
      <c r="E3268" s="36">
        <v>58</v>
      </c>
      <c r="F3268" s="32">
        <v>55</v>
      </c>
      <c r="G3268" s="32">
        <v>63</v>
      </c>
      <c r="H3268" s="32">
        <v>36</v>
      </c>
      <c r="I3268" s="32"/>
      <c r="J3268" s="37"/>
      <c r="K3268" s="36">
        <v>60</v>
      </c>
      <c r="L3268" s="32">
        <v>73</v>
      </c>
      <c r="M3268" s="37">
        <v>27</v>
      </c>
      <c r="N3268" s="32"/>
      <c r="O3268" s="32"/>
      <c r="P3268" s="32"/>
      <c r="Q3268" s="32"/>
      <c r="R3268" s="38">
        <f>(E3268*E$2+F3268*F$2+G3268*G$2+H3268*H$2+I3268*I$2+K3268*K$2+J3268*J$2+L3268*L$2+M3268*M$2)</f>
        <v>0</v>
      </c>
    </row>
    <row r="3269" spans="1:18" ht="22.5" customHeight="1">
      <c r="A3269" s="34">
        <v>46017</v>
      </c>
      <c r="B3269" s="15" t="s">
        <v>3611</v>
      </c>
      <c r="C3269" s="18" t="s">
        <v>3612</v>
      </c>
      <c r="D3269" s="35">
        <v>91285</v>
      </c>
      <c r="E3269" s="36">
        <v>48</v>
      </c>
      <c r="F3269" s="32">
        <v>79</v>
      </c>
      <c r="G3269" s="32">
        <v>34</v>
      </c>
      <c r="H3269" s="32">
        <v>20</v>
      </c>
      <c r="I3269" s="32">
        <v>59</v>
      </c>
      <c r="J3269" s="37"/>
      <c r="K3269" s="36">
        <v>81</v>
      </c>
      <c r="L3269" s="32">
        <v>84</v>
      </c>
      <c r="M3269" s="37">
        <v>16</v>
      </c>
      <c r="N3269" s="32"/>
      <c r="O3269" s="32"/>
      <c r="P3269" s="32"/>
      <c r="Q3269" s="32"/>
      <c r="R3269" s="38">
        <f>(E3269*E$2+F3269*F$2+G3269*G$2+H3269*H$2+I3269*I$2+K3269*K$2+J3269*J$2+L3269*L$2+M3269*M$2)</f>
        <v>0</v>
      </c>
    </row>
    <row r="3270" spans="1:18" ht="22.5" customHeight="1">
      <c r="A3270" s="34">
        <v>46017</v>
      </c>
      <c r="B3270" s="15" t="s">
        <v>3613</v>
      </c>
      <c r="C3270" s="18" t="s">
        <v>3614</v>
      </c>
      <c r="D3270" s="35">
        <v>7318</v>
      </c>
      <c r="E3270" s="36">
        <v>59</v>
      </c>
      <c r="F3270" s="32">
        <v>88</v>
      </c>
      <c r="G3270" s="32">
        <v>55</v>
      </c>
      <c r="H3270" s="32">
        <v>38</v>
      </c>
      <c r="I3270" s="32">
        <v>71</v>
      </c>
      <c r="J3270" s="37">
        <v>89</v>
      </c>
      <c r="K3270" s="36">
        <v>4</v>
      </c>
      <c r="L3270" s="32">
        <v>77</v>
      </c>
      <c r="M3270" s="37">
        <v>32</v>
      </c>
      <c r="N3270" s="32"/>
      <c r="O3270" s="32"/>
      <c r="P3270" s="32">
        <v>1</v>
      </c>
      <c r="Q3270" s="32"/>
      <c r="R3270" s="38">
        <f>(E3270*E$2+F3270*F$2+G3270*G$2+H3270*H$2+I3270*I$2+K3270*K$2+J3270*J$2+L3270*L$2+M3270*M$2)</f>
        <v>0</v>
      </c>
    </row>
    <row r="3271" spans="1:18" ht="22.5" customHeight="1">
      <c r="A3271" s="34">
        <v>46017</v>
      </c>
      <c r="B3271" s="15" t="s">
        <v>6876</v>
      </c>
      <c r="C3271" s="15" t="s">
        <v>6877</v>
      </c>
      <c r="D3271" s="35">
        <v>261</v>
      </c>
      <c r="E3271" s="36"/>
      <c r="F3271" s="32">
        <v>45</v>
      </c>
      <c r="G3271" s="32"/>
      <c r="H3271" s="32">
        <v>38</v>
      </c>
      <c r="I3271" s="32"/>
      <c r="J3271" s="37"/>
      <c r="K3271" s="36">
        <v>30</v>
      </c>
      <c r="L3271" s="32">
        <v>54</v>
      </c>
      <c r="M3271" s="37">
        <v>54</v>
      </c>
      <c r="N3271" s="32"/>
      <c r="O3271" s="32"/>
      <c r="P3271" s="32"/>
      <c r="Q3271" s="32"/>
      <c r="R3271" s="38">
        <f>(E3271*E$2+F3271*F$2+G3271*G$2+H3271*H$2+I3271*I$2+K3271*K$2+J3271*J$2+L3271*L$2+M3271*M$2)</f>
        <v>0</v>
      </c>
    </row>
    <row r="3272" spans="1:18" ht="22.5" customHeight="1">
      <c r="A3272" s="34">
        <v>46017</v>
      </c>
      <c r="B3272" s="15" t="s">
        <v>7136</v>
      </c>
      <c r="C3272" s="18" t="s">
        <v>3615</v>
      </c>
      <c r="D3272" s="35">
        <v>12615</v>
      </c>
      <c r="E3272" s="36">
        <v>54</v>
      </c>
      <c r="F3272" s="32">
        <v>68</v>
      </c>
      <c r="G3272" s="32">
        <v>59</v>
      </c>
      <c r="H3272" s="32">
        <v>24</v>
      </c>
      <c r="I3272" s="32">
        <v>38</v>
      </c>
      <c r="J3272" s="37">
        <v>72</v>
      </c>
      <c r="K3272" s="36">
        <v>49</v>
      </c>
      <c r="L3272" s="32">
        <v>56</v>
      </c>
      <c r="M3272" s="37">
        <v>44</v>
      </c>
      <c r="N3272" s="32"/>
      <c r="O3272" s="32"/>
      <c r="P3272" s="32"/>
      <c r="Q3272" s="32"/>
      <c r="R3272" s="38">
        <f>(E3272*E$2+F3272*F$2+G3272*G$2+H3272*H$2+I3272*I$2+K3272*K$2+J3272*J$2+L3272*L$2+M3272*M$2)</f>
        <v>0</v>
      </c>
    </row>
    <row r="3273" spans="1:18" ht="22.5" customHeight="1">
      <c r="A3273" s="34">
        <v>46017</v>
      </c>
      <c r="B3273" s="15" t="s">
        <v>3616</v>
      </c>
      <c r="C3273" s="18" t="s">
        <v>3617</v>
      </c>
      <c r="D3273" s="35">
        <v>117216</v>
      </c>
      <c r="E3273" s="36">
        <v>14</v>
      </c>
      <c r="F3273" s="32"/>
      <c r="G3273" s="32">
        <v>44</v>
      </c>
      <c r="H3273" s="32">
        <v>13</v>
      </c>
      <c r="I3273" s="32">
        <v>6</v>
      </c>
      <c r="J3273" s="37"/>
      <c r="K3273" s="36">
        <v>89</v>
      </c>
      <c r="L3273" s="32">
        <v>24</v>
      </c>
      <c r="M3273" s="37">
        <v>89</v>
      </c>
      <c r="N3273" s="32"/>
      <c r="O3273" s="32"/>
      <c r="P3273" s="32"/>
      <c r="Q3273" s="32"/>
      <c r="R3273" s="38">
        <f>(E3273*E$2+F3273*F$2+G3273*G$2+H3273*H$2+I3273*I$2+K3273*K$2+J3273*J$2+L3273*L$2+M3273*M$2)</f>
        <v>0</v>
      </c>
    </row>
    <row r="3274" spans="1:18" ht="22.5" customHeight="1">
      <c r="A3274" s="34">
        <v>46017</v>
      </c>
      <c r="B3274" s="15" t="s">
        <v>5386</v>
      </c>
      <c r="C3274" s="18" t="s">
        <v>5385</v>
      </c>
      <c r="D3274" s="35">
        <v>95983</v>
      </c>
      <c r="E3274" s="36">
        <v>58</v>
      </c>
      <c r="F3274" s="32"/>
      <c r="G3274" s="32">
        <v>73</v>
      </c>
      <c r="H3274" s="32"/>
      <c r="I3274" s="32">
        <v>45</v>
      </c>
      <c r="J3274" s="37">
        <v>50</v>
      </c>
      <c r="K3274" s="36">
        <v>5</v>
      </c>
      <c r="L3274" s="32">
        <v>4</v>
      </c>
      <c r="M3274" s="37">
        <v>98</v>
      </c>
      <c r="N3274" s="32"/>
      <c r="O3274" s="32"/>
      <c r="P3274" s="32"/>
      <c r="Q3274" s="32"/>
      <c r="R3274" s="38">
        <f>(E3274*E$2+F3274*F$2+G3274*G$2+H3274*H$2+I3274*I$2+K3274*K$2+J3274*J$2+L3274*L$2+M3274*M$2)</f>
        <v>0</v>
      </c>
    </row>
    <row r="3275" spans="1:18" ht="22.5" customHeight="1">
      <c r="A3275" s="34">
        <v>46017</v>
      </c>
      <c r="B3275" s="15" t="s">
        <v>6568</v>
      </c>
      <c r="C3275" s="18" t="s">
        <v>6569</v>
      </c>
      <c r="D3275" s="35">
        <v>5905</v>
      </c>
      <c r="E3275" s="36">
        <v>31</v>
      </c>
      <c r="F3275" s="32">
        <v>32</v>
      </c>
      <c r="G3275" s="32">
        <v>54</v>
      </c>
      <c r="H3275" s="32">
        <v>40</v>
      </c>
      <c r="I3275" s="32">
        <v>63</v>
      </c>
      <c r="J3275" s="37"/>
      <c r="K3275" s="36">
        <v>82</v>
      </c>
      <c r="L3275" s="32">
        <v>25</v>
      </c>
      <c r="M3275" s="37">
        <v>69</v>
      </c>
      <c r="N3275" s="32"/>
      <c r="O3275" s="32"/>
      <c r="P3275" s="32"/>
      <c r="Q3275" s="32"/>
      <c r="R3275" s="38">
        <f>(E3275*E$2+F3275*F$2+G3275*G$2+H3275*H$2+I3275*I$2+K3275*K$2+J3275*J$2+L3275*L$2+M3275*M$2)</f>
        <v>0</v>
      </c>
    </row>
    <row r="3276" spans="1:18" ht="22.5" customHeight="1">
      <c r="A3276" s="34">
        <v>46017</v>
      </c>
      <c r="B3276" s="15" t="s">
        <v>6212</v>
      </c>
      <c r="C3276" s="15" t="s">
        <v>6064</v>
      </c>
      <c r="D3276" s="35">
        <v>1236</v>
      </c>
      <c r="E3276" s="36">
        <v>7</v>
      </c>
      <c r="F3276" s="32"/>
      <c r="G3276" s="32">
        <v>0</v>
      </c>
      <c r="H3276" s="32">
        <v>9</v>
      </c>
      <c r="I3276" s="32">
        <v>39</v>
      </c>
      <c r="J3276" s="37"/>
      <c r="K3276" s="36">
        <v>10</v>
      </c>
      <c r="L3276" s="32">
        <v>85</v>
      </c>
      <c r="M3276" s="37">
        <v>21</v>
      </c>
      <c r="N3276" s="32"/>
      <c r="O3276" s="32"/>
      <c r="P3276" s="32"/>
      <c r="Q3276" s="32"/>
      <c r="R3276" s="38">
        <f>(E3276*E$2+F3276*F$2+G3276*G$2+H3276*H$2+I3276*I$2+K3276*K$2+J3276*J$2+L3276*L$2+M3276*M$2)</f>
        <v>0</v>
      </c>
    </row>
    <row r="3277" spans="1:18" ht="22.5" customHeight="1">
      <c r="A3277" s="34">
        <v>46017</v>
      </c>
      <c r="B3277" s="15" t="s">
        <v>7530</v>
      </c>
      <c r="C3277" s="15" t="s">
        <v>7531</v>
      </c>
      <c r="D3277" s="35">
        <v>330</v>
      </c>
      <c r="E3277" s="36"/>
      <c r="F3277" s="32"/>
      <c r="G3277" s="32"/>
      <c r="H3277" s="32"/>
      <c r="I3277" s="32"/>
      <c r="J3277" s="37"/>
      <c r="K3277" s="36"/>
      <c r="L3277" s="32">
        <v>44</v>
      </c>
      <c r="M3277" s="37">
        <v>58</v>
      </c>
      <c r="N3277" s="32"/>
      <c r="O3277" s="32"/>
      <c r="P3277" s="32"/>
      <c r="Q3277" s="32"/>
      <c r="R3277" s="38">
        <f>(E3277*E$2+F3277*F$2+G3277*G$2+H3277*H$2+I3277*I$2+K3277*K$2+J3277*J$2+L3277*L$2+M3277*M$2)</f>
        <v>0</v>
      </c>
    </row>
    <row r="3278" spans="1:18" ht="22.5" customHeight="1">
      <c r="A3278" s="34">
        <v>46017</v>
      </c>
      <c r="B3278" s="15" t="s">
        <v>5388</v>
      </c>
      <c r="C3278" s="18" t="s">
        <v>5387</v>
      </c>
      <c r="D3278" s="35">
        <v>34120</v>
      </c>
      <c r="E3278" s="36">
        <v>61</v>
      </c>
      <c r="F3278" s="32"/>
      <c r="G3278" s="32">
        <v>58</v>
      </c>
      <c r="H3278" s="32">
        <v>32</v>
      </c>
      <c r="I3278" s="32">
        <v>97</v>
      </c>
      <c r="J3278" s="37"/>
      <c r="K3278" s="36">
        <v>93</v>
      </c>
      <c r="L3278" s="32">
        <v>97</v>
      </c>
      <c r="M3278" s="37">
        <v>6</v>
      </c>
      <c r="N3278" s="32"/>
      <c r="O3278" s="32"/>
      <c r="P3278" s="32"/>
      <c r="Q3278" s="32"/>
      <c r="R3278" s="38">
        <f>(E3278*E$2+F3278*F$2+G3278*G$2+H3278*H$2+I3278*I$2+K3278*K$2+J3278*J$2+L3278*L$2+M3278*M$2)</f>
        <v>0</v>
      </c>
    </row>
    <row r="3279" spans="1:18" ht="22.5" customHeight="1">
      <c r="A3279" s="34">
        <v>46017</v>
      </c>
      <c r="B3279" s="15" t="s">
        <v>5598</v>
      </c>
      <c r="C3279" s="15" t="s">
        <v>5389</v>
      </c>
      <c r="D3279" s="35">
        <v>477</v>
      </c>
      <c r="E3279" s="36"/>
      <c r="F3279" s="32">
        <v>59</v>
      </c>
      <c r="G3279" s="32"/>
      <c r="H3279" s="32">
        <v>57</v>
      </c>
      <c r="I3279" s="32"/>
      <c r="J3279" s="37"/>
      <c r="K3279" s="36">
        <v>57</v>
      </c>
      <c r="L3279" s="32">
        <v>23</v>
      </c>
      <c r="M3279" s="37">
        <v>65</v>
      </c>
      <c r="N3279" s="32"/>
      <c r="O3279" s="32"/>
      <c r="P3279" s="32"/>
      <c r="Q3279" s="32"/>
      <c r="R3279" s="38">
        <f>(E3279*E$2+F3279*F$2+G3279*G$2+H3279*H$2+I3279*I$2+K3279*K$2+J3279*J$2+L3279*L$2+M3279*M$2)</f>
        <v>0</v>
      </c>
    </row>
    <row r="3280" spans="1:18" ht="22.5" customHeight="1">
      <c r="A3280" s="34">
        <v>46017</v>
      </c>
      <c r="B3280" s="15" t="s">
        <v>7714</v>
      </c>
      <c r="C3280" s="15" t="s">
        <v>7715</v>
      </c>
      <c r="D3280" s="35">
        <v>7899</v>
      </c>
      <c r="E3280" s="36"/>
      <c r="F3280" s="32">
        <v>14</v>
      </c>
      <c r="G3280" s="32"/>
      <c r="H3280" s="32">
        <v>41</v>
      </c>
      <c r="I3280" s="32"/>
      <c r="J3280" s="37"/>
      <c r="K3280" s="36">
        <v>46</v>
      </c>
      <c r="L3280" s="32">
        <v>48</v>
      </c>
      <c r="M3280" s="37">
        <v>48</v>
      </c>
      <c r="N3280" s="32"/>
      <c r="O3280" s="32"/>
      <c r="P3280" s="32"/>
      <c r="Q3280" s="32"/>
      <c r="R3280" s="38">
        <f>(E3280*E$2+F3280*F$2+G3280*G$2+H3280*H$2+I3280*I$2+K3280*K$2+J3280*J$2+L3280*L$2+M3280*M$2)</f>
        <v>0</v>
      </c>
    </row>
    <row r="3281" spans="1:18" ht="22.5" customHeight="1">
      <c r="A3281" s="34">
        <v>46017</v>
      </c>
      <c r="B3281" s="15" t="s">
        <v>6143</v>
      </c>
      <c r="C3281" s="18" t="s">
        <v>6144</v>
      </c>
      <c r="D3281" s="35">
        <v>13955</v>
      </c>
      <c r="E3281" s="36">
        <v>53</v>
      </c>
      <c r="F3281" s="32">
        <v>33</v>
      </c>
      <c r="G3281" s="32">
        <v>67</v>
      </c>
      <c r="H3281" s="32">
        <v>77</v>
      </c>
      <c r="I3281" s="32">
        <v>38</v>
      </c>
      <c r="J3281" s="37"/>
      <c r="K3281" s="36">
        <v>87</v>
      </c>
      <c r="L3281" s="32">
        <v>41</v>
      </c>
      <c r="M3281" s="37">
        <v>75</v>
      </c>
      <c r="N3281" s="32"/>
      <c r="O3281" s="32"/>
      <c r="P3281" s="32"/>
      <c r="Q3281" s="32"/>
      <c r="R3281" s="38">
        <f>(E3281*E$2+F3281*F$2+G3281*G$2+H3281*H$2+I3281*I$2+K3281*K$2+J3281*J$2+L3281*L$2+M3281*M$2)</f>
        <v>0</v>
      </c>
    </row>
    <row r="3282" spans="1:18" ht="22.5" customHeight="1">
      <c r="A3282" s="34">
        <v>46017</v>
      </c>
      <c r="B3282" s="15" t="s">
        <v>3618</v>
      </c>
      <c r="C3282" s="18" t="s">
        <v>3619</v>
      </c>
      <c r="D3282" s="35">
        <v>4290</v>
      </c>
      <c r="E3282" s="36">
        <v>72</v>
      </c>
      <c r="F3282" s="32">
        <v>91</v>
      </c>
      <c r="G3282" s="32">
        <v>53</v>
      </c>
      <c r="H3282" s="32">
        <v>73</v>
      </c>
      <c r="I3282" s="32">
        <v>22</v>
      </c>
      <c r="J3282" s="37"/>
      <c r="K3282" s="36">
        <v>86</v>
      </c>
      <c r="L3282" s="32">
        <v>38</v>
      </c>
      <c r="M3282" s="37">
        <v>72</v>
      </c>
      <c r="N3282" s="32"/>
      <c r="O3282" s="32"/>
      <c r="P3282" s="32"/>
      <c r="Q3282" s="32"/>
      <c r="R3282" s="38">
        <f>(E3282*E$2+F3282*F$2+G3282*G$2+H3282*H$2+I3282*I$2+K3282*K$2+J3282*J$2+L3282*L$2+M3282*M$2)</f>
        <v>0</v>
      </c>
    </row>
    <row r="3283" spans="1:18" ht="22.5" customHeight="1">
      <c r="A3283" s="34">
        <v>46017</v>
      </c>
      <c r="B3283" s="15" t="s">
        <v>3620</v>
      </c>
      <c r="C3283" s="18" t="s">
        <v>3621</v>
      </c>
      <c r="D3283" s="35">
        <v>2173</v>
      </c>
      <c r="E3283" s="36"/>
      <c r="F3283" s="32">
        <v>38</v>
      </c>
      <c r="G3283" s="32">
        <v>51</v>
      </c>
      <c r="H3283" s="32">
        <v>18</v>
      </c>
      <c r="I3283" s="32">
        <v>18</v>
      </c>
      <c r="J3283" s="37"/>
      <c r="K3283" s="36">
        <v>22</v>
      </c>
      <c r="L3283" s="32">
        <v>55</v>
      </c>
      <c r="M3283" s="37">
        <v>24</v>
      </c>
      <c r="N3283" s="32"/>
      <c r="O3283" s="32"/>
      <c r="P3283" s="32"/>
      <c r="Q3283" s="32"/>
      <c r="R3283" s="38">
        <f>(E3283*E$2+F3283*F$2+G3283*G$2+H3283*H$2+I3283*I$2+K3283*K$2+J3283*J$2+L3283*L$2+M3283*M$2)</f>
        <v>0</v>
      </c>
    </row>
    <row r="3284" spans="1:18" ht="22.5" customHeight="1">
      <c r="A3284" s="34">
        <v>46017</v>
      </c>
      <c r="B3284" s="15" t="s">
        <v>3622</v>
      </c>
      <c r="C3284" s="15" t="s">
        <v>3623</v>
      </c>
      <c r="D3284" s="35">
        <v>159054</v>
      </c>
      <c r="E3284" s="36"/>
      <c r="F3284" s="32">
        <v>23</v>
      </c>
      <c r="G3284" s="32"/>
      <c r="H3284" s="32">
        <v>81</v>
      </c>
      <c r="I3284" s="32"/>
      <c r="J3284" s="37"/>
      <c r="K3284" s="36">
        <v>75</v>
      </c>
      <c r="L3284" s="32">
        <v>43</v>
      </c>
      <c r="M3284" s="37">
        <v>46</v>
      </c>
      <c r="N3284" s="32"/>
      <c r="O3284" s="32"/>
      <c r="P3284" s="32"/>
      <c r="Q3284" s="32"/>
      <c r="R3284" s="38">
        <f>(E3284*E$2+F3284*F$2+G3284*G$2+H3284*H$2+I3284*I$2+K3284*K$2+J3284*J$2+L3284*L$2+M3284*M$2)</f>
        <v>0</v>
      </c>
    </row>
    <row r="3285" spans="1:18" ht="22.5" customHeight="1">
      <c r="A3285" s="34">
        <v>46017</v>
      </c>
      <c r="B3285" s="15" t="s">
        <v>3624</v>
      </c>
      <c r="C3285" s="15" t="s">
        <v>3625</v>
      </c>
      <c r="D3285" s="35">
        <v>320</v>
      </c>
      <c r="E3285" s="36">
        <v>33</v>
      </c>
      <c r="F3285" s="32">
        <v>59</v>
      </c>
      <c r="G3285" s="32">
        <v>49</v>
      </c>
      <c r="H3285" s="32">
        <v>28</v>
      </c>
      <c r="I3285" s="32">
        <v>38</v>
      </c>
      <c r="J3285" s="37"/>
      <c r="K3285" s="36">
        <v>96</v>
      </c>
      <c r="L3285" s="32">
        <v>35</v>
      </c>
      <c r="M3285" s="37">
        <v>44</v>
      </c>
      <c r="N3285" s="32"/>
      <c r="O3285" s="32"/>
      <c r="P3285" s="32"/>
      <c r="Q3285" s="32"/>
      <c r="R3285" s="38">
        <f>(E3285*E$2+F3285*F$2+G3285*G$2+H3285*H$2+I3285*I$2+K3285*K$2+J3285*J$2+L3285*L$2+M3285*M$2)</f>
        <v>0</v>
      </c>
    </row>
    <row r="3286" spans="1:18" ht="22.5" customHeight="1">
      <c r="A3286" s="34">
        <v>46017</v>
      </c>
      <c r="B3286" s="15" t="s">
        <v>7066</v>
      </c>
      <c r="C3286" s="15" t="s">
        <v>7067</v>
      </c>
      <c r="D3286" s="35">
        <v>260</v>
      </c>
      <c r="E3286" s="36"/>
      <c r="F3286" s="32"/>
      <c r="G3286" s="32"/>
      <c r="H3286" s="32"/>
      <c r="I3286" s="32"/>
      <c r="J3286" s="37"/>
      <c r="K3286" s="36"/>
      <c r="L3286" s="32">
        <v>43</v>
      </c>
      <c r="M3286" s="37">
        <v>59</v>
      </c>
      <c r="N3286" s="32"/>
      <c r="O3286" s="32"/>
      <c r="P3286" s="32"/>
      <c r="Q3286" s="32"/>
      <c r="R3286" s="38">
        <f>(E3286*E$2+F3286*F$2+G3286*G$2+H3286*H$2+I3286*I$2+K3286*K$2+J3286*J$2+L3286*L$2+M3286*M$2)</f>
        <v>0</v>
      </c>
    </row>
    <row r="3287" spans="1:18" ht="22.5" customHeight="1">
      <c r="A3287" s="34">
        <v>46017</v>
      </c>
      <c r="B3287" s="15" t="s">
        <v>5579</v>
      </c>
      <c r="C3287" s="18" t="s">
        <v>5578</v>
      </c>
      <c r="D3287" s="35">
        <v>4495</v>
      </c>
      <c r="E3287" s="36">
        <v>35</v>
      </c>
      <c r="F3287" s="32">
        <v>41</v>
      </c>
      <c r="G3287" s="32">
        <v>24</v>
      </c>
      <c r="H3287" s="32">
        <v>42</v>
      </c>
      <c r="I3287" s="32">
        <v>46</v>
      </c>
      <c r="J3287" s="37"/>
      <c r="K3287" s="36">
        <v>7</v>
      </c>
      <c r="L3287" s="32">
        <v>98</v>
      </c>
      <c r="M3287" s="37">
        <v>1</v>
      </c>
      <c r="N3287" s="32"/>
      <c r="O3287" s="32"/>
      <c r="P3287" s="32"/>
      <c r="Q3287" s="32"/>
      <c r="R3287" s="38">
        <f>(E3287*E$2+F3287*F$2+G3287*G$2+H3287*H$2+I3287*I$2+K3287*K$2+J3287*J$2+L3287*L$2+M3287*M$2)</f>
        <v>0</v>
      </c>
    </row>
    <row r="3288" spans="1:18" ht="22.5" customHeight="1">
      <c r="A3288" s="34">
        <v>46017</v>
      </c>
      <c r="B3288" s="15" t="s">
        <v>3626</v>
      </c>
      <c r="C3288" s="18" t="s">
        <v>3627</v>
      </c>
      <c r="D3288" s="35">
        <v>1403</v>
      </c>
      <c r="E3288" s="36">
        <v>44</v>
      </c>
      <c r="F3288" s="32">
        <v>25</v>
      </c>
      <c r="G3288" s="32">
        <v>54</v>
      </c>
      <c r="H3288" s="32">
        <v>86</v>
      </c>
      <c r="I3288" s="32">
        <v>86</v>
      </c>
      <c r="J3288" s="37">
        <v>27</v>
      </c>
      <c r="K3288" s="36">
        <v>19</v>
      </c>
      <c r="L3288" s="32">
        <v>43</v>
      </c>
      <c r="M3288" s="37">
        <v>63</v>
      </c>
      <c r="N3288" s="32"/>
      <c r="O3288" s="32"/>
      <c r="P3288" s="32"/>
      <c r="Q3288" s="32"/>
      <c r="R3288" s="38">
        <f>(E3288*E$2+F3288*F$2+G3288*G$2+H3288*H$2+I3288*I$2+K3288*K$2+J3288*J$2+L3288*L$2+M3288*M$2)</f>
        <v>0</v>
      </c>
    </row>
    <row r="3289" spans="1:18" ht="22.5" customHeight="1">
      <c r="A3289" s="34">
        <v>46017</v>
      </c>
      <c r="B3289" s="15" t="s">
        <v>6339</v>
      </c>
      <c r="C3289" s="18" t="s">
        <v>6340</v>
      </c>
      <c r="D3289" s="35">
        <v>199</v>
      </c>
      <c r="E3289" s="36">
        <v>15</v>
      </c>
      <c r="F3289" s="32">
        <v>26</v>
      </c>
      <c r="G3289" s="32">
        <v>32</v>
      </c>
      <c r="H3289" s="32">
        <v>8</v>
      </c>
      <c r="I3289" s="32">
        <v>73</v>
      </c>
      <c r="J3289" s="37"/>
      <c r="K3289" s="36">
        <v>23</v>
      </c>
      <c r="L3289" s="32">
        <v>50</v>
      </c>
      <c r="M3289" s="37">
        <v>23</v>
      </c>
      <c r="N3289" s="32"/>
      <c r="O3289" s="32"/>
      <c r="P3289" s="32"/>
      <c r="Q3289" s="32"/>
      <c r="R3289" s="38">
        <f>(E3289*E$2+F3289*F$2+G3289*G$2+H3289*H$2+I3289*I$2+K3289*K$2+J3289*J$2+L3289*L$2+M3289*M$2)</f>
        <v>0</v>
      </c>
    </row>
    <row r="3290" spans="1:18" ht="22.5" customHeight="1">
      <c r="A3290" s="34">
        <v>46017</v>
      </c>
      <c r="B3290" s="15" t="s">
        <v>3628</v>
      </c>
      <c r="C3290" s="15" t="s">
        <v>3629</v>
      </c>
      <c r="D3290" s="35">
        <v>642</v>
      </c>
      <c r="E3290" s="36">
        <v>79</v>
      </c>
      <c r="F3290" s="32">
        <v>97</v>
      </c>
      <c r="G3290" s="32">
        <v>61</v>
      </c>
      <c r="H3290" s="32">
        <v>80</v>
      </c>
      <c r="I3290" s="32">
        <v>74</v>
      </c>
      <c r="J3290" s="37">
        <v>86</v>
      </c>
      <c r="K3290" s="36">
        <v>8</v>
      </c>
      <c r="L3290" s="32">
        <v>56</v>
      </c>
      <c r="M3290" s="37">
        <v>58</v>
      </c>
      <c r="N3290" s="32"/>
      <c r="O3290" s="32">
        <v>1</v>
      </c>
      <c r="P3290" s="32"/>
      <c r="Q3290" s="32"/>
      <c r="R3290" s="38">
        <f>(E3290*E$2+F3290*F$2+G3290*G$2+H3290*H$2+I3290*I$2+K3290*K$2+J3290*J$2+L3290*L$2+M3290*M$2)</f>
        <v>0</v>
      </c>
    </row>
    <row r="3291" spans="1:18" ht="22.5" customHeight="1">
      <c r="A3291" s="34">
        <v>46017</v>
      </c>
      <c r="B3291" s="15" t="s">
        <v>5391</v>
      </c>
      <c r="C3291" s="18" t="s">
        <v>5390</v>
      </c>
      <c r="D3291" s="35">
        <v>61281</v>
      </c>
      <c r="E3291" s="36">
        <v>48</v>
      </c>
      <c r="F3291" s="32"/>
      <c r="G3291" s="32">
        <v>47</v>
      </c>
      <c r="H3291" s="32"/>
      <c r="I3291" s="32">
        <v>40</v>
      </c>
      <c r="J3291" s="37">
        <v>59</v>
      </c>
      <c r="K3291" s="36">
        <v>73</v>
      </c>
      <c r="L3291" s="32">
        <v>35</v>
      </c>
      <c r="M3291" s="37">
        <v>62</v>
      </c>
      <c r="N3291" s="32"/>
      <c r="O3291" s="32"/>
      <c r="P3291" s="32"/>
      <c r="Q3291" s="32"/>
      <c r="R3291" s="38">
        <f>(E3291*E$2+F3291*F$2+G3291*G$2+H3291*H$2+I3291*I$2+K3291*K$2+J3291*J$2+L3291*L$2+M3291*M$2)</f>
        <v>0</v>
      </c>
    </row>
    <row r="3292" spans="1:18" ht="22.5" customHeight="1">
      <c r="A3292" s="34">
        <v>46017</v>
      </c>
      <c r="B3292" s="15" t="s">
        <v>5393</v>
      </c>
      <c r="C3292" s="18" t="s">
        <v>5392</v>
      </c>
      <c r="D3292" s="35">
        <v>160635</v>
      </c>
      <c r="E3292" s="36">
        <v>64</v>
      </c>
      <c r="F3292" s="32"/>
      <c r="G3292" s="32">
        <v>78</v>
      </c>
      <c r="H3292" s="32">
        <v>43</v>
      </c>
      <c r="I3292" s="32">
        <v>93</v>
      </c>
      <c r="J3292" s="37"/>
      <c r="K3292" s="36">
        <v>67</v>
      </c>
      <c r="L3292" s="32">
        <v>31</v>
      </c>
      <c r="M3292" s="37">
        <v>73</v>
      </c>
      <c r="N3292" s="32"/>
      <c r="O3292" s="32"/>
      <c r="P3292" s="32"/>
      <c r="Q3292" s="32"/>
      <c r="R3292" s="38">
        <f>(E3292*E$2+F3292*F$2+G3292*G$2+H3292*H$2+I3292*I$2+K3292*K$2+J3292*J$2+L3292*L$2+M3292*M$2)</f>
        <v>0</v>
      </c>
    </row>
    <row r="3293" spans="1:18" ht="22.5" customHeight="1">
      <c r="A3293" s="34">
        <v>46017</v>
      </c>
      <c r="B3293" s="15" t="s">
        <v>5395</v>
      </c>
      <c r="C3293" s="15" t="s">
        <v>5394</v>
      </c>
      <c r="D3293" s="35">
        <v>1244</v>
      </c>
      <c r="E3293" s="36"/>
      <c r="F3293" s="32"/>
      <c r="G3293" s="32"/>
      <c r="H3293" s="32">
        <v>66</v>
      </c>
      <c r="I3293" s="32"/>
      <c r="J3293" s="37">
        <v>45</v>
      </c>
      <c r="K3293" s="36">
        <v>74</v>
      </c>
      <c r="L3293" s="32">
        <v>29</v>
      </c>
      <c r="M3293" s="37">
        <v>79</v>
      </c>
      <c r="N3293" s="32"/>
      <c r="O3293" s="32"/>
      <c r="P3293" s="32"/>
      <c r="Q3293" s="32"/>
      <c r="R3293" s="38">
        <f>(E3293*E$2+F3293*F$2+G3293*G$2+H3293*H$2+I3293*I$2+K3293*K$2+J3293*J$2+L3293*L$2+M3293*M$2)</f>
        <v>0</v>
      </c>
    </row>
    <row r="3294" spans="1:18" ht="22.5" customHeight="1">
      <c r="A3294" s="34">
        <v>46017</v>
      </c>
      <c r="B3294" s="15" t="s">
        <v>5640</v>
      </c>
      <c r="C3294" s="18" t="s">
        <v>5639</v>
      </c>
      <c r="D3294" s="35">
        <v>3299</v>
      </c>
      <c r="E3294" s="36">
        <v>41</v>
      </c>
      <c r="F3294" s="32">
        <v>97</v>
      </c>
      <c r="G3294" s="32">
        <v>42</v>
      </c>
      <c r="H3294" s="32">
        <v>36</v>
      </c>
      <c r="I3294" s="32">
        <v>8</v>
      </c>
      <c r="J3294" s="37"/>
      <c r="K3294" s="36">
        <v>72</v>
      </c>
      <c r="L3294" s="32">
        <v>75</v>
      </c>
      <c r="M3294" s="37">
        <v>41</v>
      </c>
      <c r="N3294" s="32"/>
      <c r="O3294" s="32"/>
      <c r="P3294" s="32"/>
      <c r="Q3294" s="32"/>
      <c r="R3294" s="38">
        <f>(E3294*E$2+F3294*F$2+G3294*G$2+H3294*H$2+I3294*I$2+K3294*K$2+J3294*J$2+L3294*L$2+M3294*M$2)</f>
        <v>0</v>
      </c>
    </row>
    <row r="3295" spans="1:18" ht="22.5" customHeight="1">
      <c r="A3295" s="34">
        <v>46017</v>
      </c>
      <c r="B3295" s="15" t="s">
        <v>5926</v>
      </c>
      <c r="C3295" s="18" t="s">
        <v>5925</v>
      </c>
      <c r="D3295" s="35">
        <v>256</v>
      </c>
      <c r="E3295" s="36">
        <v>11</v>
      </c>
      <c r="F3295" s="32">
        <v>11</v>
      </c>
      <c r="G3295" s="32">
        <v>7</v>
      </c>
      <c r="H3295" s="32">
        <v>34</v>
      </c>
      <c r="I3295" s="32">
        <v>12</v>
      </c>
      <c r="J3295" s="37"/>
      <c r="K3295" s="36">
        <v>8</v>
      </c>
      <c r="L3295" s="32">
        <v>58</v>
      </c>
      <c r="M3295" s="37">
        <v>13</v>
      </c>
      <c r="N3295" s="32"/>
      <c r="O3295" s="32"/>
      <c r="P3295" s="32"/>
      <c r="Q3295" s="32"/>
      <c r="R3295" s="38">
        <f>(E3295*E$2+F3295*F$2+G3295*G$2+H3295*H$2+I3295*I$2+K3295*K$2+J3295*J$2+L3295*L$2+M3295*M$2)</f>
        <v>0</v>
      </c>
    </row>
    <row r="3296" spans="1:18" ht="22.5" customHeight="1">
      <c r="A3296" s="34">
        <v>46017</v>
      </c>
      <c r="B3296" s="15" t="s">
        <v>5397</v>
      </c>
      <c r="C3296" s="18" t="s">
        <v>5396</v>
      </c>
      <c r="D3296" s="35">
        <v>2434</v>
      </c>
      <c r="E3296" s="36">
        <v>40</v>
      </c>
      <c r="F3296" s="32"/>
      <c r="G3296" s="32">
        <v>41</v>
      </c>
      <c r="H3296" s="32"/>
      <c r="I3296" s="32">
        <v>95</v>
      </c>
      <c r="J3296" s="37"/>
      <c r="K3296" s="36">
        <v>1</v>
      </c>
      <c r="L3296" s="32">
        <v>42</v>
      </c>
      <c r="M3296" s="37">
        <v>56</v>
      </c>
      <c r="N3296" s="32"/>
      <c r="O3296" s="32"/>
      <c r="P3296" s="32"/>
      <c r="Q3296" s="32"/>
      <c r="R3296" s="38">
        <f>(E3296*E$2+F3296*F$2+G3296*G$2+H3296*H$2+I3296*I$2+K3296*K$2+J3296*J$2+L3296*L$2+M3296*M$2)</f>
        <v>0</v>
      </c>
    </row>
    <row r="3297" spans="1:18" ht="22.5" customHeight="1">
      <c r="A3297" s="34">
        <v>46017</v>
      </c>
      <c r="B3297" s="15" t="s">
        <v>3630</v>
      </c>
      <c r="C3297" s="18" t="s">
        <v>3631</v>
      </c>
      <c r="D3297" s="35">
        <v>2606</v>
      </c>
      <c r="E3297" s="36"/>
      <c r="F3297" s="32">
        <v>99</v>
      </c>
      <c r="G3297" s="32"/>
      <c r="H3297" s="32">
        <v>14</v>
      </c>
      <c r="I3297" s="32"/>
      <c r="J3297" s="37"/>
      <c r="K3297" s="36">
        <v>69</v>
      </c>
      <c r="L3297" s="32">
        <v>47</v>
      </c>
      <c r="M3297" s="37">
        <v>75</v>
      </c>
      <c r="N3297" s="32"/>
      <c r="O3297" s="32"/>
      <c r="P3297" s="32"/>
      <c r="Q3297" s="32"/>
      <c r="R3297" s="38">
        <f>(E3297*E$2+F3297*F$2+G3297*G$2+H3297*H$2+I3297*I$2+K3297*K$2+J3297*J$2+L3297*L$2+M3297*M$2)</f>
        <v>0</v>
      </c>
    </row>
    <row r="3298" spans="1:18" ht="22.5" customHeight="1">
      <c r="A3298" s="34">
        <v>46017</v>
      </c>
      <c r="B3298" s="15" t="s">
        <v>3632</v>
      </c>
      <c r="C3298" s="18" t="s">
        <v>3633</v>
      </c>
      <c r="D3298" s="35">
        <v>266</v>
      </c>
      <c r="E3298" s="36"/>
      <c r="F3298" s="32">
        <v>21</v>
      </c>
      <c r="G3298" s="32"/>
      <c r="H3298" s="32">
        <v>49</v>
      </c>
      <c r="I3298" s="32"/>
      <c r="J3298" s="37"/>
      <c r="K3298" s="36"/>
      <c r="L3298" s="32">
        <v>29</v>
      </c>
      <c r="M3298" s="37">
        <v>64</v>
      </c>
      <c r="N3298" s="32"/>
      <c r="O3298" s="32"/>
      <c r="P3298" s="32"/>
      <c r="Q3298" s="32"/>
      <c r="R3298" s="38">
        <f>(E3298*E$2+F3298*F$2+G3298*G$2+H3298*H$2+I3298*I$2+K3298*K$2+J3298*J$2+L3298*L$2+M3298*M$2)</f>
        <v>0</v>
      </c>
    </row>
    <row r="3299" spans="1:18" ht="22.5" customHeight="1">
      <c r="A3299" s="34">
        <v>46017</v>
      </c>
      <c r="B3299" s="15" t="s">
        <v>3634</v>
      </c>
      <c r="C3299" s="15" t="s">
        <v>3635</v>
      </c>
      <c r="D3299" s="35">
        <v>120314</v>
      </c>
      <c r="E3299" s="36">
        <v>81</v>
      </c>
      <c r="F3299" s="32">
        <v>83</v>
      </c>
      <c r="G3299" s="32">
        <v>61</v>
      </c>
      <c r="H3299" s="32">
        <v>37</v>
      </c>
      <c r="I3299" s="32">
        <v>86</v>
      </c>
      <c r="J3299" s="37"/>
      <c r="K3299" s="36">
        <v>83</v>
      </c>
      <c r="L3299" s="32">
        <v>66</v>
      </c>
      <c r="M3299" s="37">
        <v>38</v>
      </c>
      <c r="N3299" s="32"/>
      <c r="O3299" s="32"/>
      <c r="P3299" s="32"/>
      <c r="Q3299" s="32"/>
      <c r="R3299" s="38">
        <f>(E3299*E$2+F3299*F$2+G3299*G$2+H3299*H$2+I3299*I$2+K3299*K$2+J3299*J$2+L3299*L$2+M3299*M$2)</f>
        <v>0</v>
      </c>
    </row>
    <row r="3300" spans="1:18" ht="22.5" customHeight="1">
      <c r="A3300" s="34">
        <v>46017</v>
      </c>
      <c r="B3300" s="15" t="s">
        <v>7068</v>
      </c>
      <c r="C3300" s="18" t="s">
        <v>7069</v>
      </c>
      <c r="D3300" s="35">
        <v>130</v>
      </c>
      <c r="E3300" s="36">
        <v>13</v>
      </c>
      <c r="F3300" s="32">
        <v>19</v>
      </c>
      <c r="G3300" s="32">
        <v>32</v>
      </c>
      <c r="H3300" s="32">
        <v>17</v>
      </c>
      <c r="I3300" s="32">
        <v>47</v>
      </c>
      <c r="J3300" s="37"/>
      <c r="K3300" s="36">
        <v>31</v>
      </c>
      <c r="L3300" s="32">
        <v>54</v>
      </c>
      <c r="M3300" s="37">
        <v>47</v>
      </c>
      <c r="N3300" s="32"/>
      <c r="O3300" s="32"/>
      <c r="P3300" s="32"/>
      <c r="Q3300" s="32"/>
      <c r="R3300" s="38">
        <f>(E3300*E$2+F3300*F$2+G3300*G$2+H3300*H$2+I3300*I$2+K3300*K$2+J3300*J$2+L3300*L$2+M3300*M$2)</f>
        <v>0</v>
      </c>
    </row>
    <row r="3301" spans="1:18" ht="22.5" customHeight="1">
      <c r="A3301" s="34">
        <v>46017</v>
      </c>
      <c r="B3301" s="15" t="s">
        <v>3636</v>
      </c>
      <c r="C3301" s="15" t="s">
        <v>3637</v>
      </c>
      <c r="D3301" s="35">
        <v>1124</v>
      </c>
      <c r="E3301" s="36">
        <v>19</v>
      </c>
      <c r="F3301" s="32">
        <v>48</v>
      </c>
      <c r="G3301" s="32">
        <v>24</v>
      </c>
      <c r="H3301" s="32">
        <v>64</v>
      </c>
      <c r="I3301" s="32">
        <v>27</v>
      </c>
      <c r="J3301" s="37"/>
      <c r="K3301" s="36">
        <v>2</v>
      </c>
      <c r="L3301" s="32">
        <v>70</v>
      </c>
      <c r="M3301" s="37">
        <v>38</v>
      </c>
      <c r="N3301" s="32"/>
      <c r="O3301" s="32"/>
      <c r="P3301" s="32"/>
      <c r="Q3301" s="32"/>
      <c r="R3301" s="38">
        <f>(E3301*E$2+F3301*F$2+G3301*G$2+H3301*H$2+I3301*I$2+K3301*K$2+J3301*J$2+L3301*L$2+M3301*M$2)</f>
        <v>0</v>
      </c>
    </row>
    <row r="3302" spans="1:18" ht="22.5" customHeight="1">
      <c r="A3302" s="34">
        <v>46017</v>
      </c>
      <c r="B3302" s="15" t="s">
        <v>3638</v>
      </c>
      <c r="C3302" s="15" t="s">
        <v>3639</v>
      </c>
      <c r="D3302" s="35">
        <v>3466</v>
      </c>
      <c r="E3302" s="36">
        <v>77</v>
      </c>
      <c r="F3302" s="32">
        <v>75</v>
      </c>
      <c r="G3302" s="32">
        <v>62</v>
      </c>
      <c r="H3302" s="32">
        <v>71</v>
      </c>
      <c r="I3302" s="32">
        <v>52</v>
      </c>
      <c r="J3302" s="37"/>
      <c r="K3302" s="36">
        <v>68</v>
      </c>
      <c r="L3302" s="32">
        <v>71</v>
      </c>
      <c r="M3302" s="37">
        <v>53</v>
      </c>
      <c r="N3302" s="32"/>
      <c r="O3302" s="32"/>
      <c r="P3302" s="32"/>
      <c r="Q3302" s="32"/>
      <c r="R3302" s="38">
        <f>(E3302*E$2+F3302*F$2+G3302*G$2+H3302*H$2+I3302*I$2+K3302*K$2+J3302*J$2+L3302*L$2+M3302*M$2)</f>
        <v>0</v>
      </c>
    </row>
    <row r="3303" spans="1:18" ht="22.5" customHeight="1">
      <c r="A3303" s="34">
        <v>46017</v>
      </c>
      <c r="B3303" s="15" t="s">
        <v>3640</v>
      </c>
      <c r="C3303" s="18" t="s">
        <v>3641</v>
      </c>
      <c r="D3303" s="35">
        <v>657</v>
      </c>
      <c r="E3303" s="36">
        <v>74</v>
      </c>
      <c r="F3303" s="32">
        <v>84</v>
      </c>
      <c r="G3303" s="32">
        <v>74</v>
      </c>
      <c r="H3303" s="32">
        <v>55</v>
      </c>
      <c r="I3303" s="32">
        <v>80</v>
      </c>
      <c r="J3303" s="37"/>
      <c r="K3303" s="36">
        <v>57</v>
      </c>
      <c r="L3303" s="32">
        <v>62</v>
      </c>
      <c r="M3303" s="37">
        <v>23</v>
      </c>
      <c r="N3303" s="32"/>
      <c r="O3303" s="32"/>
      <c r="P3303" s="32"/>
      <c r="Q3303" s="32"/>
      <c r="R3303" s="38">
        <f>(E3303*E$2+F3303*F$2+G3303*G$2+H3303*H$2+I3303*I$2+K3303*K$2+J3303*J$2+L3303*L$2+M3303*M$2)</f>
        <v>0</v>
      </c>
    </row>
    <row r="3304" spans="1:18" ht="22.5" customHeight="1">
      <c r="A3304" s="34">
        <v>46017</v>
      </c>
      <c r="B3304" s="15" t="s">
        <v>3642</v>
      </c>
      <c r="C3304" s="15" t="s">
        <v>3643</v>
      </c>
      <c r="D3304" s="35">
        <v>10389</v>
      </c>
      <c r="E3304" s="36">
        <v>79</v>
      </c>
      <c r="F3304" s="32">
        <v>81</v>
      </c>
      <c r="G3304" s="32">
        <v>85</v>
      </c>
      <c r="H3304" s="32">
        <v>29</v>
      </c>
      <c r="I3304" s="32">
        <v>78</v>
      </c>
      <c r="J3304" s="37"/>
      <c r="K3304" s="36">
        <v>42</v>
      </c>
      <c r="L3304" s="32">
        <v>68</v>
      </c>
      <c r="M3304" s="37">
        <v>24</v>
      </c>
      <c r="N3304" s="32"/>
      <c r="O3304" s="32"/>
      <c r="P3304" s="32"/>
      <c r="Q3304" s="32"/>
      <c r="R3304" s="38">
        <f>(E3304*E$2+F3304*F$2+G3304*G$2+H3304*H$2+I3304*I$2+K3304*K$2+J3304*J$2+L3304*L$2+M3304*M$2)</f>
        <v>0</v>
      </c>
    </row>
    <row r="3305" spans="1:18" ht="22.5" customHeight="1">
      <c r="A3305" s="34">
        <v>46017</v>
      </c>
      <c r="B3305" s="15" t="s">
        <v>3645</v>
      </c>
      <c r="C3305" s="15" t="s">
        <v>3646</v>
      </c>
      <c r="D3305" s="35">
        <v>19551</v>
      </c>
      <c r="E3305" s="36">
        <v>38</v>
      </c>
      <c r="F3305" s="32">
        <v>23</v>
      </c>
      <c r="G3305" s="32">
        <v>43</v>
      </c>
      <c r="H3305" s="32">
        <v>27</v>
      </c>
      <c r="I3305" s="32">
        <v>13</v>
      </c>
      <c r="J3305" s="37"/>
      <c r="K3305" s="36">
        <v>92</v>
      </c>
      <c r="L3305" s="32">
        <v>49</v>
      </c>
      <c r="M3305" s="37">
        <v>65</v>
      </c>
      <c r="N3305" s="32"/>
      <c r="O3305" s="32"/>
      <c r="P3305" s="32"/>
      <c r="Q3305" s="32"/>
      <c r="R3305" s="38">
        <f>(E3305*E$2+F3305*F$2+G3305*G$2+H3305*H$2+I3305*I$2+K3305*K$2+J3305*J$2+L3305*L$2+M3305*M$2)</f>
        <v>0</v>
      </c>
    </row>
    <row r="3306" spans="1:18" ht="22.5" customHeight="1">
      <c r="A3306" s="34">
        <v>46017</v>
      </c>
      <c r="B3306" s="15" t="s">
        <v>5399</v>
      </c>
      <c r="C3306" s="15" t="s">
        <v>5398</v>
      </c>
      <c r="D3306" s="35">
        <v>4898</v>
      </c>
      <c r="E3306" s="36">
        <v>45</v>
      </c>
      <c r="F3306" s="32"/>
      <c r="G3306" s="32">
        <v>31</v>
      </c>
      <c r="H3306" s="32">
        <v>57</v>
      </c>
      <c r="I3306" s="32">
        <v>70</v>
      </c>
      <c r="J3306" s="37">
        <v>52</v>
      </c>
      <c r="K3306" s="36">
        <v>33</v>
      </c>
      <c r="L3306" s="32">
        <v>12</v>
      </c>
      <c r="M3306" s="37">
        <v>87</v>
      </c>
      <c r="N3306" s="32"/>
      <c r="O3306" s="32"/>
      <c r="P3306" s="32"/>
      <c r="Q3306" s="32"/>
      <c r="R3306" s="38">
        <f>(E3306*E$2+F3306*F$2+G3306*G$2+H3306*H$2+I3306*I$2+K3306*K$2+J3306*J$2+L3306*L$2+M3306*M$2)</f>
        <v>0</v>
      </c>
    </row>
    <row r="3307" spans="1:18" ht="22.5" customHeight="1">
      <c r="A3307" s="34">
        <v>46017</v>
      </c>
      <c r="B3307" s="15" t="s">
        <v>5401</v>
      </c>
      <c r="C3307" s="15" t="s">
        <v>5400</v>
      </c>
      <c r="D3307" s="35">
        <v>7182</v>
      </c>
      <c r="E3307" s="36">
        <v>40</v>
      </c>
      <c r="F3307" s="32"/>
      <c r="G3307" s="32">
        <v>32</v>
      </c>
      <c r="H3307" s="32">
        <v>3</v>
      </c>
      <c r="I3307" s="32">
        <v>82</v>
      </c>
      <c r="J3307" s="37"/>
      <c r="K3307" s="36">
        <v>63</v>
      </c>
      <c r="L3307" s="32">
        <v>44</v>
      </c>
      <c r="M3307" s="37">
        <v>42</v>
      </c>
      <c r="N3307" s="32"/>
      <c r="O3307" s="32"/>
      <c r="P3307" s="32"/>
      <c r="Q3307" s="32"/>
      <c r="R3307" s="38">
        <f>(E3307*E$2+F3307*F$2+G3307*G$2+H3307*H$2+I3307*I$2+K3307*K$2+J3307*J$2+L3307*L$2+M3307*M$2)</f>
        <v>0</v>
      </c>
    </row>
    <row r="3308" spans="1:18" ht="22.5" customHeight="1">
      <c r="A3308" s="34">
        <v>46017</v>
      </c>
      <c r="B3308" s="15" t="s">
        <v>6936</v>
      </c>
      <c r="C3308" s="15" t="s">
        <v>6937</v>
      </c>
      <c r="D3308" s="35">
        <v>138</v>
      </c>
      <c r="E3308" s="36"/>
      <c r="F3308" s="32">
        <v>61</v>
      </c>
      <c r="G3308" s="32"/>
      <c r="H3308" s="32">
        <v>4</v>
      </c>
      <c r="I3308" s="32"/>
      <c r="J3308" s="37"/>
      <c r="K3308" s="36">
        <v>48</v>
      </c>
      <c r="L3308" s="32">
        <v>46</v>
      </c>
      <c r="M3308" s="37">
        <v>55</v>
      </c>
      <c r="N3308" s="32"/>
      <c r="O3308" s="32"/>
      <c r="P3308" s="32"/>
      <c r="Q3308" s="32"/>
      <c r="R3308" s="38">
        <f>(E3308*E$2+F3308*F$2+G3308*G$2+H3308*H$2+I3308*I$2+K3308*K$2+J3308*J$2+L3308*L$2+M3308*M$2)</f>
        <v>0</v>
      </c>
    </row>
    <row r="3309" spans="1:18" ht="22.5" customHeight="1">
      <c r="A3309" s="34">
        <v>46017</v>
      </c>
      <c r="B3309" s="15" t="s">
        <v>3647</v>
      </c>
      <c r="C3309" s="18" t="s">
        <v>3648</v>
      </c>
      <c r="D3309" s="35">
        <v>1563</v>
      </c>
      <c r="E3309" s="36">
        <v>50</v>
      </c>
      <c r="F3309" s="32">
        <v>18</v>
      </c>
      <c r="G3309" s="32">
        <v>69</v>
      </c>
      <c r="H3309" s="32">
        <v>75</v>
      </c>
      <c r="I3309" s="32">
        <v>83</v>
      </c>
      <c r="J3309" s="37">
        <v>22</v>
      </c>
      <c r="K3309" s="36">
        <v>41</v>
      </c>
      <c r="L3309" s="32">
        <v>41</v>
      </c>
      <c r="M3309" s="37">
        <v>60</v>
      </c>
      <c r="N3309" s="32"/>
      <c r="O3309" s="32"/>
      <c r="P3309" s="32"/>
      <c r="Q3309" s="32"/>
      <c r="R3309" s="38">
        <f>(E3309*E$2+F3309*F$2+G3309*G$2+H3309*H$2+I3309*I$2+K3309*K$2+J3309*J$2+L3309*L$2+M3309*M$2)</f>
        <v>0</v>
      </c>
    </row>
    <row r="3310" spans="1:18" ht="22.5" customHeight="1">
      <c r="A3310" s="34">
        <v>46017</v>
      </c>
      <c r="B3310" s="15" t="s">
        <v>5403</v>
      </c>
      <c r="C3310" s="15" t="s">
        <v>5402</v>
      </c>
      <c r="D3310" s="35">
        <v>57834</v>
      </c>
      <c r="E3310" s="36">
        <v>48</v>
      </c>
      <c r="F3310" s="32"/>
      <c r="G3310" s="32">
        <v>66</v>
      </c>
      <c r="H3310" s="32">
        <v>37</v>
      </c>
      <c r="I3310" s="32">
        <v>40</v>
      </c>
      <c r="J3310" s="37">
        <v>49</v>
      </c>
      <c r="K3310" s="36"/>
      <c r="L3310" s="32">
        <v>37</v>
      </c>
      <c r="M3310" s="37">
        <v>76</v>
      </c>
      <c r="N3310" s="32"/>
      <c r="O3310" s="32"/>
      <c r="P3310" s="32"/>
      <c r="Q3310" s="32"/>
      <c r="R3310" s="38">
        <f>(E3310*E$2+F3310*F$2+G3310*G$2+H3310*H$2+I3310*I$2+K3310*K$2+J3310*J$2+L3310*L$2+M3310*M$2)</f>
        <v>0</v>
      </c>
    </row>
    <row r="3311" spans="1:18" ht="22.5" customHeight="1">
      <c r="A3311" s="34">
        <v>46017</v>
      </c>
      <c r="B3311" s="15" t="s">
        <v>7236</v>
      </c>
      <c r="C3311" s="18" t="s">
        <v>7237</v>
      </c>
      <c r="D3311" s="35">
        <v>127</v>
      </c>
      <c r="E3311" s="36"/>
      <c r="F3311" s="32">
        <v>90</v>
      </c>
      <c r="G3311" s="32"/>
      <c r="H3311" s="32">
        <v>11</v>
      </c>
      <c r="I3311" s="32"/>
      <c r="J3311" s="37"/>
      <c r="K3311" s="36">
        <v>7</v>
      </c>
      <c r="L3311" s="32">
        <v>44</v>
      </c>
      <c r="M3311" s="37">
        <v>27</v>
      </c>
      <c r="N3311" s="32"/>
      <c r="O3311" s="32"/>
      <c r="P3311" s="32"/>
      <c r="Q3311" s="32"/>
      <c r="R3311" s="38">
        <f>(E3311*E$2+F3311*F$2+G3311*G$2+H3311*H$2+I3311*I$2+K3311*K$2+J3311*J$2+L3311*L$2+M3311*M$2)</f>
        <v>0</v>
      </c>
    </row>
    <row r="3312" spans="1:18" ht="22.5" customHeight="1">
      <c r="A3312" s="34">
        <v>46017</v>
      </c>
      <c r="B3312" s="15" t="s">
        <v>5405</v>
      </c>
      <c r="C3312" s="18" t="s">
        <v>5404</v>
      </c>
      <c r="D3312" s="35">
        <v>188</v>
      </c>
      <c r="E3312" s="36"/>
      <c r="F3312" s="32"/>
      <c r="G3312" s="32"/>
      <c r="H3312" s="32"/>
      <c r="I3312" s="32"/>
      <c r="J3312" s="37"/>
      <c r="K3312" s="36">
        <v>17</v>
      </c>
      <c r="L3312" s="32">
        <v>47</v>
      </c>
      <c r="M3312" s="37">
        <v>46</v>
      </c>
      <c r="N3312" s="32"/>
      <c r="O3312" s="32"/>
      <c r="P3312" s="32"/>
      <c r="Q3312" s="32"/>
      <c r="R3312" s="38">
        <f>(E3312*E$2+F3312*F$2+G3312*G$2+H3312*H$2+I3312*I$2+K3312*K$2+J3312*J$2+L3312*L$2+M3312*M$2)</f>
        <v>0</v>
      </c>
    </row>
    <row r="3313" spans="1:18" ht="22.5" customHeight="1">
      <c r="A3313" s="34">
        <v>46017</v>
      </c>
      <c r="B3313" s="15" t="s">
        <v>3649</v>
      </c>
      <c r="C3313" s="18" t="s">
        <v>3650</v>
      </c>
      <c r="D3313" s="35">
        <v>159</v>
      </c>
      <c r="E3313" s="36"/>
      <c r="F3313" s="32">
        <v>40</v>
      </c>
      <c r="G3313" s="32"/>
      <c r="H3313" s="32">
        <v>8</v>
      </c>
      <c r="I3313" s="32"/>
      <c r="J3313" s="37"/>
      <c r="K3313" s="36">
        <v>28</v>
      </c>
      <c r="L3313" s="32">
        <v>71</v>
      </c>
      <c r="M3313" s="37">
        <v>13</v>
      </c>
      <c r="N3313" s="32"/>
      <c r="O3313" s="32"/>
      <c r="P3313" s="32"/>
      <c r="Q3313" s="32"/>
      <c r="R3313" s="38">
        <f>(E3313*E$2+F3313*F$2+G3313*G$2+H3313*H$2+I3313*I$2+K3313*K$2+J3313*J$2+L3313*L$2+M3313*M$2)</f>
        <v>0</v>
      </c>
    </row>
    <row r="3314" spans="1:18" ht="22.5" customHeight="1">
      <c r="A3314" s="34">
        <v>46017</v>
      </c>
      <c r="B3314" s="15" t="s">
        <v>3651</v>
      </c>
      <c r="C3314" s="18" t="s">
        <v>3652</v>
      </c>
      <c r="D3314" s="35">
        <v>2317</v>
      </c>
      <c r="E3314" s="36">
        <v>55</v>
      </c>
      <c r="F3314" s="32">
        <v>41</v>
      </c>
      <c r="G3314" s="32">
        <v>18</v>
      </c>
      <c r="H3314" s="32">
        <v>89</v>
      </c>
      <c r="I3314" s="32">
        <v>70</v>
      </c>
      <c r="J3314" s="37"/>
      <c r="K3314" s="36">
        <v>52</v>
      </c>
      <c r="L3314" s="32">
        <v>42</v>
      </c>
      <c r="M3314" s="37">
        <v>33</v>
      </c>
      <c r="N3314" s="32"/>
      <c r="O3314" s="32"/>
      <c r="P3314" s="32"/>
      <c r="Q3314" s="32"/>
      <c r="R3314" s="38">
        <f>(E3314*E$2+F3314*F$2+G3314*G$2+H3314*H$2+I3314*I$2+K3314*K$2+J3314*J$2+L3314*L$2+M3314*M$2)</f>
        <v>0</v>
      </c>
    </row>
    <row r="3315" spans="1:18" ht="22.5" customHeight="1">
      <c r="A3315" s="34">
        <v>46017</v>
      </c>
      <c r="B3315" s="15" t="s">
        <v>5407</v>
      </c>
      <c r="C3315" s="18" t="s">
        <v>5406</v>
      </c>
      <c r="D3315" s="35">
        <v>4658</v>
      </c>
      <c r="E3315" s="36">
        <v>11</v>
      </c>
      <c r="F3315" s="32"/>
      <c r="G3315" s="32">
        <v>11</v>
      </c>
      <c r="H3315" s="32">
        <v>33</v>
      </c>
      <c r="I3315" s="32">
        <v>9</v>
      </c>
      <c r="J3315" s="37"/>
      <c r="K3315" s="36">
        <v>19</v>
      </c>
      <c r="L3315" s="32">
        <v>61</v>
      </c>
      <c r="M3315" s="37">
        <v>33</v>
      </c>
      <c r="N3315" s="32"/>
      <c r="O3315" s="32"/>
      <c r="P3315" s="32"/>
      <c r="Q3315" s="32"/>
      <c r="R3315" s="38">
        <f>(E3315*E$2+F3315*F$2+G3315*G$2+H3315*H$2+I3315*I$2+K3315*K$2+J3315*J$2+L3315*L$2+M3315*M$2)</f>
        <v>0</v>
      </c>
    </row>
    <row r="3316" spans="1:18" ht="22.5" customHeight="1">
      <c r="A3316" s="34">
        <v>46017</v>
      </c>
      <c r="B3316" s="15" t="s">
        <v>7483</v>
      </c>
      <c r="C3316" s="18" t="s">
        <v>7484</v>
      </c>
      <c r="D3316" s="35">
        <v>420</v>
      </c>
      <c r="E3316" s="36"/>
      <c r="F3316" s="32">
        <v>6</v>
      </c>
      <c r="G3316" s="32"/>
      <c r="H3316" s="32">
        <v>41</v>
      </c>
      <c r="I3316" s="32"/>
      <c r="J3316" s="37"/>
      <c r="K3316" s="36">
        <v>24</v>
      </c>
      <c r="L3316" s="32">
        <v>90</v>
      </c>
      <c r="M3316" s="37">
        <v>10</v>
      </c>
      <c r="N3316" s="32"/>
      <c r="O3316" s="32"/>
      <c r="P3316" s="32"/>
      <c r="Q3316" s="32"/>
      <c r="R3316" s="38">
        <f>(E3316*E$2+F3316*F$2+G3316*G$2+H3316*H$2+I3316*I$2+K3316*K$2+J3316*J$2+L3316*L$2+M3316*M$2)</f>
        <v>0</v>
      </c>
    </row>
    <row r="3317" spans="1:18" ht="22.5" customHeight="1">
      <c r="A3317" s="34">
        <v>46017</v>
      </c>
      <c r="B3317" s="15" t="s">
        <v>7862</v>
      </c>
      <c r="C3317" s="18" t="s">
        <v>7863</v>
      </c>
      <c r="D3317" s="35">
        <v>190</v>
      </c>
      <c r="E3317" s="36"/>
      <c r="F3317" s="32">
        <v>65</v>
      </c>
      <c r="G3317" s="32"/>
      <c r="H3317" s="32">
        <v>13</v>
      </c>
      <c r="I3317" s="32"/>
      <c r="J3317" s="37"/>
      <c r="K3317" s="36">
        <v>62</v>
      </c>
      <c r="L3317" s="32">
        <v>47</v>
      </c>
      <c r="M3317" s="37">
        <v>51</v>
      </c>
      <c r="N3317" s="32"/>
      <c r="O3317" s="32"/>
      <c r="P3317" s="32"/>
      <c r="Q3317" s="32"/>
      <c r="R3317" s="38">
        <f>(E3317*E$2+F3317*F$2+G3317*G$2+H3317*H$2+I3317*I$2+K3317*K$2+J3317*J$2+L3317*L$2+M3317*M$2)</f>
        <v>0</v>
      </c>
    </row>
    <row r="3318" spans="1:18" ht="22.5" customHeight="1">
      <c r="A3318" s="34">
        <v>46017</v>
      </c>
      <c r="B3318" s="15" t="s">
        <v>7513</v>
      </c>
      <c r="C3318" s="18" t="s">
        <v>3653</v>
      </c>
      <c r="D3318" s="35">
        <v>9626</v>
      </c>
      <c r="E3318" s="36">
        <v>35</v>
      </c>
      <c r="F3318" s="32">
        <v>25</v>
      </c>
      <c r="G3318" s="32">
        <v>53</v>
      </c>
      <c r="H3318" s="32">
        <v>30</v>
      </c>
      <c r="I3318" s="32">
        <v>72</v>
      </c>
      <c r="J3318" s="37">
        <v>40</v>
      </c>
      <c r="K3318" s="36">
        <v>14</v>
      </c>
      <c r="L3318" s="32">
        <v>62</v>
      </c>
      <c r="M3318" s="37">
        <v>45</v>
      </c>
      <c r="N3318" s="32"/>
      <c r="O3318" s="32"/>
      <c r="P3318" s="32"/>
      <c r="Q3318" s="32"/>
      <c r="R3318" s="38">
        <f>(E3318*E$2+F3318*F$2+G3318*G$2+H3318*H$2+I3318*I$2+K3318*K$2+J3318*J$2+L3318*L$2+M3318*M$2)</f>
        <v>0</v>
      </c>
    </row>
    <row r="3319" spans="1:18" ht="22.5" customHeight="1">
      <c r="A3319" s="34">
        <v>46017</v>
      </c>
      <c r="B3319" s="15" t="s">
        <v>3654</v>
      </c>
      <c r="C3319" s="15" t="s">
        <v>3655</v>
      </c>
      <c r="D3319" s="35">
        <v>6931</v>
      </c>
      <c r="E3319" s="36">
        <v>78</v>
      </c>
      <c r="F3319" s="32">
        <v>82</v>
      </c>
      <c r="G3319" s="32">
        <v>70</v>
      </c>
      <c r="H3319" s="32">
        <v>66</v>
      </c>
      <c r="I3319" s="32">
        <v>75</v>
      </c>
      <c r="J3319" s="37"/>
      <c r="K3319" s="36">
        <v>85</v>
      </c>
      <c r="L3319" s="32">
        <v>44</v>
      </c>
      <c r="M3319" s="37">
        <v>53</v>
      </c>
      <c r="N3319" s="32"/>
      <c r="O3319" s="32"/>
      <c r="P3319" s="32"/>
      <c r="Q3319" s="32"/>
      <c r="R3319" s="38">
        <f>(E3319*E$2+F3319*F$2+G3319*G$2+H3319*H$2+I3319*I$2+K3319*K$2+J3319*J$2+L3319*L$2+M3319*M$2)</f>
        <v>0</v>
      </c>
    </row>
    <row r="3320" spans="1:18" ht="22.5" customHeight="1">
      <c r="A3320" s="34">
        <v>46017</v>
      </c>
      <c r="B3320" s="15" t="s">
        <v>6956</v>
      </c>
      <c r="C3320" s="18" t="s">
        <v>6957</v>
      </c>
      <c r="D3320" s="35">
        <v>1111</v>
      </c>
      <c r="E3320" s="36"/>
      <c r="F3320" s="32">
        <v>20</v>
      </c>
      <c r="G3320" s="32"/>
      <c r="H3320" s="32">
        <v>19</v>
      </c>
      <c r="I3320" s="32"/>
      <c r="J3320" s="37"/>
      <c r="K3320" s="36">
        <v>53</v>
      </c>
      <c r="L3320" s="32">
        <v>37</v>
      </c>
      <c r="M3320" s="37">
        <v>41</v>
      </c>
      <c r="N3320" s="32"/>
      <c r="O3320" s="32"/>
      <c r="P3320" s="32"/>
      <c r="Q3320" s="32"/>
      <c r="R3320" s="38">
        <f>(E3320*E$2+F3320*F$2+G3320*G$2+H3320*H$2+I3320*I$2+K3320*K$2+J3320*J$2+L3320*L$2+M3320*M$2)</f>
        <v>0</v>
      </c>
    </row>
    <row r="3321" spans="1:18" ht="22.5" customHeight="1">
      <c r="A3321" s="34">
        <v>46017</v>
      </c>
      <c r="B3321" s="15" t="s">
        <v>3656</v>
      </c>
      <c r="C3321" s="15" t="s">
        <v>3657</v>
      </c>
      <c r="D3321" s="35">
        <v>4088</v>
      </c>
      <c r="E3321" s="36"/>
      <c r="F3321" s="32">
        <v>6</v>
      </c>
      <c r="G3321" s="32"/>
      <c r="H3321" s="32">
        <v>66</v>
      </c>
      <c r="I3321" s="32"/>
      <c r="J3321" s="37"/>
      <c r="K3321" s="36">
        <v>58</v>
      </c>
      <c r="L3321" s="32">
        <v>45</v>
      </c>
      <c r="M3321" s="37">
        <v>45</v>
      </c>
      <c r="N3321" s="32"/>
      <c r="O3321" s="32"/>
      <c r="P3321" s="32"/>
      <c r="Q3321" s="32"/>
      <c r="R3321" s="38">
        <f>(E3321*E$2+F3321*F$2+G3321*G$2+H3321*H$2+I3321*I$2+K3321*K$2+J3321*J$2+L3321*L$2+M3321*M$2)</f>
        <v>0</v>
      </c>
    </row>
    <row r="3322" spans="1:18" ht="22.5" customHeight="1">
      <c r="A3322" s="34">
        <v>46017</v>
      </c>
      <c r="B3322" s="15" t="s">
        <v>3658</v>
      </c>
      <c r="C3322" s="18" t="s">
        <v>3659</v>
      </c>
      <c r="D3322" s="35">
        <v>21869</v>
      </c>
      <c r="E3322" s="36">
        <v>75</v>
      </c>
      <c r="F3322" s="32">
        <v>92</v>
      </c>
      <c r="G3322" s="32">
        <v>71</v>
      </c>
      <c r="H3322" s="32">
        <v>39</v>
      </c>
      <c r="I3322" s="32">
        <v>75</v>
      </c>
      <c r="J3322" s="37">
        <v>82</v>
      </c>
      <c r="K3322" s="36">
        <v>95</v>
      </c>
      <c r="L3322" s="32">
        <v>36</v>
      </c>
      <c r="M3322" s="37">
        <v>59</v>
      </c>
      <c r="N3322" s="32"/>
      <c r="O3322" s="32"/>
      <c r="P3322" s="32"/>
      <c r="Q3322" s="32"/>
      <c r="R3322" s="38">
        <f>(E3322*E$2+F3322*F$2+G3322*G$2+H3322*H$2+I3322*I$2+K3322*K$2+J3322*J$2+L3322*L$2+M3322*M$2)</f>
        <v>0</v>
      </c>
    </row>
    <row r="3323" spans="1:18" ht="22.5" customHeight="1">
      <c r="A3323" s="34">
        <v>46017</v>
      </c>
      <c r="B3323" s="15" t="s">
        <v>3660</v>
      </c>
      <c r="C3323" s="15" t="s">
        <v>3661</v>
      </c>
      <c r="D3323" s="35">
        <v>351</v>
      </c>
      <c r="E3323" s="36"/>
      <c r="F3323" s="32">
        <v>8</v>
      </c>
      <c r="G3323" s="32"/>
      <c r="H3323" s="32">
        <v>15</v>
      </c>
      <c r="I3323" s="32"/>
      <c r="J3323" s="37"/>
      <c r="K3323" s="36">
        <v>76</v>
      </c>
      <c r="L3323" s="32">
        <v>48</v>
      </c>
      <c r="M3323" s="37">
        <v>23</v>
      </c>
      <c r="N3323" s="32"/>
      <c r="O3323" s="32"/>
      <c r="P3323" s="32"/>
      <c r="Q3323" s="32"/>
      <c r="R3323" s="38">
        <f>(E3323*E$2+F3323*F$2+G3323*G$2+H3323*H$2+I3323*I$2+K3323*K$2+J3323*J$2+L3323*L$2+M3323*M$2)</f>
        <v>0</v>
      </c>
    </row>
    <row r="3324" spans="1:18" ht="22.5" customHeight="1">
      <c r="A3324" s="34">
        <v>46017</v>
      </c>
      <c r="B3324" s="15" t="s">
        <v>3662</v>
      </c>
      <c r="C3324" s="18" t="s">
        <v>3663</v>
      </c>
      <c r="D3324" s="35">
        <v>4625</v>
      </c>
      <c r="E3324" s="36">
        <v>98</v>
      </c>
      <c r="F3324" s="32">
        <v>76</v>
      </c>
      <c r="G3324" s="32">
        <v>73</v>
      </c>
      <c r="H3324" s="32">
        <v>87</v>
      </c>
      <c r="I3324" s="32"/>
      <c r="J3324" s="37"/>
      <c r="K3324" s="36">
        <v>48</v>
      </c>
      <c r="L3324" s="32">
        <v>44</v>
      </c>
      <c r="M3324" s="37">
        <v>46</v>
      </c>
      <c r="N3324" s="32">
        <v>1</v>
      </c>
      <c r="O3324" s="32"/>
      <c r="P3324" s="32"/>
      <c r="Q3324" s="32"/>
      <c r="R3324" s="38">
        <f>(E3324*E$2+F3324*F$2+G3324*G$2+H3324*H$2+I3324*I$2+K3324*K$2+J3324*J$2+L3324*L$2+M3324*M$2)</f>
        <v>0</v>
      </c>
    </row>
    <row r="3325" spans="1:18" ht="22.5" customHeight="1">
      <c r="A3325" s="34">
        <v>46017</v>
      </c>
      <c r="B3325" s="15" t="s">
        <v>6607</v>
      </c>
      <c r="C3325" s="15" t="s">
        <v>6608</v>
      </c>
      <c r="D3325" s="35">
        <v>241</v>
      </c>
      <c r="E3325" s="36"/>
      <c r="F3325" s="32"/>
      <c r="G3325" s="32"/>
      <c r="H3325" s="32">
        <v>42</v>
      </c>
      <c r="I3325" s="32"/>
      <c r="J3325" s="37"/>
      <c r="K3325" s="36">
        <v>87</v>
      </c>
      <c r="L3325" s="32">
        <v>56</v>
      </c>
      <c r="M3325" s="37">
        <v>26</v>
      </c>
      <c r="N3325" s="32"/>
      <c r="O3325" s="32"/>
      <c r="P3325" s="32"/>
      <c r="Q3325" s="32"/>
      <c r="R3325" s="38">
        <f>(E3325*E$2+F3325*F$2+G3325*G$2+H3325*H$2+I3325*I$2+K3325*K$2+J3325*J$2+L3325*L$2+M3325*M$2)</f>
        <v>0</v>
      </c>
    </row>
    <row r="3326" spans="1:18" ht="22.5" customHeight="1">
      <c r="A3326" s="34">
        <v>46017</v>
      </c>
      <c r="B3326" s="15" t="s">
        <v>3664</v>
      </c>
      <c r="C3326" s="15" t="s">
        <v>3665</v>
      </c>
      <c r="D3326" s="35">
        <v>648</v>
      </c>
      <c r="E3326" s="36">
        <v>77</v>
      </c>
      <c r="F3326" s="32">
        <v>64</v>
      </c>
      <c r="G3326" s="32">
        <v>56</v>
      </c>
      <c r="H3326" s="32">
        <v>99</v>
      </c>
      <c r="I3326" s="32">
        <v>64</v>
      </c>
      <c r="J3326" s="37">
        <v>75</v>
      </c>
      <c r="K3326" s="36">
        <v>20</v>
      </c>
      <c r="L3326" s="32">
        <v>62</v>
      </c>
      <c r="M3326" s="37">
        <v>27</v>
      </c>
      <c r="N3326" s="32"/>
      <c r="O3326" s="32"/>
      <c r="P3326" s="32"/>
      <c r="Q3326" s="32"/>
      <c r="R3326" s="38">
        <f>(E3326*E$2+F3326*F$2+G3326*G$2+H3326*H$2+I3326*I$2+K3326*K$2+J3326*J$2+L3326*L$2+M3326*M$2)</f>
        <v>0</v>
      </c>
    </row>
    <row r="3327" spans="1:18" ht="22.5" customHeight="1">
      <c r="A3327" s="34">
        <v>46017</v>
      </c>
      <c r="B3327" s="15" t="s">
        <v>3666</v>
      </c>
      <c r="C3327" s="18" t="s">
        <v>3667</v>
      </c>
      <c r="D3327" s="35">
        <v>761</v>
      </c>
      <c r="E3327" s="36">
        <v>44</v>
      </c>
      <c r="F3327" s="32">
        <v>90</v>
      </c>
      <c r="G3327" s="32">
        <v>37</v>
      </c>
      <c r="H3327" s="32">
        <v>8</v>
      </c>
      <c r="I3327" s="32">
        <v>39</v>
      </c>
      <c r="J3327" s="37"/>
      <c r="K3327" s="36">
        <v>13</v>
      </c>
      <c r="L3327" s="32">
        <v>55</v>
      </c>
      <c r="M3327" s="37">
        <v>37</v>
      </c>
      <c r="N3327" s="32"/>
      <c r="O3327" s="32"/>
      <c r="P3327" s="32"/>
      <c r="Q3327" s="32"/>
      <c r="R3327" s="38">
        <f>(E3327*E$2+F3327*F$2+G3327*G$2+H3327*H$2+I3327*I$2+K3327*K$2+J3327*J$2+L3327*L$2+M3327*M$2)</f>
        <v>0</v>
      </c>
    </row>
    <row r="3328" spans="1:18" ht="22.5" customHeight="1">
      <c r="A3328" s="34">
        <v>46017</v>
      </c>
      <c r="B3328" s="15" t="s">
        <v>3668</v>
      </c>
      <c r="C3328" s="15" t="s">
        <v>3669</v>
      </c>
      <c r="D3328" s="35">
        <v>4891</v>
      </c>
      <c r="E3328" s="36">
        <v>70</v>
      </c>
      <c r="F3328" s="32">
        <v>82</v>
      </c>
      <c r="G3328" s="32">
        <v>49</v>
      </c>
      <c r="H3328" s="32">
        <v>91</v>
      </c>
      <c r="I3328" s="32">
        <v>52</v>
      </c>
      <c r="J3328" s="37">
        <v>66</v>
      </c>
      <c r="K3328" s="36">
        <v>66</v>
      </c>
      <c r="L3328" s="32">
        <v>80</v>
      </c>
      <c r="M3328" s="37">
        <v>22</v>
      </c>
      <c r="N3328" s="32"/>
      <c r="O3328" s="32"/>
      <c r="P3328" s="32"/>
      <c r="Q3328" s="32"/>
      <c r="R3328" s="38">
        <f>(E3328*E$2+F3328*F$2+G3328*G$2+H3328*H$2+I3328*I$2+K3328*K$2+J3328*J$2+L3328*L$2+M3328*M$2)</f>
        <v>0</v>
      </c>
    </row>
    <row r="3329" spans="1:18" ht="22.5" customHeight="1">
      <c r="A3329" s="34">
        <v>46017</v>
      </c>
      <c r="B3329" s="15" t="s">
        <v>3670</v>
      </c>
      <c r="C3329" s="15" t="s">
        <v>3671</v>
      </c>
      <c r="D3329" s="35">
        <v>1161</v>
      </c>
      <c r="E3329" s="36">
        <v>48</v>
      </c>
      <c r="F3329" s="32">
        <v>61</v>
      </c>
      <c r="G3329" s="32">
        <v>26</v>
      </c>
      <c r="H3329" s="32">
        <v>29</v>
      </c>
      <c r="I3329" s="32">
        <v>16</v>
      </c>
      <c r="J3329" s="37"/>
      <c r="K3329" s="36">
        <v>35</v>
      </c>
      <c r="L3329" s="32">
        <v>37</v>
      </c>
      <c r="M3329" s="37">
        <v>80</v>
      </c>
      <c r="N3329" s="32"/>
      <c r="O3329" s="32"/>
      <c r="P3329" s="32"/>
      <c r="Q3329" s="32"/>
      <c r="R3329" s="38">
        <f>(E3329*E$2+F3329*F$2+G3329*G$2+H3329*H$2+I3329*I$2+K3329*K$2+J3329*J$2+L3329*L$2+M3329*M$2)</f>
        <v>0</v>
      </c>
    </row>
    <row r="3330" spans="1:18" ht="22.5" customHeight="1">
      <c r="A3330" s="34">
        <v>46017</v>
      </c>
      <c r="B3330" s="15" t="s">
        <v>5409</v>
      </c>
      <c r="C3330" s="15" t="s">
        <v>5408</v>
      </c>
      <c r="D3330" s="35">
        <v>6954</v>
      </c>
      <c r="E3330" s="36">
        <v>51</v>
      </c>
      <c r="F3330" s="32"/>
      <c r="G3330" s="32">
        <v>65</v>
      </c>
      <c r="H3330" s="32"/>
      <c r="I3330" s="32">
        <v>67</v>
      </c>
      <c r="J3330" s="37">
        <v>41</v>
      </c>
      <c r="K3330" s="36">
        <v>58</v>
      </c>
      <c r="L3330" s="32">
        <v>33</v>
      </c>
      <c r="M3330" s="37">
        <v>72</v>
      </c>
      <c r="N3330" s="32"/>
      <c r="O3330" s="32"/>
      <c r="P3330" s="32"/>
      <c r="Q3330" s="32"/>
      <c r="R3330" s="38">
        <f>(E3330*E$2+F3330*F$2+G3330*G$2+H3330*H$2+I3330*I$2+K3330*K$2+J3330*J$2+L3330*L$2+M3330*M$2)</f>
        <v>0</v>
      </c>
    </row>
    <row r="3331" spans="1:18" ht="22.5" customHeight="1">
      <c r="A3331" s="34">
        <v>46017</v>
      </c>
      <c r="B3331" s="15" t="s">
        <v>3672</v>
      </c>
      <c r="C3331" s="18" t="s">
        <v>3673</v>
      </c>
      <c r="D3331" s="35">
        <v>1541</v>
      </c>
      <c r="E3331" s="36">
        <v>41</v>
      </c>
      <c r="F3331" s="32">
        <v>22</v>
      </c>
      <c r="G3331" s="32">
        <v>67</v>
      </c>
      <c r="H3331" s="32">
        <v>46</v>
      </c>
      <c r="I3331" s="32">
        <v>36</v>
      </c>
      <c r="J3331" s="37"/>
      <c r="K3331" s="36">
        <v>70</v>
      </c>
      <c r="L3331" s="32">
        <v>56</v>
      </c>
      <c r="M3331" s="37">
        <v>66</v>
      </c>
      <c r="N3331" s="32"/>
      <c r="O3331" s="32"/>
      <c r="P3331" s="32"/>
      <c r="Q3331" s="32"/>
      <c r="R3331" s="38">
        <f>(E3331*E$2+F3331*F$2+G3331*G$2+H3331*H$2+I3331*I$2+K3331*K$2+J3331*J$2+L3331*L$2+M3331*M$2)</f>
        <v>0</v>
      </c>
    </row>
    <row r="3332" spans="1:18" ht="22.5" customHeight="1">
      <c r="A3332" s="34">
        <v>46017</v>
      </c>
      <c r="B3332" s="15" t="s">
        <v>3674</v>
      </c>
      <c r="C3332" s="18" t="s">
        <v>3675</v>
      </c>
      <c r="D3332" s="35">
        <v>2126</v>
      </c>
      <c r="E3332" s="36">
        <v>77</v>
      </c>
      <c r="F3332" s="32">
        <v>84</v>
      </c>
      <c r="G3332" s="32">
        <v>42</v>
      </c>
      <c r="H3332" s="32">
        <v>89</v>
      </c>
      <c r="I3332" s="32">
        <v>77</v>
      </c>
      <c r="J3332" s="37">
        <v>87</v>
      </c>
      <c r="K3332" s="36">
        <v>34</v>
      </c>
      <c r="L3332" s="32">
        <v>43</v>
      </c>
      <c r="M3332" s="37">
        <v>73</v>
      </c>
      <c r="N3332" s="32"/>
      <c r="O3332" s="32"/>
      <c r="P3332" s="32"/>
      <c r="Q3332" s="32"/>
      <c r="R3332" s="38">
        <f>(E3332*E$2+F3332*F$2+G3332*G$2+H3332*H$2+I3332*I$2+K3332*K$2+J3332*J$2+L3332*L$2+M3332*M$2)</f>
        <v>0</v>
      </c>
    </row>
    <row r="3333" spans="1:18" ht="22.5" customHeight="1">
      <c r="A3333" s="34">
        <v>46017</v>
      </c>
      <c r="B3333" s="15" t="s">
        <v>3676</v>
      </c>
      <c r="C3333" s="15" t="s">
        <v>3677</v>
      </c>
      <c r="D3333" s="35">
        <v>25068</v>
      </c>
      <c r="E3333" s="36">
        <v>83</v>
      </c>
      <c r="F3333" s="32">
        <v>69</v>
      </c>
      <c r="G3333" s="32">
        <v>81</v>
      </c>
      <c r="H3333" s="32">
        <v>79</v>
      </c>
      <c r="I3333" s="32">
        <v>79</v>
      </c>
      <c r="J3333" s="37"/>
      <c r="K3333" s="36">
        <v>97</v>
      </c>
      <c r="L3333" s="32">
        <v>22</v>
      </c>
      <c r="M3333" s="37">
        <v>87</v>
      </c>
      <c r="N3333" s="32"/>
      <c r="O3333" s="32"/>
      <c r="P3333" s="32"/>
      <c r="Q3333" s="32"/>
      <c r="R3333" s="38">
        <f>(E3333*E$2+F3333*F$2+G3333*G$2+H3333*H$2+I3333*I$2+K3333*K$2+J3333*J$2+L3333*L$2+M3333*M$2)</f>
        <v>0</v>
      </c>
    </row>
    <row r="3334" spans="1:18" ht="22.5" customHeight="1">
      <c r="A3334" s="34">
        <v>46017</v>
      </c>
      <c r="B3334" s="15" t="s">
        <v>3678</v>
      </c>
      <c r="C3334" s="18" t="s">
        <v>3679</v>
      </c>
      <c r="D3334" s="35">
        <v>1595</v>
      </c>
      <c r="E3334" s="36">
        <v>33</v>
      </c>
      <c r="F3334" s="32">
        <v>22</v>
      </c>
      <c r="G3334" s="32">
        <v>52</v>
      </c>
      <c r="H3334" s="32">
        <v>55</v>
      </c>
      <c r="I3334" s="32">
        <v>45</v>
      </c>
      <c r="J3334" s="37">
        <v>23</v>
      </c>
      <c r="K3334" s="36">
        <v>86</v>
      </c>
      <c r="L3334" s="32">
        <v>52</v>
      </c>
      <c r="M3334" s="37">
        <v>59</v>
      </c>
      <c r="N3334" s="32"/>
      <c r="O3334" s="32"/>
      <c r="P3334" s="32"/>
      <c r="Q3334" s="32"/>
      <c r="R3334" s="38">
        <f>(E3334*E$2+F3334*F$2+G3334*G$2+H3334*H$2+I3334*I$2+K3334*K$2+J3334*J$2+L3334*L$2+M3334*M$2)</f>
        <v>0</v>
      </c>
    </row>
    <row r="3335" spans="1:18" ht="22.5" customHeight="1">
      <c r="A3335" s="34">
        <v>46017</v>
      </c>
      <c r="B3335" s="15" t="s">
        <v>7336</v>
      </c>
      <c r="C3335" s="15" t="s">
        <v>7337</v>
      </c>
      <c r="D3335" s="35">
        <v>134</v>
      </c>
      <c r="E3335" s="36">
        <v>52</v>
      </c>
      <c r="F3335" s="32">
        <v>96</v>
      </c>
      <c r="G3335" s="32">
        <v>22</v>
      </c>
      <c r="H3335" s="32">
        <v>26</v>
      </c>
      <c r="I3335" s="32">
        <v>78</v>
      </c>
      <c r="J3335" s="37"/>
      <c r="K3335" s="36">
        <v>12</v>
      </c>
      <c r="L3335" s="32">
        <v>45</v>
      </c>
      <c r="M3335" s="37">
        <v>8</v>
      </c>
      <c r="N3335" s="32"/>
      <c r="O3335" s="32"/>
      <c r="P3335" s="32"/>
      <c r="Q3335" s="32"/>
      <c r="R3335" s="38">
        <f>(E3335*E$2+F3335*F$2+G3335*G$2+H3335*H$2+I3335*I$2+K3335*K$2+J3335*J$2+L3335*L$2+M3335*M$2)</f>
        <v>0</v>
      </c>
    </row>
    <row r="3336" spans="1:18" ht="22.5" customHeight="1">
      <c r="A3336" s="34">
        <v>46017</v>
      </c>
      <c r="B3336" s="15" t="s">
        <v>5411</v>
      </c>
      <c r="C3336" s="15" t="s">
        <v>5410</v>
      </c>
      <c r="D3336" s="35">
        <v>5241</v>
      </c>
      <c r="E3336" s="36">
        <v>35</v>
      </c>
      <c r="F3336" s="32"/>
      <c r="G3336" s="32">
        <v>37</v>
      </c>
      <c r="H3336" s="32">
        <v>22</v>
      </c>
      <c r="I3336" s="32">
        <v>65</v>
      </c>
      <c r="J3336" s="37">
        <v>37</v>
      </c>
      <c r="K3336" s="36">
        <v>84</v>
      </c>
      <c r="L3336" s="32">
        <v>88</v>
      </c>
      <c r="M3336" s="37">
        <v>24</v>
      </c>
      <c r="N3336" s="32"/>
      <c r="O3336" s="32"/>
      <c r="P3336" s="32"/>
      <c r="Q3336" s="32"/>
      <c r="R3336" s="38">
        <f>(E3336*E$2+F3336*F$2+G3336*G$2+H3336*H$2+I3336*I$2+K3336*K$2+J3336*J$2+L3336*L$2+M3336*M$2)</f>
        <v>0</v>
      </c>
    </row>
    <row r="3337" spans="1:18" ht="22.5" customHeight="1">
      <c r="A3337" s="34">
        <v>46017</v>
      </c>
      <c r="B3337" s="15" t="s">
        <v>7532</v>
      </c>
      <c r="C3337" s="15" t="s">
        <v>7533</v>
      </c>
      <c r="D3337" s="35">
        <v>124</v>
      </c>
      <c r="E3337" s="36"/>
      <c r="F3337" s="32"/>
      <c r="G3337" s="32"/>
      <c r="H3337" s="32">
        <v>4</v>
      </c>
      <c r="I3337" s="32"/>
      <c r="J3337" s="37"/>
      <c r="K3337" s="36">
        <v>8</v>
      </c>
      <c r="L3337" s="32">
        <v>52</v>
      </c>
      <c r="M3337" s="37">
        <v>33</v>
      </c>
      <c r="N3337" s="32"/>
      <c r="O3337" s="32"/>
      <c r="P3337" s="32"/>
      <c r="Q3337" s="32"/>
      <c r="R3337" s="38">
        <f>(E3337*E$2+F3337*F$2+G3337*G$2+H3337*H$2+I3337*I$2+K3337*K$2+J3337*J$2+L3337*L$2+M3337*M$2)</f>
        <v>0</v>
      </c>
    </row>
    <row r="3338" spans="1:18" ht="22.5" customHeight="1">
      <c r="A3338" s="34">
        <v>46017</v>
      </c>
      <c r="B3338" s="15" t="s">
        <v>3680</v>
      </c>
      <c r="C3338" s="18" t="s">
        <v>3681</v>
      </c>
      <c r="D3338" s="35">
        <v>1255</v>
      </c>
      <c r="E3338" s="36">
        <v>54</v>
      </c>
      <c r="F3338" s="32">
        <v>81</v>
      </c>
      <c r="G3338" s="32">
        <v>30</v>
      </c>
      <c r="H3338" s="32">
        <v>34</v>
      </c>
      <c r="I3338" s="32">
        <v>53</v>
      </c>
      <c r="J3338" s="37"/>
      <c r="K3338" s="36">
        <v>24</v>
      </c>
      <c r="L3338" s="32">
        <v>61</v>
      </c>
      <c r="M3338" s="37">
        <v>37</v>
      </c>
      <c r="N3338" s="32"/>
      <c r="O3338" s="32"/>
      <c r="P3338" s="32"/>
      <c r="Q3338" s="32"/>
      <c r="R3338" s="38">
        <f>(E3338*E$2+F3338*F$2+G3338*G$2+H3338*H$2+I3338*I$2+K3338*K$2+J3338*J$2+L3338*L$2+M3338*M$2)</f>
        <v>0</v>
      </c>
    </row>
    <row r="3339" spans="1:18" ht="22.5" customHeight="1">
      <c r="A3339" s="34">
        <v>46017</v>
      </c>
      <c r="B3339" s="15" t="s">
        <v>3682</v>
      </c>
      <c r="C3339" s="18" t="s">
        <v>3683</v>
      </c>
      <c r="D3339" s="35">
        <v>448</v>
      </c>
      <c r="E3339" s="36">
        <v>41</v>
      </c>
      <c r="F3339" s="32">
        <v>50</v>
      </c>
      <c r="G3339" s="32">
        <v>56</v>
      </c>
      <c r="H3339" s="32">
        <v>41</v>
      </c>
      <c r="I3339" s="32">
        <v>88</v>
      </c>
      <c r="J3339" s="37"/>
      <c r="K3339" s="36">
        <v>53</v>
      </c>
      <c r="L3339" s="32">
        <v>46</v>
      </c>
      <c r="M3339" s="37">
        <v>31</v>
      </c>
      <c r="N3339" s="32"/>
      <c r="O3339" s="32"/>
      <c r="P3339" s="32"/>
      <c r="Q3339" s="32"/>
      <c r="R3339" s="38">
        <f>(E3339*E$2+F3339*F$2+G3339*G$2+H3339*H$2+I3339*I$2+K3339*K$2+J3339*J$2+L3339*L$2+M3339*M$2)</f>
        <v>0</v>
      </c>
    </row>
    <row r="3340" spans="1:18" ht="22.5" customHeight="1">
      <c r="A3340" s="34">
        <v>46017</v>
      </c>
      <c r="B3340" s="15" t="s">
        <v>3684</v>
      </c>
      <c r="C3340" s="18" t="s">
        <v>3685</v>
      </c>
      <c r="D3340" s="35">
        <v>31829</v>
      </c>
      <c r="E3340" s="36">
        <v>31</v>
      </c>
      <c r="F3340" s="32"/>
      <c r="G3340" s="32">
        <v>42</v>
      </c>
      <c r="H3340" s="32">
        <v>22</v>
      </c>
      <c r="I3340" s="32">
        <v>19</v>
      </c>
      <c r="J3340" s="37"/>
      <c r="K3340" s="36">
        <v>76</v>
      </c>
      <c r="L3340" s="32">
        <v>65</v>
      </c>
      <c r="M3340" s="37">
        <v>30</v>
      </c>
      <c r="N3340" s="32"/>
      <c r="O3340" s="32"/>
      <c r="P3340" s="32"/>
      <c r="Q3340" s="32"/>
      <c r="R3340" s="38">
        <f>(E3340*E$2+F3340*F$2+G3340*G$2+H3340*H$2+I3340*I$2+K3340*K$2+J3340*J$2+L3340*L$2+M3340*M$2)</f>
        <v>0</v>
      </c>
    </row>
    <row r="3341" spans="1:18" ht="22.5" customHeight="1">
      <c r="A3341" s="34">
        <v>46017</v>
      </c>
      <c r="B3341" s="15" t="s">
        <v>3686</v>
      </c>
      <c r="C3341" s="18" t="s">
        <v>3687</v>
      </c>
      <c r="D3341" s="35">
        <v>25623</v>
      </c>
      <c r="E3341" s="36">
        <v>52</v>
      </c>
      <c r="F3341" s="32">
        <v>28</v>
      </c>
      <c r="G3341" s="32">
        <v>48</v>
      </c>
      <c r="H3341" s="32">
        <v>73</v>
      </c>
      <c r="I3341" s="32">
        <v>64</v>
      </c>
      <c r="J3341" s="37">
        <v>35</v>
      </c>
      <c r="K3341" s="36">
        <v>28</v>
      </c>
      <c r="L3341" s="32">
        <v>76</v>
      </c>
      <c r="M3341" s="37">
        <v>45</v>
      </c>
      <c r="N3341" s="32"/>
      <c r="O3341" s="32"/>
      <c r="P3341" s="32"/>
      <c r="Q3341" s="32"/>
      <c r="R3341" s="38">
        <f>(E3341*E$2+F3341*F$2+G3341*G$2+H3341*H$2+I3341*I$2+K3341*K$2+J3341*J$2+L3341*L$2+M3341*M$2)</f>
        <v>0</v>
      </c>
    </row>
    <row r="3342" spans="1:18" ht="22.5" customHeight="1">
      <c r="A3342" s="34">
        <v>46017</v>
      </c>
      <c r="B3342" s="15" t="s">
        <v>3688</v>
      </c>
      <c r="C3342" s="15" t="s">
        <v>3689</v>
      </c>
      <c r="D3342" s="35">
        <v>23492</v>
      </c>
      <c r="E3342" s="36">
        <v>46</v>
      </c>
      <c r="F3342" s="32">
        <v>46</v>
      </c>
      <c r="G3342" s="32">
        <v>38</v>
      </c>
      <c r="H3342" s="32">
        <v>63</v>
      </c>
      <c r="I3342" s="32">
        <v>58</v>
      </c>
      <c r="J3342" s="37"/>
      <c r="K3342" s="36">
        <v>99</v>
      </c>
      <c r="L3342" s="32">
        <v>82</v>
      </c>
      <c r="M3342" s="37">
        <v>18</v>
      </c>
      <c r="N3342" s="32"/>
      <c r="O3342" s="32"/>
      <c r="P3342" s="32"/>
      <c r="Q3342" s="32"/>
      <c r="R3342" s="38">
        <f>(E3342*E$2+F3342*F$2+G3342*G$2+H3342*H$2+I3342*I$2+K3342*K$2+J3342*J$2+L3342*L$2+M3342*M$2)</f>
        <v>0</v>
      </c>
    </row>
    <row r="3343" spans="1:18" ht="22.5" customHeight="1">
      <c r="A3343" s="34">
        <v>46017</v>
      </c>
      <c r="B3343" s="15" t="s">
        <v>3690</v>
      </c>
      <c r="C3343" s="18" t="s">
        <v>3691</v>
      </c>
      <c r="D3343" s="35">
        <v>10913</v>
      </c>
      <c r="E3343" s="36">
        <v>67</v>
      </c>
      <c r="F3343" s="32">
        <v>43</v>
      </c>
      <c r="G3343" s="32">
        <v>75</v>
      </c>
      <c r="H3343" s="32">
        <v>62</v>
      </c>
      <c r="I3343" s="32">
        <v>33</v>
      </c>
      <c r="J3343" s="37"/>
      <c r="K3343" s="36">
        <v>78</v>
      </c>
      <c r="L3343" s="32">
        <v>29</v>
      </c>
      <c r="M3343" s="37">
        <v>46</v>
      </c>
      <c r="N3343" s="32"/>
      <c r="O3343" s="32"/>
      <c r="P3343" s="32"/>
      <c r="Q3343" s="32"/>
      <c r="R3343" s="38">
        <f>(E3343*E$2+F3343*F$2+G3343*G$2+H3343*H$2+I3343*I$2+K3343*K$2+J3343*J$2+L3343*L$2+M3343*M$2)</f>
        <v>0</v>
      </c>
    </row>
    <row r="3344" spans="1:18" ht="22.5" customHeight="1">
      <c r="A3344" s="34">
        <v>46017</v>
      </c>
      <c r="B3344" s="15" t="s">
        <v>3692</v>
      </c>
      <c r="C3344" s="18" t="s">
        <v>3693</v>
      </c>
      <c r="D3344" s="35">
        <v>4026</v>
      </c>
      <c r="E3344" s="36">
        <v>50</v>
      </c>
      <c r="F3344" s="32"/>
      <c r="G3344" s="32">
        <v>53</v>
      </c>
      <c r="H3344" s="32">
        <v>29</v>
      </c>
      <c r="I3344" s="32">
        <v>90</v>
      </c>
      <c r="J3344" s="37"/>
      <c r="K3344" s="36">
        <v>88</v>
      </c>
      <c r="L3344" s="32">
        <v>62</v>
      </c>
      <c r="M3344" s="37">
        <v>48</v>
      </c>
      <c r="N3344" s="32"/>
      <c r="O3344" s="32"/>
      <c r="P3344" s="32"/>
      <c r="Q3344" s="32"/>
      <c r="R3344" s="38">
        <f>(E3344*E$2+F3344*F$2+G3344*G$2+H3344*H$2+I3344*I$2+K3344*K$2+J3344*J$2+L3344*L$2+M3344*M$2)</f>
        <v>0</v>
      </c>
    </row>
    <row r="3345" spans="1:18" ht="22.5" customHeight="1">
      <c r="A3345" s="34">
        <v>46017</v>
      </c>
      <c r="B3345" s="15" t="s">
        <v>3694</v>
      </c>
      <c r="C3345" s="18" t="s">
        <v>3695</v>
      </c>
      <c r="D3345" s="35">
        <v>2663</v>
      </c>
      <c r="E3345" s="36">
        <v>61</v>
      </c>
      <c r="F3345" s="32">
        <v>72</v>
      </c>
      <c r="G3345" s="32">
        <v>51</v>
      </c>
      <c r="H3345" s="32">
        <v>50</v>
      </c>
      <c r="I3345" s="32">
        <v>41</v>
      </c>
      <c r="J3345" s="37"/>
      <c r="K3345" s="36">
        <v>47</v>
      </c>
      <c r="L3345" s="32">
        <v>15</v>
      </c>
      <c r="M3345" s="37">
        <v>61</v>
      </c>
      <c r="N3345" s="32"/>
      <c r="O3345" s="32"/>
      <c r="P3345" s="32"/>
      <c r="Q3345" s="32"/>
      <c r="R3345" s="38">
        <f>(E3345*E$2+F3345*F$2+G3345*G$2+H3345*H$2+I3345*I$2+K3345*K$2+J3345*J$2+L3345*L$2+M3345*M$2)</f>
        <v>0</v>
      </c>
    </row>
    <row r="3346" spans="1:18" ht="22.5" customHeight="1">
      <c r="A3346" s="34">
        <v>46017</v>
      </c>
      <c r="B3346" s="15" t="s">
        <v>3696</v>
      </c>
      <c r="C3346" s="15" t="s">
        <v>3697</v>
      </c>
      <c r="D3346" s="35">
        <v>1823</v>
      </c>
      <c r="E3346" s="36">
        <v>24</v>
      </c>
      <c r="F3346" s="32">
        <v>12</v>
      </c>
      <c r="G3346" s="32">
        <v>56</v>
      </c>
      <c r="H3346" s="32">
        <v>76</v>
      </c>
      <c r="I3346" s="32">
        <v>58</v>
      </c>
      <c r="J3346" s="37"/>
      <c r="K3346" s="36">
        <v>42</v>
      </c>
      <c r="L3346" s="32">
        <v>55</v>
      </c>
      <c r="M3346" s="37">
        <v>48</v>
      </c>
      <c r="N3346" s="32"/>
      <c r="O3346" s="32"/>
      <c r="P3346" s="32"/>
      <c r="Q3346" s="32"/>
      <c r="R3346" s="38">
        <f>(E3346*E$2+F3346*F$2+G3346*G$2+H3346*H$2+I3346*I$2+K3346*K$2+J3346*J$2+L3346*L$2+M3346*M$2)</f>
        <v>0</v>
      </c>
    </row>
    <row r="3347" spans="1:18" ht="22.5" customHeight="1">
      <c r="A3347" s="34">
        <v>46017</v>
      </c>
      <c r="B3347" s="15" t="s">
        <v>3698</v>
      </c>
      <c r="C3347" s="18" t="s">
        <v>3699</v>
      </c>
      <c r="D3347" s="35">
        <v>1905</v>
      </c>
      <c r="E3347" s="36">
        <v>54</v>
      </c>
      <c r="F3347" s="32">
        <v>35</v>
      </c>
      <c r="G3347" s="32">
        <v>69</v>
      </c>
      <c r="H3347" s="32">
        <v>49</v>
      </c>
      <c r="I3347" s="32">
        <v>64</v>
      </c>
      <c r="J3347" s="37">
        <v>26</v>
      </c>
      <c r="K3347" s="36">
        <v>57</v>
      </c>
      <c r="L3347" s="32">
        <v>30</v>
      </c>
      <c r="M3347" s="37">
        <v>66</v>
      </c>
      <c r="N3347" s="32"/>
      <c r="O3347" s="32"/>
      <c r="P3347" s="32"/>
      <c r="Q3347" s="32"/>
      <c r="R3347" s="38">
        <f>(E3347*E$2+F3347*F$2+G3347*G$2+H3347*H$2+I3347*I$2+K3347*K$2+J3347*J$2+L3347*L$2+M3347*M$2)</f>
        <v>0</v>
      </c>
    </row>
    <row r="3348" spans="1:18" ht="22.5" customHeight="1">
      <c r="A3348" s="34">
        <v>46017</v>
      </c>
      <c r="B3348" s="15" t="s">
        <v>3700</v>
      </c>
      <c r="C3348" s="15" t="s">
        <v>3701</v>
      </c>
      <c r="D3348" s="35">
        <v>9724</v>
      </c>
      <c r="E3348" s="36">
        <v>53</v>
      </c>
      <c r="F3348" s="32">
        <v>4</v>
      </c>
      <c r="G3348" s="32">
        <v>80</v>
      </c>
      <c r="H3348" s="32">
        <v>59</v>
      </c>
      <c r="I3348" s="32">
        <v>88</v>
      </c>
      <c r="J3348" s="37"/>
      <c r="K3348" s="36">
        <v>19</v>
      </c>
      <c r="L3348" s="32">
        <v>96</v>
      </c>
      <c r="M3348" s="37">
        <v>15</v>
      </c>
      <c r="N3348" s="32"/>
      <c r="O3348" s="32"/>
      <c r="P3348" s="32"/>
      <c r="Q3348" s="32"/>
      <c r="R3348" s="38">
        <f>(E3348*E$2+F3348*F$2+G3348*G$2+H3348*H$2+I3348*I$2+K3348*K$2+J3348*J$2+L3348*L$2+M3348*M$2)</f>
        <v>0</v>
      </c>
    </row>
    <row r="3349" spans="1:18" ht="22.5" customHeight="1">
      <c r="A3349" s="34">
        <v>46017</v>
      </c>
      <c r="B3349" s="15" t="s">
        <v>5413</v>
      </c>
      <c r="C3349" s="18" t="s">
        <v>5412</v>
      </c>
      <c r="D3349" s="35">
        <v>196</v>
      </c>
      <c r="E3349" s="36"/>
      <c r="F3349" s="32"/>
      <c r="G3349" s="32"/>
      <c r="H3349" s="32"/>
      <c r="I3349" s="32"/>
      <c r="J3349" s="37"/>
      <c r="K3349" s="36">
        <v>23</v>
      </c>
      <c r="L3349" s="32">
        <v>85</v>
      </c>
      <c r="M3349" s="37">
        <v>45</v>
      </c>
      <c r="N3349" s="32"/>
      <c r="O3349" s="32"/>
      <c r="P3349" s="32"/>
      <c r="Q3349" s="32"/>
      <c r="R3349" s="38">
        <f>(E3349*E$2+F3349*F$2+G3349*G$2+H3349*H$2+I3349*I$2+K3349*K$2+J3349*J$2+L3349*L$2+M3349*M$2)</f>
        <v>0</v>
      </c>
    </row>
    <row r="3350" spans="1:18" ht="22.5" customHeight="1">
      <c r="A3350" s="34">
        <v>46017</v>
      </c>
      <c r="B3350" s="15" t="s">
        <v>6432</v>
      </c>
      <c r="C3350" s="18" t="s">
        <v>6433</v>
      </c>
      <c r="D3350" s="35">
        <v>332</v>
      </c>
      <c r="E3350" s="36"/>
      <c r="F3350" s="32">
        <v>97</v>
      </c>
      <c r="G3350" s="32"/>
      <c r="H3350" s="32">
        <v>89</v>
      </c>
      <c r="I3350" s="32"/>
      <c r="J3350" s="37"/>
      <c r="K3350" s="36">
        <v>33</v>
      </c>
      <c r="L3350" s="32">
        <v>66</v>
      </c>
      <c r="M3350" s="37">
        <v>33</v>
      </c>
      <c r="N3350" s="32"/>
      <c r="O3350" s="32"/>
      <c r="P3350" s="32"/>
      <c r="Q3350" s="32"/>
      <c r="R3350" s="38">
        <f>(E3350*E$2+F3350*F$2+G3350*G$2+H3350*H$2+I3350*I$2+K3350*K$2+J3350*J$2+L3350*L$2+M3350*M$2)</f>
        <v>0</v>
      </c>
    </row>
    <row r="3351" spans="1:18" ht="22.5" customHeight="1">
      <c r="A3351" s="34">
        <v>46017</v>
      </c>
      <c r="B3351" s="15" t="s">
        <v>6738</v>
      </c>
      <c r="C3351" s="18" t="s">
        <v>6739</v>
      </c>
      <c r="D3351" s="35">
        <v>170</v>
      </c>
      <c r="E3351" s="36">
        <v>48</v>
      </c>
      <c r="F3351" s="32"/>
      <c r="G3351" s="32">
        <v>64</v>
      </c>
      <c r="H3351" s="32"/>
      <c r="I3351" s="32">
        <v>73</v>
      </c>
      <c r="J3351" s="37"/>
      <c r="K3351" s="36">
        <v>92</v>
      </c>
      <c r="L3351" s="32">
        <v>54</v>
      </c>
      <c r="M3351" s="37">
        <v>76</v>
      </c>
      <c r="N3351" s="32"/>
      <c r="O3351" s="32"/>
      <c r="P3351" s="32"/>
      <c r="Q3351" s="32"/>
      <c r="R3351" s="38">
        <f>(E3351*E$2+F3351*F$2+G3351*G$2+H3351*H$2+I3351*I$2+K3351*K$2+J3351*J$2+L3351*L$2+M3351*M$2)</f>
        <v>0</v>
      </c>
    </row>
    <row r="3352" spans="1:18" ht="22.5" customHeight="1">
      <c r="A3352" s="34">
        <v>46017</v>
      </c>
      <c r="B3352" s="15" t="s">
        <v>7338</v>
      </c>
      <c r="C3352" s="15" t="s">
        <v>7007</v>
      </c>
      <c r="D3352" s="35">
        <v>197</v>
      </c>
      <c r="E3352" s="36"/>
      <c r="F3352" s="32">
        <v>85</v>
      </c>
      <c r="G3352" s="32"/>
      <c r="H3352" s="32">
        <v>70</v>
      </c>
      <c r="I3352" s="32"/>
      <c r="J3352" s="37"/>
      <c r="K3352" s="36"/>
      <c r="L3352" s="32">
        <v>46</v>
      </c>
      <c r="M3352" s="37">
        <v>49</v>
      </c>
      <c r="N3352" s="32"/>
      <c r="O3352" s="32"/>
      <c r="P3352" s="32"/>
      <c r="Q3352" s="32"/>
      <c r="R3352" s="38">
        <f>(E3352*E$2+F3352*F$2+G3352*G$2+H3352*H$2+I3352*I$2+K3352*K$2+J3352*J$2+L3352*L$2+M3352*M$2)</f>
        <v>0</v>
      </c>
    </row>
    <row r="3353" spans="1:18" ht="22.5" customHeight="1">
      <c r="A3353" s="34">
        <v>46017</v>
      </c>
      <c r="B3353" s="15" t="s">
        <v>3702</v>
      </c>
      <c r="C3353" s="18" t="s">
        <v>3703</v>
      </c>
      <c r="D3353" s="35">
        <v>36947</v>
      </c>
      <c r="E3353" s="36">
        <v>49</v>
      </c>
      <c r="F3353" s="32">
        <v>28</v>
      </c>
      <c r="G3353" s="32">
        <v>54</v>
      </c>
      <c r="H3353" s="32">
        <v>73</v>
      </c>
      <c r="I3353" s="32">
        <v>70</v>
      </c>
      <c r="J3353" s="37">
        <v>37</v>
      </c>
      <c r="K3353" s="36">
        <v>96</v>
      </c>
      <c r="L3353" s="32">
        <v>63</v>
      </c>
      <c r="M3353" s="37">
        <v>42</v>
      </c>
      <c r="N3353" s="32"/>
      <c r="O3353" s="32"/>
      <c r="P3353" s="32"/>
      <c r="Q3353" s="32"/>
      <c r="R3353" s="38">
        <f>(E3353*E$2+F3353*F$2+G3353*G$2+H3353*H$2+I3353*I$2+K3353*K$2+J3353*J$2+L3353*L$2+M3353*M$2)</f>
        <v>0</v>
      </c>
    </row>
    <row r="3354" spans="1:18" ht="22.5" customHeight="1">
      <c r="A3354" s="34">
        <v>46017</v>
      </c>
      <c r="B3354" s="15" t="s">
        <v>7591</v>
      </c>
      <c r="C3354" s="15" t="s">
        <v>7592</v>
      </c>
      <c r="D3354" s="35">
        <v>211</v>
      </c>
      <c r="E3354" s="36">
        <v>28</v>
      </c>
      <c r="F3354" s="32">
        <v>6</v>
      </c>
      <c r="G3354" s="32">
        <v>36</v>
      </c>
      <c r="H3354" s="32">
        <v>39</v>
      </c>
      <c r="I3354" s="32">
        <v>56</v>
      </c>
      <c r="J3354" s="37"/>
      <c r="K3354" s="36">
        <v>74</v>
      </c>
      <c r="L3354" s="32">
        <v>44</v>
      </c>
      <c r="M3354" s="37">
        <v>34</v>
      </c>
      <c r="N3354" s="32"/>
      <c r="O3354" s="32"/>
      <c r="P3354" s="32"/>
      <c r="Q3354" s="32"/>
      <c r="R3354" s="38">
        <f>(E3354*E$2+F3354*F$2+G3354*G$2+H3354*H$2+I3354*I$2+K3354*K$2+J3354*J$2+L3354*L$2+M3354*M$2)</f>
        <v>0</v>
      </c>
    </row>
    <row r="3355" spans="1:18" ht="22.5" customHeight="1">
      <c r="A3355" s="34">
        <v>46017</v>
      </c>
      <c r="B3355" s="15" t="s">
        <v>7621</v>
      </c>
      <c r="C3355" s="15" t="s">
        <v>7593</v>
      </c>
      <c r="D3355" s="35">
        <v>4588</v>
      </c>
      <c r="E3355" s="36"/>
      <c r="F3355" s="32">
        <v>67</v>
      </c>
      <c r="G3355" s="32"/>
      <c r="H3355" s="32">
        <v>66</v>
      </c>
      <c r="I3355" s="32"/>
      <c r="J3355" s="37"/>
      <c r="K3355" s="36">
        <v>11</v>
      </c>
      <c r="L3355" s="32">
        <v>55</v>
      </c>
      <c r="M3355" s="37">
        <v>43</v>
      </c>
      <c r="N3355" s="32"/>
      <c r="O3355" s="32"/>
      <c r="P3355" s="32"/>
      <c r="Q3355" s="32"/>
      <c r="R3355" s="38">
        <f>(E3355*E$2+F3355*F$2+G3355*G$2+H3355*H$2+I3355*I$2+K3355*K$2+J3355*J$2+L3355*L$2+M3355*M$2)</f>
        <v>0</v>
      </c>
    </row>
    <row r="3356" spans="1:18" ht="22.5" customHeight="1">
      <c r="A3356" s="34">
        <v>46017</v>
      </c>
      <c r="B3356" s="15" t="s">
        <v>5696</v>
      </c>
      <c r="C3356" s="18" t="s">
        <v>3704</v>
      </c>
      <c r="D3356" s="35">
        <v>5649</v>
      </c>
      <c r="E3356" s="36">
        <v>57</v>
      </c>
      <c r="F3356" s="32">
        <v>33</v>
      </c>
      <c r="G3356" s="32">
        <v>61</v>
      </c>
      <c r="H3356" s="32">
        <v>79</v>
      </c>
      <c r="I3356" s="32">
        <v>66</v>
      </c>
      <c r="J3356" s="37"/>
      <c r="K3356" s="36">
        <v>10</v>
      </c>
      <c r="L3356" s="32">
        <v>31</v>
      </c>
      <c r="M3356" s="37">
        <v>61</v>
      </c>
      <c r="N3356" s="32"/>
      <c r="O3356" s="32"/>
      <c r="P3356" s="32"/>
      <c r="Q3356" s="32"/>
      <c r="R3356" s="38">
        <f>(E3356*E$2+F3356*F$2+G3356*G$2+H3356*H$2+I3356*I$2+K3356*K$2+J3356*J$2+L3356*L$2+M3356*M$2)</f>
        <v>0</v>
      </c>
    </row>
    <row r="3357" spans="1:18" ht="22.5" customHeight="1">
      <c r="A3357" s="34">
        <v>46017</v>
      </c>
      <c r="B3357" s="15" t="s">
        <v>5415</v>
      </c>
      <c r="C3357" s="15" t="s">
        <v>5414</v>
      </c>
      <c r="D3357" s="35">
        <v>6865</v>
      </c>
      <c r="E3357" s="36">
        <v>53</v>
      </c>
      <c r="F3357" s="32"/>
      <c r="G3357" s="32">
        <v>59</v>
      </c>
      <c r="H3357" s="32">
        <v>72</v>
      </c>
      <c r="I3357" s="32">
        <v>53</v>
      </c>
      <c r="J3357" s="37">
        <v>45</v>
      </c>
      <c r="K3357" s="36">
        <v>36</v>
      </c>
      <c r="L3357" s="32">
        <v>31</v>
      </c>
      <c r="M3357" s="37">
        <v>65</v>
      </c>
      <c r="N3357" s="32"/>
      <c r="O3357" s="32"/>
      <c r="P3357" s="32"/>
      <c r="Q3357" s="32"/>
      <c r="R3357" s="38">
        <f>(E3357*E$2+F3357*F$2+G3357*G$2+H3357*H$2+I3357*I$2+K3357*K$2+J3357*J$2+L3357*L$2+M3357*M$2)</f>
        <v>0</v>
      </c>
    </row>
    <row r="3358" spans="1:18" ht="22.5" customHeight="1">
      <c r="A3358" s="34">
        <v>46017</v>
      </c>
      <c r="B3358" s="15" t="s">
        <v>3705</v>
      </c>
      <c r="C3358" s="15" t="s">
        <v>3706</v>
      </c>
      <c r="D3358" s="35">
        <v>61124</v>
      </c>
      <c r="E3358" s="36">
        <v>54</v>
      </c>
      <c r="F3358" s="32">
        <v>47</v>
      </c>
      <c r="G3358" s="32">
        <v>58</v>
      </c>
      <c r="H3358" s="32">
        <v>27</v>
      </c>
      <c r="I3358" s="32">
        <v>83</v>
      </c>
      <c r="J3358" s="37"/>
      <c r="K3358" s="36">
        <v>53</v>
      </c>
      <c r="L3358" s="32">
        <v>79</v>
      </c>
      <c r="M3358" s="37">
        <v>31</v>
      </c>
      <c r="N3358" s="32"/>
      <c r="O3358" s="32"/>
      <c r="P3358" s="32"/>
      <c r="Q3358" s="32"/>
      <c r="R3358" s="38">
        <f>(E3358*E$2+F3358*F$2+G3358*G$2+H3358*H$2+I3358*I$2+K3358*K$2+J3358*J$2+L3358*L$2+M3358*M$2)</f>
        <v>0</v>
      </c>
    </row>
    <row r="3359" spans="1:18" ht="22.5" customHeight="1">
      <c r="A3359" s="34">
        <v>46017</v>
      </c>
      <c r="B3359" s="15" t="s">
        <v>6005</v>
      </c>
      <c r="C3359" s="15" t="s">
        <v>6006</v>
      </c>
      <c r="D3359" s="35">
        <v>229</v>
      </c>
      <c r="E3359" s="36">
        <v>10</v>
      </c>
      <c r="F3359" s="32">
        <v>15</v>
      </c>
      <c r="G3359" s="32">
        <v>19</v>
      </c>
      <c r="H3359" s="32">
        <v>23</v>
      </c>
      <c r="I3359" s="32">
        <v>36</v>
      </c>
      <c r="J3359" s="37"/>
      <c r="K3359" s="36">
        <v>53</v>
      </c>
      <c r="L3359" s="32">
        <v>46</v>
      </c>
      <c r="M3359" s="37">
        <v>21</v>
      </c>
      <c r="N3359" s="32"/>
      <c r="O3359" s="32"/>
      <c r="P3359" s="32"/>
      <c r="Q3359" s="32"/>
      <c r="R3359" s="38">
        <f>(E3359*E$2+F3359*F$2+G3359*G$2+H3359*H$2+I3359*I$2+K3359*K$2+J3359*J$2+L3359*L$2+M3359*M$2)</f>
        <v>0</v>
      </c>
    </row>
    <row r="3360" spans="1:18" ht="22.5" customHeight="1">
      <c r="A3360" s="34">
        <v>46017</v>
      </c>
      <c r="B3360" s="15" t="s">
        <v>3707</v>
      </c>
      <c r="C3360" s="15" t="s">
        <v>3708</v>
      </c>
      <c r="D3360" s="35">
        <v>24398</v>
      </c>
      <c r="E3360" s="36">
        <v>48</v>
      </c>
      <c r="F3360" s="32">
        <v>59</v>
      </c>
      <c r="G3360" s="32">
        <v>54</v>
      </c>
      <c r="H3360" s="32">
        <v>40</v>
      </c>
      <c r="I3360" s="32">
        <v>57</v>
      </c>
      <c r="J3360" s="37">
        <v>56</v>
      </c>
      <c r="K3360" s="36">
        <v>22</v>
      </c>
      <c r="L3360" s="32">
        <v>11</v>
      </c>
      <c r="M3360" s="37">
        <v>79</v>
      </c>
      <c r="N3360" s="32"/>
      <c r="O3360" s="32"/>
      <c r="P3360" s="32"/>
      <c r="Q3360" s="32"/>
      <c r="R3360" s="38">
        <f>(E3360*E$2+F3360*F$2+G3360*G$2+H3360*H$2+I3360*I$2+K3360*K$2+J3360*J$2+L3360*L$2+M3360*M$2)</f>
        <v>0</v>
      </c>
    </row>
    <row r="3361" spans="1:18" ht="22.5" customHeight="1">
      <c r="A3361" s="34">
        <v>46017</v>
      </c>
      <c r="B3361" s="15" t="s">
        <v>3709</v>
      </c>
      <c r="C3361" s="18" t="s">
        <v>3710</v>
      </c>
      <c r="D3361" s="35">
        <v>51897</v>
      </c>
      <c r="E3361" s="36">
        <v>61</v>
      </c>
      <c r="F3361" s="32">
        <v>67</v>
      </c>
      <c r="G3361" s="32">
        <v>57</v>
      </c>
      <c r="H3361" s="32">
        <v>89</v>
      </c>
      <c r="I3361" s="32">
        <v>72</v>
      </c>
      <c r="J3361" s="37">
        <v>72</v>
      </c>
      <c r="K3361" s="36">
        <v>77</v>
      </c>
      <c r="L3361" s="32">
        <v>52</v>
      </c>
      <c r="M3361" s="37">
        <v>65</v>
      </c>
      <c r="N3361" s="32"/>
      <c r="O3361" s="32"/>
      <c r="P3361" s="32"/>
      <c r="Q3361" s="32"/>
      <c r="R3361" s="38">
        <f>(E3361*E$2+F3361*F$2+G3361*G$2+H3361*H$2+I3361*I$2+K3361*K$2+J3361*J$2+L3361*L$2+M3361*M$2)</f>
        <v>0</v>
      </c>
    </row>
    <row r="3362" spans="1:18" ht="22.5" customHeight="1">
      <c r="A3362" s="34">
        <v>46017</v>
      </c>
      <c r="B3362" s="15" t="s">
        <v>5417</v>
      </c>
      <c r="C3362" s="18" t="s">
        <v>5416</v>
      </c>
      <c r="D3362" s="35">
        <v>15366</v>
      </c>
      <c r="E3362" s="36">
        <v>53</v>
      </c>
      <c r="F3362" s="32"/>
      <c r="G3362" s="32">
        <v>59</v>
      </c>
      <c r="H3362" s="32"/>
      <c r="I3362" s="32">
        <v>20</v>
      </c>
      <c r="J3362" s="37">
        <v>44</v>
      </c>
      <c r="K3362" s="36">
        <v>57</v>
      </c>
      <c r="L3362" s="32">
        <v>8</v>
      </c>
      <c r="M3362" s="37">
        <v>87</v>
      </c>
      <c r="N3362" s="32"/>
      <c r="O3362" s="32"/>
      <c r="P3362" s="32"/>
      <c r="Q3362" s="32"/>
      <c r="R3362" s="38">
        <f>(E3362*E$2+F3362*F$2+G3362*G$2+H3362*H$2+I3362*I$2+K3362*K$2+J3362*J$2+L3362*L$2+M3362*M$2)</f>
        <v>0</v>
      </c>
    </row>
    <row r="3363" spans="1:18" ht="22.5" customHeight="1">
      <c r="A3363" s="34">
        <v>46017</v>
      </c>
      <c r="B3363" s="15" t="s">
        <v>7485</v>
      </c>
      <c r="C3363" s="15" t="s">
        <v>7486</v>
      </c>
      <c r="D3363" s="35">
        <v>145</v>
      </c>
      <c r="E3363" s="36"/>
      <c r="F3363" s="32"/>
      <c r="G3363" s="32"/>
      <c r="H3363" s="32">
        <v>4</v>
      </c>
      <c r="I3363" s="32"/>
      <c r="J3363" s="37"/>
      <c r="K3363" s="36">
        <v>36</v>
      </c>
      <c r="L3363" s="32">
        <v>48</v>
      </c>
      <c r="M3363" s="37">
        <v>23</v>
      </c>
      <c r="N3363" s="32"/>
      <c r="O3363" s="32"/>
      <c r="P3363" s="32"/>
      <c r="Q3363" s="32"/>
      <c r="R3363" s="38">
        <f>(E3363*E$2+F3363*F$2+G3363*G$2+H3363*H$2+I3363*I$2+K3363*K$2+J3363*J$2+L3363*L$2+M3363*M$2)</f>
        <v>0</v>
      </c>
    </row>
    <row r="3364" spans="1:18" ht="22.5" customHeight="1">
      <c r="A3364" s="34">
        <v>46017</v>
      </c>
      <c r="B3364" s="15" t="s">
        <v>3711</v>
      </c>
      <c r="C3364" s="15" t="s">
        <v>3712</v>
      </c>
      <c r="D3364" s="35">
        <v>7244</v>
      </c>
      <c r="E3364" s="36"/>
      <c r="F3364" s="32">
        <v>77</v>
      </c>
      <c r="G3364" s="32"/>
      <c r="H3364" s="32">
        <v>55</v>
      </c>
      <c r="I3364" s="32"/>
      <c r="J3364" s="37">
        <v>62</v>
      </c>
      <c r="K3364" s="36">
        <v>72</v>
      </c>
      <c r="L3364" s="32">
        <v>26</v>
      </c>
      <c r="M3364" s="37">
        <v>82</v>
      </c>
      <c r="N3364" s="32"/>
      <c r="O3364" s="32"/>
      <c r="P3364" s="32"/>
      <c r="Q3364" s="32"/>
      <c r="R3364" s="38">
        <f>(E3364*E$2+F3364*F$2+G3364*G$2+H3364*H$2+I3364*I$2+K3364*K$2+J3364*J$2+L3364*L$2+M3364*M$2)</f>
        <v>0</v>
      </c>
    </row>
    <row r="3365" spans="1:18" ht="22.5" customHeight="1">
      <c r="A3365" s="34">
        <v>46017</v>
      </c>
      <c r="B3365" s="15" t="s">
        <v>7779</v>
      </c>
      <c r="C3365" s="18" t="s">
        <v>7780</v>
      </c>
      <c r="D3365" s="35">
        <v>2547</v>
      </c>
      <c r="E3365" s="36"/>
      <c r="F3365" s="32"/>
      <c r="G3365" s="32"/>
      <c r="H3365" s="32">
        <v>9</v>
      </c>
      <c r="I3365" s="32"/>
      <c r="J3365" s="37"/>
      <c r="K3365" s="36">
        <v>2</v>
      </c>
      <c r="L3365" s="32">
        <v>48</v>
      </c>
      <c r="M3365" s="37">
        <v>53</v>
      </c>
      <c r="N3365" s="32"/>
      <c r="O3365" s="32"/>
      <c r="P3365" s="32"/>
      <c r="Q3365" s="32"/>
      <c r="R3365" s="38">
        <f>(E3365*E$2+F3365*F$2+G3365*G$2+H3365*H$2+I3365*I$2+K3365*K$2+J3365*J$2+L3365*L$2+M3365*M$2)</f>
        <v>0</v>
      </c>
    </row>
    <row r="3366" spans="1:18" ht="22.5" customHeight="1">
      <c r="A3366" s="34">
        <v>46017</v>
      </c>
      <c r="B3366" s="15" t="s">
        <v>6775</v>
      </c>
      <c r="C3366" s="15" t="s">
        <v>6776</v>
      </c>
      <c r="D3366" s="35">
        <v>131</v>
      </c>
      <c r="E3366" s="36">
        <v>49</v>
      </c>
      <c r="F3366" s="32"/>
      <c r="G3366" s="32">
        <v>51</v>
      </c>
      <c r="H3366" s="32">
        <v>42</v>
      </c>
      <c r="I3366" s="32">
        <v>9</v>
      </c>
      <c r="J3366" s="37"/>
      <c r="K3366" s="36">
        <v>30</v>
      </c>
      <c r="L3366" s="32">
        <v>40</v>
      </c>
      <c r="M3366" s="37">
        <v>48</v>
      </c>
      <c r="N3366" s="32"/>
      <c r="O3366" s="32"/>
      <c r="P3366" s="32"/>
      <c r="Q3366" s="32"/>
      <c r="R3366" s="38">
        <f>(E3366*E$2+F3366*F$2+G3366*G$2+H3366*H$2+I3366*I$2+K3366*K$2+J3366*J$2+L3366*L$2+M3366*M$2)</f>
        <v>0</v>
      </c>
    </row>
    <row r="3367" spans="1:18" ht="22.5" customHeight="1">
      <c r="A3367" s="34">
        <v>46017</v>
      </c>
      <c r="B3367" s="15" t="s">
        <v>3713</v>
      </c>
      <c r="C3367" s="18" t="s">
        <v>3714</v>
      </c>
      <c r="D3367" s="35">
        <v>2956</v>
      </c>
      <c r="E3367" s="36">
        <v>52</v>
      </c>
      <c r="F3367" s="32">
        <v>61</v>
      </c>
      <c r="G3367" s="32">
        <v>35</v>
      </c>
      <c r="H3367" s="32">
        <v>80</v>
      </c>
      <c r="I3367" s="32">
        <v>40</v>
      </c>
      <c r="J3367" s="37"/>
      <c r="K3367" s="36">
        <v>64</v>
      </c>
      <c r="L3367" s="32">
        <v>27</v>
      </c>
      <c r="M3367" s="37">
        <v>81</v>
      </c>
      <c r="N3367" s="32"/>
      <c r="O3367" s="32"/>
      <c r="P3367" s="32"/>
      <c r="Q3367" s="32"/>
      <c r="R3367" s="38">
        <f>(E3367*E$2+F3367*F$2+G3367*G$2+H3367*H$2+I3367*I$2+K3367*K$2+J3367*J$2+L3367*L$2+M3367*M$2)</f>
        <v>0</v>
      </c>
    </row>
    <row r="3368" spans="1:18" ht="22.5" customHeight="1">
      <c r="A3368" s="34">
        <v>46017</v>
      </c>
      <c r="B3368" s="15" t="s">
        <v>5419</v>
      </c>
      <c r="C3368" s="15" t="s">
        <v>5418</v>
      </c>
      <c r="D3368" s="35">
        <v>1160</v>
      </c>
      <c r="E3368" s="36"/>
      <c r="F3368" s="32">
        <v>10</v>
      </c>
      <c r="G3368" s="32"/>
      <c r="H3368" s="32">
        <v>56</v>
      </c>
      <c r="I3368" s="32"/>
      <c r="J3368" s="37"/>
      <c r="K3368" s="36">
        <v>53</v>
      </c>
      <c r="L3368" s="32">
        <v>83</v>
      </c>
      <c r="M3368" s="37">
        <v>23</v>
      </c>
      <c r="N3368" s="32"/>
      <c r="O3368" s="32"/>
      <c r="P3368" s="32"/>
      <c r="Q3368" s="32"/>
      <c r="R3368" s="38">
        <f>(E3368*E$2+F3368*F$2+G3368*G$2+H3368*H$2+I3368*I$2+K3368*K$2+J3368*J$2+L3368*L$2+M3368*M$2)</f>
        <v>0</v>
      </c>
    </row>
    <row r="3369" spans="1:18" ht="22.5" customHeight="1">
      <c r="A3369" s="34">
        <v>46017</v>
      </c>
      <c r="B3369" s="15" t="s">
        <v>7646</v>
      </c>
      <c r="C3369" s="18" t="s">
        <v>7070</v>
      </c>
      <c r="D3369" s="35">
        <v>400</v>
      </c>
      <c r="E3369" s="36"/>
      <c r="F3369" s="32">
        <v>35</v>
      </c>
      <c r="G3369" s="32"/>
      <c r="H3369" s="32">
        <v>12</v>
      </c>
      <c r="I3369" s="32"/>
      <c r="J3369" s="37"/>
      <c r="K3369" s="36">
        <v>68</v>
      </c>
      <c r="L3369" s="32">
        <v>44</v>
      </c>
      <c r="M3369" s="37">
        <v>44</v>
      </c>
      <c r="N3369" s="32"/>
      <c r="O3369" s="32"/>
      <c r="P3369" s="32"/>
      <c r="Q3369" s="32"/>
      <c r="R3369" s="38">
        <f>(E3369*E$2+F3369*F$2+G3369*G$2+H3369*H$2+I3369*I$2+K3369*K$2+J3369*J$2+L3369*L$2+M3369*M$2)</f>
        <v>0</v>
      </c>
    </row>
    <row r="3370" spans="1:18" ht="22.5" customHeight="1">
      <c r="A3370" s="34">
        <v>46017</v>
      </c>
      <c r="B3370" s="15" t="s">
        <v>3715</v>
      </c>
      <c r="C3370" s="18" t="s">
        <v>3716</v>
      </c>
      <c r="D3370" s="35">
        <v>11783</v>
      </c>
      <c r="E3370" s="36"/>
      <c r="F3370" s="32">
        <v>34</v>
      </c>
      <c r="G3370" s="32"/>
      <c r="H3370" s="32">
        <v>40</v>
      </c>
      <c r="I3370" s="32"/>
      <c r="J3370" s="37"/>
      <c r="K3370" s="36">
        <v>54</v>
      </c>
      <c r="L3370" s="32">
        <v>12</v>
      </c>
      <c r="M3370" s="37">
        <v>70</v>
      </c>
      <c r="N3370" s="32"/>
      <c r="O3370" s="32"/>
      <c r="P3370" s="32"/>
      <c r="Q3370" s="32"/>
      <c r="R3370" s="38">
        <f>(E3370*E$2+F3370*F$2+G3370*G$2+H3370*H$2+I3370*I$2+K3370*K$2+J3370*J$2+L3370*L$2+M3370*M$2)</f>
        <v>0</v>
      </c>
    </row>
    <row r="3371" spans="1:18" ht="22.5" customHeight="1">
      <c r="A3371" s="34">
        <v>46017</v>
      </c>
      <c r="B3371" s="15" t="s">
        <v>7647</v>
      </c>
      <c r="C3371" s="18" t="s">
        <v>7648</v>
      </c>
      <c r="D3371" s="35">
        <v>235</v>
      </c>
      <c r="E3371" s="36"/>
      <c r="F3371" s="32"/>
      <c r="G3371" s="32"/>
      <c r="H3371" s="32"/>
      <c r="I3371" s="32"/>
      <c r="J3371" s="37"/>
      <c r="K3371" s="36"/>
      <c r="L3371" s="32">
        <v>46</v>
      </c>
      <c r="M3371" s="37">
        <v>55</v>
      </c>
      <c r="N3371" s="32"/>
      <c r="O3371" s="32"/>
      <c r="P3371" s="32"/>
      <c r="Q3371" s="32"/>
      <c r="R3371" s="38">
        <f>(E3371*E$2+F3371*F$2+G3371*G$2+H3371*H$2+I3371*I$2+K3371*K$2+J3371*J$2+L3371*L$2+M3371*M$2)</f>
        <v>0</v>
      </c>
    </row>
    <row r="3372" spans="1:18" ht="22.5" customHeight="1">
      <c r="A3372" s="34">
        <v>46017</v>
      </c>
      <c r="B3372" s="15" t="s">
        <v>6914</v>
      </c>
      <c r="C3372" s="18" t="s">
        <v>6915</v>
      </c>
      <c r="D3372" s="35">
        <v>161</v>
      </c>
      <c r="E3372" s="36"/>
      <c r="F3372" s="32"/>
      <c r="G3372" s="32"/>
      <c r="H3372" s="32"/>
      <c r="I3372" s="32"/>
      <c r="J3372" s="37"/>
      <c r="K3372" s="36"/>
      <c r="L3372" s="32">
        <v>30</v>
      </c>
      <c r="M3372" s="37">
        <v>67</v>
      </c>
      <c r="N3372" s="32"/>
      <c r="O3372" s="32"/>
      <c r="P3372" s="32"/>
      <c r="Q3372" s="32"/>
      <c r="R3372" s="38">
        <f>(E3372*E$2+F3372*F$2+G3372*G$2+H3372*H$2+I3372*I$2+K3372*K$2+J3372*J$2+L3372*L$2+M3372*M$2)</f>
        <v>0</v>
      </c>
    </row>
    <row r="3373" spans="1:18" ht="22.5" customHeight="1">
      <c r="A3373" s="34">
        <v>46017</v>
      </c>
      <c r="B3373" s="15" t="s">
        <v>6341</v>
      </c>
      <c r="C3373" s="15" t="s">
        <v>6200</v>
      </c>
      <c r="D3373" s="35">
        <v>130</v>
      </c>
      <c r="E3373" s="36">
        <v>9</v>
      </c>
      <c r="F3373" s="32">
        <v>36</v>
      </c>
      <c r="G3373" s="32">
        <v>14</v>
      </c>
      <c r="H3373" s="32">
        <v>42</v>
      </c>
      <c r="I3373" s="32">
        <v>26</v>
      </c>
      <c r="J3373" s="37"/>
      <c r="K3373" s="36">
        <v>46</v>
      </c>
      <c r="L3373" s="32">
        <v>60</v>
      </c>
      <c r="M3373" s="37">
        <v>15</v>
      </c>
      <c r="N3373" s="32"/>
      <c r="O3373" s="32"/>
      <c r="P3373" s="32"/>
      <c r="Q3373" s="32"/>
      <c r="R3373" s="38">
        <f>(E3373*E$2+F3373*F$2+G3373*G$2+H3373*H$2+I3373*I$2+K3373*K$2+J3373*J$2+L3373*L$2+M3373*M$2)</f>
        <v>0</v>
      </c>
    </row>
    <row r="3374" spans="1:18" ht="22.5" customHeight="1">
      <c r="A3374" s="34">
        <v>46017</v>
      </c>
      <c r="B3374" s="15" t="s">
        <v>3717</v>
      </c>
      <c r="C3374" s="18" t="s">
        <v>3718</v>
      </c>
      <c r="D3374" s="35">
        <v>1892</v>
      </c>
      <c r="E3374" s="36">
        <v>51</v>
      </c>
      <c r="F3374" s="32">
        <v>32</v>
      </c>
      <c r="G3374" s="32">
        <v>55</v>
      </c>
      <c r="H3374" s="32">
        <v>95</v>
      </c>
      <c r="I3374" s="32">
        <v>49</v>
      </c>
      <c r="J3374" s="37"/>
      <c r="K3374" s="36">
        <v>47</v>
      </c>
      <c r="L3374" s="32">
        <v>30</v>
      </c>
      <c r="M3374" s="37">
        <v>30</v>
      </c>
      <c r="N3374" s="32"/>
      <c r="O3374" s="32"/>
      <c r="P3374" s="32"/>
      <c r="Q3374" s="32"/>
      <c r="R3374" s="38">
        <f>(E3374*E$2+F3374*F$2+G3374*G$2+H3374*H$2+I3374*I$2+K3374*K$2+J3374*J$2+L3374*L$2+M3374*M$2)</f>
        <v>0</v>
      </c>
    </row>
    <row r="3375" spans="1:18" ht="22.5" customHeight="1">
      <c r="A3375" s="34">
        <v>46017</v>
      </c>
      <c r="B3375" s="15" t="s">
        <v>5567</v>
      </c>
      <c r="C3375" s="18" t="s">
        <v>5568</v>
      </c>
      <c r="D3375" s="35">
        <v>1312</v>
      </c>
      <c r="E3375" s="36">
        <v>25</v>
      </c>
      <c r="F3375" s="32"/>
      <c r="G3375" s="32">
        <v>7</v>
      </c>
      <c r="H3375" s="32">
        <v>44</v>
      </c>
      <c r="I3375" s="32">
        <v>6</v>
      </c>
      <c r="J3375" s="37"/>
      <c r="K3375" s="36">
        <v>96</v>
      </c>
      <c r="L3375" s="32">
        <v>75</v>
      </c>
      <c r="M3375" s="37">
        <v>58</v>
      </c>
      <c r="N3375" s="32"/>
      <c r="O3375" s="32"/>
      <c r="P3375" s="32"/>
      <c r="Q3375" s="32"/>
      <c r="R3375" s="38">
        <f>(E3375*E$2+F3375*F$2+G3375*G$2+H3375*H$2+I3375*I$2+K3375*K$2+J3375*J$2+L3375*L$2+M3375*M$2)</f>
        <v>0</v>
      </c>
    </row>
    <row r="3376" spans="1:18" ht="22.5" customHeight="1">
      <c r="A3376" s="34">
        <v>46017</v>
      </c>
      <c r="B3376" s="15" t="s">
        <v>5740</v>
      </c>
      <c r="C3376" s="18" t="s">
        <v>5716</v>
      </c>
      <c r="D3376" s="35">
        <v>1473</v>
      </c>
      <c r="E3376" s="36">
        <v>13</v>
      </c>
      <c r="F3376" s="32">
        <v>5</v>
      </c>
      <c r="G3376" s="32">
        <v>21</v>
      </c>
      <c r="H3376" s="32">
        <v>18</v>
      </c>
      <c r="I3376" s="32">
        <v>50</v>
      </c>
      <c r="J3376" s="37"/>
      <c r="K3376" s="36">
        <v>4</v>
      </c>
      <c r="L3376" s="32">
        <v>28</v>
      </c>
      <c r="M3376" s="37">
        <v>72</v>
      </c>
      <c r="N3376" s="32"/>
      <c r="O3376" s="32"/>
      <c r="P3376" s="32"/>
      <c r="Q3376" s="32"/>
      <c r="R3376" s="38">
        <f>(E3376*E$2+F3376*F$2+G3376*G$2+H3376*H$2+I3376*I$2+K3376*K$2+J3376*J$2+L3376*L$2+M3376*M$2)</f>
        <v>0</v>
      </c>
    </row>
    <row r="3377" spans="1:18" ht="22.5" customHeight="1">
      <c r="A3377" s="34">
        <v>46017</v>
      </c>
      <c r="B3377" s="15" t="s">
        <v>6365</v>
      </c>
      <c r="C3377" s="15" t="s">
        <v>6366</v>
      </c>
      <c r="D3377" s="35">
        <v>20229</v>
      </c>
      <c r="E3377" s="36">
        <v>84</v>
      </c>
      <c r="F3377" s="32">
        <v>87</v>
      </c>
      <c r="G3377" s="32">
        <v>53</v>
      </c>
      <c r="H3377" s="32">
        <v>94</v>
      </c>
      <c r="I3377" s="32">
        <v>60</v>
      </c>
      <c r="J3377" s="37"/>
      <c r="K3377" s="36">
        <v>86</v>
      </c>
      <c r="L3377" s="32">
        <v>47</v>
      </c>
      <c r="M3377" s="37">
        <v>37</v>
      </c>
      <c r="N3377" s="32"/>
      <c r="O3377" s="32"/>
      <c r="P3377" s="32"/>
      <c r="Q3377" s="32"/>
      <c r="R3377" s="38">
        <f>(E3377*E$2+F3377*F$2+G3377*G$2+H3377*H$2+I3377*I$2+K3377*K$2+J3377*J$2+L3377*L$2+M3377*M$2)</f>
        <v>0</v>
      </c>
    </row>
    <row r="3378" spans="1:18" ht="22.5" customHeight="1">
      <c r="A3378" s="34">
        <v>46017</v>
      </c>
      <c r="B3378" s="15" t="s">
        <v>3719</v>
      </c>
      <c r="C3378" s="18" t="s">
        <v>3720</v>
      </c>
      <c r="D3378" s="35">
        <v>444</v>
      </c>
      <c r="E3378" s="36">
        <v>52</v>
      </c>
      <c r="F3378" s="32">
        <v>16</v>
      </c>
      <c r="G3378" s="32">
        <v>55</v>
      </c>
      <c r="H3378" s="32">
        <v>82</v>
      </c>
      <c r="I3378" s="32">
        <v>61</v>
      </c>
      <c r="J3378" s="37"/>
      <c r="K3378" s="36">
        <v>91</v>
      </c>
      <c r="L3378" s="32">
        <v>31</v>
      </c>
      <c r="M3378" s="37">
        <v>56</v>
      </c>
      <c r="N3378" s="32"/>
      <c r="O3378" s="32"/>
      <c r="P3378" s="32"/>
      <c r="Q3378" s="32"/>
      <c r="R3378" s="38">
        <f>(E3378*E$2+F3378*F$2+G3378*G$2+H3378*H$2+I3378*I$2+K3378*K$2+J3378*J$2+L3378*L$2+M3378*M$2)</f>
        <v>0</v>
      </c>
    </row>
    <row r="3379" spans="1:18" ht="22.5" customHeight="1">
      <c r="A3379" s="34">
        <v>46017</v>
      </c>
      <c r="B3379" s="15" t="s">
        <v>3721</v>
      </c>
      <c r="C3379" s="15" t="s">
        <v>3722</v>
      </c>
      <c r="D3379" s="35">
        <v>739</v>
      </c>
      <c r="E3379" s="36">
        <v>59</v>
      </c>
      <c r="F3379" s="32">
        <v>65</v>
      </c>
      <c r="G3379" s="32">
        <v>38</v>
      </c>
      <c r="H3379" s="32">
        <v>20</v>
      </c>
      <c r="I3379" s="32">
        <v>52</v>
      </c>
      <c r="J3379" s="37"/>
      <c r="K3379" s="36">
        <v>52</v>
      </c>
      <c r="L3379" s="32">
        <v>73</v>
      </c>
      <c r="M3379" s="37">
        <v>31</v>
      </c>
      <c r="N3379" s="32"/>
      <c r="O3379" s="32"/>
      <c r="P3379" s="32"/>
      <c r="Q3379" s="32"/>
      <c r="R3379" s="38">
        <f>(E3379*E$2+F3379*F$2+G3379*G$2+H3379*H$2+I3379*I$2+K3379*K$2+J3379*J$2+L3379*L$2+M3379*M$2)</f>
        <v>0</v>
      </c>
    </row>
    <row r="3380" spans="1:18" ht="22.5" customHeight="1">
      <c r="A3380" s="34">
        <v>46017</v>
      </c>
      <c r="B3380" s="15" t="s">
        <v>3723</v>
      </c>
      <c r="C3380" s="15" t="s">
        <v>3724</v>
      </c>
      <c r="D3380" s="35">
        <v>11675</v>
      </c>
      <c r="E3380" s="36">
        <v>68</v>
      </c>
      <c r="F3380" s="32">
        <v>80</v>
      </c>
      <c r="G3380" s="32">
        <v>46</v>
      </c>
      <c r="H3380" s="32">
        <v>79</v>
      </c>
      <c r="I3380" s="32">
        <v>28</v>
      </c>
      <c r="J3380" s="37">
        <v>71</v>
      </c>
      <c r="K3380" s="36">
        <v>32</v>
      </c>
      <c r="L3380" s="32">
        <v>58</v>
      </c>
      <c r="M3380" s="37">
        <v>44</v>
      </c>
      <c r="N3380" s="32"/>
      <c r="O3380" s="32"/>
      <c r="P3380" s="32"/>
      <c r="Q3380" s="32"/>
      <c r="R3380" s="38">
        <f>(E3380*E$2+F3380*F$2+G3380*G$2+H3380*H$2+I3380*I$2+K3380*K$2+J3380*J$2+L3380*L$2+M3380*M$2)</f>
        <v>0</v>
      </c>
    </row>
    <row r="3381" spans="1:18" ht="22.5" customHeight="1">
      <c r="A3381" s="34">
        <v>46017</v>
      </c>
      <c r="B3381" s="15" t="s">
        <v>5421</v>
      </c>
      <c r="C3381" s="15" t="s">
        <v>5420</v>
      </c>
      <c r="D3381" s="35">
        <v>207</v>
      </c>
      <c r="E3381" s="36"/>
      <c r="F3381" s="32"/>
      <c r="G3381" s="32"/>
      <c r="H3381" s="32">
        <v>50</v>
      </c>
      <c r="I3381" s="32"/>
      <c r="J3381" s="37"/>
      <c r="K3381" s="36">
        <v>52</v>
      </c>
      <c r="L3381" s="32">
        <v>21</v>
      </c>
      <c r="M3381" s="37">
        <v>81</v>
      </c>
      <c r="N3381" s="32"/>
      <c r="O3381" s="32"/>
      <c r="P3381" s="32"/>
      <c r="Q3381" s="32"/>
      <c r="R3381" s="38">
        <f>(E3381*E$2+F3381*F$2+G3381*G$2+H3381*H$2+I3381*I$2+K3381*K$2+J3381*J$2+L3381*L$2+M3381*M$2)</f>
        <v>0</v>
      </c>
    </row>
    <row r="3382" spans="1:18" ht="22.5" customHeight="1">
      <c r="A3382" s="34">
        <v>46017</v>
      </c>
      <c r="B3382" s="15" t="s">
        <v>3725</v>
      </c>
      <c r="C3382" s="18" t="s">
        <v>3726</v>
      </c>
      <c r="D3382" s="35">
        <v>9627</v>
      </c>
      <c r="E3382" s="36">
        <v>45</v>
      </c>
      <c r="F3382" s="32">
        <v>47</v>
      </c>
      <c r="G3382" s="32">
        <v>44</v>
      </c>
      <c r="H3382" s="32">
        <v>96</v>
      </c>
      <c r="I3382" s="32">
        <v>86</v>
      </c>
      <c r="J3382" s="37">
        <v>54</v>
      </c>
      <c r="K3382" s="36">
        <v>91</v>
      </c>
      <c r="L3382" s="32">
        <v>77</v>
      </c>
      <c r="M3382" s="37">
        <v>22</v>
      </c>
      <c r="N3382" s="32"/>
      <c r="O3382" s="32"/>
      <c r="P3382" s="32"/>
      <c r="Q3382" s="32"/>
      <c r="R3382" s="38">
        <f>(E3382*E$2+F3382*F$2+G3382*G$2+H3382*H$2+I3382*I$2+K3382*K$2+J3382*J$2+L3382*L$2+M3382*M$2)</f>
        <v>0</v>
      </c>
    </row>
    <row r="3383" spans="1:18" ht="22.5" customHeight="1">
      <c r="A3383" s="34">
        <v>46017</v>
      </c>
      <c r="B3383" s="15" t="s">
        <v>5423</v>
      </c>
      <c r="C3383" s="18" t="s">
        <v>5422</v>
      </c>
      <c r="D3383" s="35">
        <v>5829</v>
      </c>
      <c r="E3383" s="36">
        <v>40</v>
      </c>
      <c r="F3383" s="32"/>
      <c r="G3383" s="32">
        <v>39</v>
      </c>
      <c r="H3383" s="32">
        <v>50</v>
      </c>
      <c r="I3383" s="32">
        <v>27</v>
      </c>
      <c r="J3383" s="37"/>
      <c r="K3383" s="36">
        <v>72</v>
      </c>
      <c r="L3383" s="32">
        <v>11</v>
      </c>
      <c r="M3383" s="37">
        <v>76</v>
      </c>
      <c r="N3383" s="32"/>
      <c r="O3383" s="32"/>
      <c r="P3383" s="32"/>
      <c r="Q3383" s="32"/>
      <c r="R3383" s="38">
        <f>(E3383*E$2+F3383*F$2+G3383*G$2+H3383*H$2+I3383*I$2+K3383*K$2+J3383*J$2+L3383*L$2+M3383*M$2)</f>
        <v>0</v>
      </c>
    </row>
    <row r="3384" spans="1:18" ht="22.5" customHeight="1">
      <c r="A3384" s="34">
        <v>46017</v>
      </c>
      <c r="B3384" s="222" t="s">
        <v>3727</v>
      </c>
      <c r="C3384" s="225" t="s">
        <v>3728</v>
      </c>
      <c r="D3384" s="223">
        <v>609</v>
      </c>
      <c r="E3384" s="36">
        <v>64</v>
      </c>
      <c r="F3384" s="224">
        <v>85</v>
      </c>
      <c r="G3384" s="224">
        <v>56</v>
      </c>
      <c r="H3384" s="224">
        <v>98</v>
      </c>
      <c r="I3384" s="224">
        <v>52</v>
      </c>
      <c r="J3384" s="37">
        <v>86</v>
      </c>
      <c r="K3384" s="36">
        <v>70</v>
      </c>
      <c r="L3384" s="224">
        <v>52</v>
      </c>
      <c r="M3384" s="37">
        <v>42</v>
      </c>
      <c r="N3384" s="224"/>
      <c r="O3384" s="224">
        <v>1</v>
      </c>
      <c r="P3384" s="224">
        <v>1</v>
      </c>
      <c r="Q3384" s="224"/>
      <c r="R3384" s="38">
        <f>(E3384*E$2+F3384*F$2+G3384*G$2+H3384*H$2+I3384*I$2+K3384*K$2+J3384*J$2+L3384*L$2+M3384*M$2)</f>
        <v>0</v>
      </c>
    </row>
    <row r="3385" spans="1:18" ht="22.5" customHeight="1">
      <c r="A3385" s="34">
        <v>46017</v>
      </c>
      <c r="B3385" s="15" t="s">
        <v>3729</v>
      </c>
      <c r="C3385" s="18" t="s">
        <v>3730</v>
      </c>
      <c r="D3385" s="35">
        <v>2780</v>
      </c>
      <c r="E3385" s="36">
        <v>30</v>
      </c>
      <c r="F3385" s="32">
        <v>19</v>
      </c>
      <c r="G3385" s="32">
        <v>42</v>
      </c>
      <c r="H3385" s="32">
        <v>31</v>
      </c>
      <c r="I3385" s="32">
        <v>46</v>
      </c>
      <c r="J3385" s="37"/>
      <c r="K3385" s="36">
        <v>36</v>
      </c>
      <c r="L3385" s="32">
        <v>65</v>
      </c>
      <c r="M3385" s="37">
        <v>40</v>
      </c>
      <c r="N3385" s="32"/>
      <c r="O3385" s="32"/>
      <c r="P3385" s="32"/>
      <c r="Q3385" s="32"/>
      <c r="R3385" s="38">
        <f>(E3385*E$2+F3385*F$2+G3385*G$2+H3385*H$2+I3385*I$2+K3385*K$2+J3385*J$2+L3385*L$2+M3385*M$2)</f>
        <v>0</v>
      </c>
    </row>
    <row r="3386" spans="1:18" ht="22.5" customHeight="1">
      <c r="A3386" s="34">
        <v>46017</v>
      </c>
      <c r="B3386" s="15" t="s">
        <v>3731</v>
      </c>
      <c r="C3386" s="15" t="s">
        <v>3732</v>
      </c>
      <c r="D3386" s="35">
        <v>4082</v>
      </c>
      <c r="E3386" s="36">
        <v>40</v>
      </c>
      <c r="F3386" s="32">
        <v>54</v>
      </c>
      <c r="G3386" s="32">
        <v>38</v>
      </c>
      <c r="H3386" s="32">
        <v>26</v>
      </c>
      <c r="I3386" s="32">
        <v>58</v>
      </c>
      <c r="J3386" s="37">
        <v>40</v>
      </c>
      <c r="K3386" s="36">
        <v>16</v>
      </c>
      <c r="L3386" s="32">
        <v>53</v>
      </c>
      <c r="M3386" s="37">
        <v>68</v>
      </c>
      <c r="N3386" s="32"/>
      <c r="O3386" s="32"/>
      <c r="P3386" s="32"/>
      <c r="Q3386" s="32"/>
      <c r="R3386" s="38">
        <f>(E3386*E$2+F3386*F$2+G3386*G$2+H3386*H$2+I3386*I$2+K3386*K$2+J3386*J$2+L3386*L$2+M3386*M$2)</f>
        <v>0</v>
      </c>
    </row>
    <row r="3387" spans="1:18" ht="22.5" customHeight="1">
      <c r="A3387" s="34">
        <v>46017</v>
      </c>
      <c r="B3387" s="15" t="s">
        <v>7238</v>
      </c>
      <c r="C3387" s="18" t="s">
        <v>7196</v>
      </c>
      <c r="D3387" s="35">
        <v>262</v>
      </c>
      <c r="E3387" s="36">
        <v>39</v>
      </c>
      <c r="F3387" s="32">
        <v>66</v>
      </c>
      <c r="G3387" s="32">
        <v>28</v>
      </c>
      <c r="H3387" s="32">
        <v>48</v>
      </c>
      <c r="I3387" s="32">
        <v>2</v>
      </c>
      <c r="J3387" s="37"/>
      <c r="K3387" s="36">
        <v>72</v>
      </c>
      <c r="L3387" s="32">
        <v>47</v>
      </c>
      <c r="M3387" s="37">
        <v>39</v>
      </c>
      <c r="N3387" s="32"/>
      <c r="O3387" s="32"/>
      <c r="P3387" s="32"/>
      <c r="Q3387" s="32"/>
      <c r="R3387" s="38">
        <f>(E3387*E$2+F3387*F$2+G3387*G$2+H3387*H$2+I3387*I$2+K3387*K$2+J3387*J$2+L3387*L$2+M3387*M$2)</f>
        <v>0</v>
      </c>
    </row>
    <row r="3388" spans="1:18" ht="22.5" customHeight="1">
      <c r="A3388" s="34">
        <v>46017</v>
      </c>
      <c r="B3388" s="15" t="s">
        <v>3733</v>
      </c>
      <c r="C3388" s="15" t="s">
        <v>3734</v>
      </c>
      <c r="D3388" s="35">
        <v>1965</v>
      </c>
      <c r="E3388" s="36">
        <v>60</v>
      </c>
      <c r="F3388" s="32">
        <v>56</v>
      </c>
      <c r="G3388" s="32">
        <v>67</v>
      </c>
      <c r="H3388" s="32">
        <v>65</v>
      </c>
      <c r="I3388" s="32">
        <v>73</v>
      </c>
      <c r="J3388" s="37">
        <v>52</v>
      </c>
      <c r="K3388" s="36">
        <v>33</v>
      </c>
      <c r="L3388" s="32">
        <v>65</v>
      </c>
      <c r="M3388" s="37">
        <v>51</v>
      </c>
      <c r="N3388" s="32"/>
      <c r="O3388" s="32"/>
      <c r="P3388" s="32"/>
      <c r="Q3388" s="32"/>
      <c r="R3388" s="38">
        <f>(E3388*E$2+F3388*F$2+G3388*G$2+H3388*H$2+I3388*I$2+K3388*K$2+J3388*J$2+L3388*L$2+M3388*M$2)</f>
        <v>0</v>
      </c>
    </row>
    <row r="3389" spans="1:18" ht="22.5" customHeight="1">
      <c r="A3389" s="34">
        <v>46017</v>
      </c>
      <c r="B3389" s="15" t="s">
        <v>3735</v>
      </c>
      <c r="C3389" s="15" t="s">
        <v>3736</v>
      </c>
      <c r="D3389" s="35">
        <v>30978</v>
      </c>
      <c r="E3389" s="36">
        <v>80</v>
      </c>
      <c r="F3389" s="32">
        <v>74</v>
      </c>
      <c r="G3389" s="32">
        <v>80</v>
      </c>
      <c r="H3389" s="32">
        <v>90</v>
      </c>
      <c r="I3389" s="32">
        <v>48</v>
      </c>
      <c r="J3389" s="37">
        <v>69</v>
      </c>
      <c r="K3389" s="36">
        <v>82</v>
      </c>
      <c r="L3389" s="32">
        <v>76</v>
      </c>
      <c r="M3389" s="37">
        <v>28</v>
      </c>
      <c r="N3389" s="32"/>
      <c r="O3389" s="32"/>
      <c r="P3389" s="32"/>
      <c r="Q3389" s="32"/>
      <c r="R3389" s="38">
        <f>(E3389*E$2+F3389*F$2+G3389*G$2+H3389*H$2+I3389*I$2+K3389*K$2+J3389*J$2+L3389*L$2+M3389*M$2)</f>
        <v>0</v>
      </c>
    </row>
    <row r="3390" spans="1:18" ht="22.5" customHeight="1">
      <c r="A3390" s="34">
        <v>46017</v>
      </c>
      <c r="B3390" s="15" t="s">
        <v>3737</v>
      </c>
      <c r="C3390" s="15" t="s">
        <v>3738</v>
      </c>
      <c r="D3390" s="35">
        <v>135462</v>
      </c>
      <c r="E3390" s="36">
        <v>75</v>
      </c>
      <c r="F3390" s="32">
        <v>48</v>
      </c>
      <c r="G3390" s="32">
        <v>81</v>
      </c>
      <c r="H3390" s="32">
        <v>75</v>
      </c>
      <c r="I3390" s="32">
        <v>74</v>
      </c>
      <c r="J3390" s="37"/>
      <c r="K3390" s="36">
        <v>97</v>
      </c>
      <c r="L3390" s="32">
        <v>29</v>
      </c>
      <c r="M3390" s="37">
        <v>76</v>
      </c>
      <c r="N3390" s="32"/>
      <c r="O3390" s="32"/>
      <c r="P3390" s="32"/>
      <c r="Q3390" s="32"/>
      <c r="R3390" s="38">
        <f>(E3390*E$2+F3390*F$2+G3390*G$2+H3390*H$2+I3390*I$2+K3390*K$2+J3390*J$2+L3390*L$2+M3390*M$2)</f>
        <v>0</v>
      </c>
    </row>
    <row r="3391" spans="1:18" ht="22.5" customHeight="1">
      <c r="A3391" s="34">
        <v>46017</v>
      </c>
      <c r="B3391" s="15" t="s">
        <v>3739</v>
      </c>
      <c r="C3391" s="15" t="s">
        <v>3740</v>
      </c>
      <c r="D3391" s="35">
        <v>7069</v>
      </c>
      <c r="E3391" s="36">
        <v>41</v>
      </c>
      <c r="F3391" s="32">
        <v>51</v>
      </c>
      <c r="G3391" s="32">
        <v>62</v>
      </c>
      <c r="H3391" s="32">
        <v>31</v>
      </c>
      <c r="I3391" s="32">
        <v>37</v>
      </c>
      <c r="J3391" s="37"/>
      <c r="K3391" s="36">
        <v>11</v>
      </c>
      <c r="L3391" s="32">
        <v>76</v>
      </c>
      <c r="M3391" s="37">
        <v>8</v>
      </c>
      <c r="N3391" s="32"/>
      <c r="O3391" s="32"/>
      <c r="P3391" s="32"/>
      <c r="Q3391" s="32"/>
      <c r="R3391" s="38">
        <f>(E3391*E$2+F3391*F$2+G3391*G$2+H3391*H$2+I3391*I$2+K3391*K$2+J3391*J$2+L3391*L$2+M3391*M$2)</f>
        <v>0</v>
      </c>
    </row>
    <row r="3392" spans="1:18" ht="22.5" customHeight="1">
      <c r="A3392" s="34">
        <v>46017</v>
      </c>
      <c r="B3392" s="15" t="s">
        <v>3741</v>
      </c>
      <c r="C3392" s="18" t="s">
        <v>3742</v>
      </c>
      <c r="D3392" s="35">
        <v>2864</v>
      </c>
      <c r="E3392" s="36">
        <v>51</v>
      </c>
      <c r="F3392" s="32">
        <v>20</v>
      </c>
      <c r="G3392" s="32">
        <v>50</v>
      </c>
      <c r="H3392" s="32">
        <v>86</v>
      </c>
      <c r="I3392" s="32">
        <v>76</v>
      </c>
      <c r="J3392" s="37"/>
      <c r="K3392" s="36">
        <v>54</v>
      </c>
      <c r="L3392" s="32">
        <v>93</v>
      </c>
      <c r="M3392" s="37">
        <v>11</v>
      </c>
      <c r="N3392" s="32"/>
      <c r="O3392" s="32"/>
      <c r="P3392" s="32"/>
      <c r="Q3392" s="32"/>
      <c r="R3392" s="38">
        <f>(E3392*E$2+F3392*F$2+G3392*G$2+H3392*H$2+I3392*I$2+K3392*K$2+J3392*J$2+L3392*L$2+M3392*M$2)</f>
        <v>0</v>
      </c>
    </row>
    <row r="3393" spans="1:18" ht="22.5" customHeight="1">
      <c r="A3393" s="34">
        <v>46017</v>
      </c>
      <c r="B3393" s="15" t="s">
        <v>6065</v>
      </c>
      <c r="C3393" s="15" t="s">
        <v>6066</v>
      </c>
      <c r="D3393" s="35">
        <v>2555</v>
      </c>
      <c r="E3393" s="36">
        <v>10</v>
      </c>
      <c r="F3393" s="32"/>
      <c r="G3393" s="32">
        <v>21</v>
      </c>
      <c r="H3393" s="32">
        <v>17</v>
      </c>
      <c r="I3393" s="32">
        <v>46</v>
      </c>
      <c r="J3393" s="37"/>
      <c r="K3393" s="36">
        <v>49</v>
      </c>
      <c r="L3393" s="32">
        <v>76</v>
      </c>
      <c r="M3393" s="37">
        <v>27</v>
      </c>
      <c r="N3393" s="32"/>
      <c r="O3393" s="32"/>
      <c r="P3393" s="32"/>
      <c r="Q3393" s="32"/>
      <c r="R3393" s="38">
        <f>(E3393*E$2+F3393*F$2+G3393*G$2+H3393*H$2+I3393*I$2+K3393*K$2+J3393*J$2+L3393*L$2+M3393*M$2)</f>
        <v>0</v>
      </c>
    </row>
    <row r="3394" spans="1:18" ht="22.5" customHeight="1">
      <c r="A3394" s="34">
        <v>46017</v>
      </c>
      <c r="B3394" s="15" t="s">
        <v>3743</v>
      </c>
      <c r="C3394" s="15" t="s">
        <v>3744</v>
      </c>
      <c r="D3394" s="35">
        <v>35545</v>
      </c>
      <c r="E3394" s="36">
        <v>45</v>
      </c>
      <c r="F3394" s="32">
        <v>24</v>
      </c>
      <c r="G3394" s="32">
        <v>65</v>
      </c>
      <c r="H3394" s="32">
        <v>54</v>
      </c>
      <c r="I3394" s="32">
        <v>10</v>
      </c>
      <c r="J3394" s="37">
        <v>34</v>
      </c>
      <c r="K3394" s="36">
        <v>75</v>
      </c>
      <c r="L3394" s="32">
        <v>10</v>
      </c>
      <c r="M3394" s="37">
        <v>92</v>
      </c>
      <c r="N3394" s="32"/>
      <c r="O3394" s="32"/>
      <c r="P3394" s="32"/>
      <c r="Q3394" s="32"/>
      <c r="R3394" s="38">
        <f>(E3394*E$2+F3394*F$2+G3394*G$2+H3394*H$2+I3394*I$2+K3394*K$2+J3394*J$2+L3394*L$2+M3394*M$2)</f>
        <v>0</v>
      </c>
    </row>
    <row r="3395" spans="1:18" ht="22.5" customHeight="1">
      <c r="A3395" s="34">
        <v>46017</v>
      </c>
      <c r="B3395" s="15" t="s">
        <v>7071</v>
      </c>
      <c r="C3395" s="18" t="s">
        <v>7072</v>
      </c>
      <c r="D3395" s="35">
        <v>239</v>
      </c>
      <c r="E3395" s="36"/>
      <c r="F3395" s="32"/>
      <c r="G3395" s="32"/>
      <c r="H3395" s="32"/>
      <c r="I3395" s="32"/>
      <c r="J3395" s="37"/>
      <c r="K3395" s="36"/>
      <c r="L3395" s="32">
        <v>44</v>
      </c>
      <c r="M3395" s="37">
        <v>59</v>
      </c>
      <c r="N3395" s="32"/>
      <c r="O3395" s="32"/>
      <c r="P3395" s="32"/>
      <c r="Q3395" s="32"/>
      <c r="R3395" s="38">
        <f>(E3395*E$2+F3395*F$2+G3395*G$2+H3395*H$2+I3395*I$2+K3395*K$2+J3395*J$2+L3395*L$2+M3395*M$2)</f>
        <v>0</v>
      </c>
    </row>
    <row r="3396" spans="1:18" ht="22.5" customHeight="1">
      <c r="A3396" s="34">
        <v>46017</v>
      </c>
      <c r="B3396" s="15" t="s">
        <v>3745</v>
      </c>
      <c r="C3396" s="18" t="s">
        <v>3746</v>
      </c>
      <c r="D3396" s="35">
        <v>174754</v>
      </c>
      <c r="E3396" s="36">
        <v>46</v>
      </c>
      <c r="F3396" s="32">
        <v>20</v>
      </c>
      <c r="G3396" s="32">
        <v>61</v>
      </c>
      <c r="H3396" s="32">
        <v>89</v>
      </c>
      <c r="I3396" s="32">
        <v>60</v>
      </c>
      <c r="J3396" s="37">
        <v>16</v>
      </c>
      <c r="K3396" s="36"/>
      <c r="L3396" s="32">
        <v>7</v>
      </c>
      <c r="M3396" s="37">
        <v>99</v>
      </c>
      <c r="N3396" s="32"/>
      <c r="O3396" s="32"/>
      <c r="P3396" s="32"/>
      <c r="Q3396" s="32"/>
      <c r="R3396" s="38">
        <f>(E3396*E$2+F3396*F$2+G3396*G$2+H3396*H$2+I3396*I$2+K3396*K$2+J3396*J$2+L3396*L$2+M3396*M$2)</f>
        <v>0</v>
      </c>
    </row>
    <row r="3397" spans="1:18" ht="22.5" customHeight="1">
      <c r="A3397" s="34">
        <v>46017</v>
      </c>
      <c r="B3397" s="15" t="s">
        <v>5425</v>
      </c>
      <c r="C3397" s="18" t="s">
        <v>5424</v>
      </c>
      <c r="D3397" s="35">
        <v>3782</v>
      </c>
      <c r="E3397" s="36">
        <v>42</v>
      </c>
      <c r="F3397" s="32"/>
      <c r="G3397" s="32">
        <v>35</v>
      </c>
      <c r="H3397" s="32">
        <v>66</v>
      </c>
      <c r="I3397" s="32">
        <v>11</v>
      </c>
      <c r="J3397" s="37">
        <v>44</v>
      </c>
      <c r="K3397" s="36">
        <v>35</v>
      </c>
      <c r="L3397" s="32">
        <v>47</v>
      </c>
      <c r="M3397" s="37">
        <v>37</v>
      </c>
      <c r="N3397" s="32"/>
      <c r="O3397" s="32"/>
      <c r="P3397" s="32"/>
      <c r="Q3397" s="32"/>
      <c r="R3397" s="38">
        <f>(E3397*E$2+F3397*F$2+G3397*G$2+H3397*H$2+I3397*I$2+K3397*K$2+J3397*J$2+L3397*L$2+M3397*M$2)</f>
        <v>0</v>
      </c>
    </row>
    <row r="3398" spans="1:18" ht="22.5" customHeight="1">
      <c r="A3398" s="34">
        <v>46017</v>
      </c>
      <c r="B3398" s="15" t="s">
        <v>7137</v>
      </c>
      <c r="C3398" s="15" t="s">
        <v>7138</v>
      </c>
      <c r="D3398" s="35">
        <v>282</v>
      </c>
      <c r="E3398" s="36"/>
      <c r="F3398" s="32"/>
      <c r="G3398" s="32"/>
      <c r="H3398" s="32"/>
      <c r="I3398" s="32"/>
      <c r="J3398" s="37"/>
      <c r="K3398" s="36"/>
      <c r="L3398" s="32">
        <v>43</v>
      </c>
      <c r="M3398" s="37">
        <v>60</v>
      </c>
      <c r="N3398" s="32"/>
      <c r="O3398" s="32"/>
      <c r="P3398" s="32"/>
      <c r="Q3398" s="32"/>
      <c r="R3398" s="38">
        <f>(E3398*E$2+F3398*F$2+G3398*G$2+H3398*H$2+I3398*I$2+K3398*K$2+J3398*J$2+L3398*L$2+M3398*M$2)</f>
        <v>0</v>
      </c>
    </row>
    <row r="3399" spans="1:18" ht="22.5" customHeight="1">
      <c r="A3399" s="34">
        <v>46017</v>
      </c>
      <c r="B3399" s="15" t="s">
        <v>7139</v>
      </c>
      <c r="C3399" s="18" t="s">
        <v>7140</v>
      </c>
      <c r="D3399" s="35">
        <v>380</v>
      </c>
      <c r="E3399" s="36"/>
      <c r="F3399" s="32"/>
      <c r="G3399" s="32"/>
      <c r="H3399" s="32"/>
      <c r="I3399" s="32"/>
      <c r="J3399" s="37"/>
      <c r="K3399" s="36"/>
      <c r="L3399" s="32">
        <v>46</v>
      </c>
      <c r="M3399" s="37">
        <v>58</v>
      </c>
      <c r="N3399" s="32"/>
      <c r="O3399" s="32"/>
      <c r="P3399" s="32"/>
      <c r="Q3399" s="32"/>
      <c r="R3399" s="38">
        <f>(E3399*E$2+F3399*F$2+G3399*G$2+H3399*H$2+I3399*I$2+K3399*K$2+J3399*J$2+L3399*L$2+M3399*M$2)</f>
        <v>0</v>
      </c>
    </row>
    <row r="3400" spans="1:18" ht="22.5" customHeight="1">
      <c r="A3400" s="34">
        <v>46017</v>
      </c>
      <c r="B3400" s="15" t="s">
        <v>3747</v>
      </c>
      <c r="C3400" s="15" t="s">
        <v>3748</v>
      </c>
      <c r="D3400" s="35">
        <v>49540</v>
      </c>
      <c r="E3400" s="36"/>
      <c r="F3400" s="32">
        <v>62</v>
      </c>
      <c r="G3400" s="32"/>
      <c r="H3400" s="32">
        <v>60</v>
      </c>
      <c r="I3400" s="32"/>
      <c r="J3400" s="37"/>
      <c r="K3400" s="36">
        <v>93</v>
      </c>
      <c r="L3400" s="32">
        <v>13</v>
      </c>
      <c r="M3400" s="37">
        <v>88</v>
      </c>
      <c r="N3400" s="32"/>
      <c r="O3400" s="32"/>
      <c r="P3400" s="32"/>
      <c r="Q3400" s="32"/>
      <c r="R3400" s="38">
        <f>(E3400*E$2+F3400*F$2+G3400*G$2+H3400*H$2+I3400*I$2+K3400*K$2+J3400*J$2+L3400*L$2+M3400*M$2)</f>
        <v>0</v>
      </c>
    </row>
    <row r="3401" spans="1:18" ht="22.5" customHeight="1">
      <c r="A3401" s="34">
        <v>46017</v>
      </c>
      <c r="B3401" s="15" t="s">
        <v>3749</v>
      </c>
      <c r="C3401" s="15" t="s">
        <v>3750</v>
      </c>
      <c r="D3401" s="35">
        <v>6691</v>
      </c>
      <c r="E3401" s="36">
        <v>49</v>
      </c>
      <c r="F3401" s="32"/>
      <c r="G3401" s="32">
        <v>45</v>
      </c>
      <c r="H3401" s="32">
        <v>2</v>
      </c>
      <c r="I3401" s="32">
        <v>76</v>
      </c>
      <c r="J3401" s="37"/>
      <c r="K3401" s="36">
        <v>77</v>
      </c>
      <c r="L3401" s="32">
        <v>46</v>
      </c>
      <c r="M3401" s="37">
        <v>65</v>
      </c>
      <c r="N3401" s="32"/>
      <c r="O3401" s="32"/>
      <c r="P3401" s="32"/>
      <c r="Q3401" s="32"/>
      <c r="R3401" s="38">
        <f>(E3401*E$2+F3401*F$2+G3401*G$2+H3401*H$2+I3401*I$2+K3401*K$2+J3401*J$2+L3401*L$2+M3401*M$2)</f>
        <v>0</v>
      </c>
    </row>
    <row r="3402" spans="1:18" ht="22.5" customHeight="1">
      <c r="A3402" s="34">
        <v>46017</v>
      </c>
      <c r="B3402" s="15" t="s">
        <v>5820</v>
      </c>
      <c r="C3402" s="18" t="s">
        <v>5819</v>
      </c>
      <c r="D3402" s="35">
        <v>602</v>
      </c>
      <c r="E3402" s="36"/>
      <c r="F3402" s="32">
        <v>50</v>
      </c>
      <c r="G3402" s="32"/>
      <c r="H3402" s="32">
        <v>29</v>
      </c>
      <c r="I3402" s="32"/>
      <c r="J3402" s="37"/>
      <c r="K3402" s="36">
        <v>67</v>
      </c>
      <c r="L3402" s="32">
        <v>59</v>
      </c>
      <c r="M3402" s="37">
        <v>43</v>
      </c>
      <c r="N3402" s="32"/>
      <c r="O3402" s="32"/>
      <c r="P3402" s="32"/>
      <c r="Q3402" s="32"/>
      <c r="R3402" s="38">
        <f>(E3402*E$2+F3402*F$2+G3402*G$2+H3402*H$2+I3402*I$2+K3402*K$2+J3402*J$2+L3402*L$2+M3402*M$2)</f>
        <v>0</v>
      </c>
    </row>
    <row r="3403" spans="1:18" ht="22.5" customHeight="1">
      <c r="A3403" s="34">
        <v>46017</v>
      </c>
      <c r="B3403" s="15" t="s">
        <v>3751</v>
      </c>
      <c r="C3403" s="18" t="s">
        <v>3752</v>
      </c>
      <c r="D3403" s="35">
        <v>1852</v>
      </c>
      <c r="E3403" s="36">
        <v>18</v>
      </c>
      <c r="F3403" s="32">
        <v>53</v>
      </c>
      <c r="G3403" s="32">
        <v>34</v>
      </c>
      <c r="H3403" s="32">
        <v>39</v>
      </c>
      <c r="I3403" s="32">
        <v>63</v>
      </c>
      <c r="J3403" s="37"/>
      <c r="K3403" s="36">
        <v>66</v>
      </c>
      <c r="L3403" s="32">
        <v>66</v>
      </c>
      <c r="M3403" s="37">
        <v>50</v>
      </c>
      <c r="N3403" s="32"/>
      <c r="O3403" s="32"/>
      <c r="P3403" s="32"/>
      <c r="Q3403" s="32"/>
      <c r="R3403" s="38">
        <f>(E3403*E$2+F3403*F$2+G3403*G$2+H3403*H$2+I3403*I$2+K3403*K$2+J3403*J$2+L3403*L$2+M3403*M$2)</f>
        <v>0</v>
      </c>
    </row>
    <row r="3404" spans="1:18" ht="22.5" customHeight="1">
      <c r="A3404" s="34">
        <v>46017</v>
      </c>
      <c r="B3404" s="15" t="s">
        <v>3753</v>
      </c>
      <c r="C3404" s="18" t="s">
        <v>3754</v>
      </c>
      <c r="D3404" s="35">
        <v>9186</v>
      </c>
      <c r="E3404" s="36">
        <v>35</v>
      </c>
      <c r="F3404" s="32">
        <v>7</v>
      </c>
      <c r="G3404" s="32">
        <v>61</v>
      </c>
      <c r="H3404" s="32">
        <v>45</v>
      </c>
      <c r="I3404" s="32">
        <v>23</v>
      </c>
      <c r="J3404" s="37">
        <v>8</v>
      </c>
      <c r="K3404" s="36">
        <v>84</v>
      </c>
      <c r="L3404" s="32">
        <v>26</v>
      </c>
      <c r="M3404" s="37">
        <v>88</v>
      </c>
      <c r="N3404" s="32"/>
      <c r="O3404" s="32"/>
      <c r="P3404" s="32"/>
      <c r="Q3404" s="32"/>
      <c r="R3404" s="38">
        <f>(E3404*E$2+F3404*F$2+G3404*G$2+H3404*H$2+I3404*I$2+K3404*K$2+J3404*J$2+L3404*L$2+M3404*M$2)</f>
        <v>0</v>
      </c>
    </row>
    <row r="3405" spans="1:18" ht="22.5" customHeight="1">
      <c r="A3405" s="34">
        <v>46017</v>
      </c>
      <c r="B3405" s="15" t="s">
        <v>6674</v>
      </c>
      <c r="C3405" s="18" t="s">
        <v>6675</v>
      </c>
      <c r="D3405" s="35">
        <v>286</v>
      </c>
      <c r="E3405" s="36">
        <v>24</v>
      </c>
      <c r="F3405" s="32"/>
      <c r="G3405" s="32">
        <v>30</v>
      </c>
      <c r="H3405" s="32">
        <v>20</v>
      </c>
      <c r="I3405" s="32">
        <v>28</v>
      </c>
      <c r="J3405" s="37"/>
      <c r="K3405" s="36">
        <v>75</v>
      </c>
      <c r="L3405" s="32">
        <v>61</v>
      </c>
      <c r="M3405" s="37">
        <v>30</v>
      </c>
      <c r="N3405" s="32"/>
      <c r="O3405" s="32"/>
      <c r="P3405" s="32"/>
      <c r="Q3405" s="32"/>
      <c r="R3405" s="38">
        <f>(E3405*E$2+F3405*F$2+G3405*G$2+H3405*H$2+I3405*I$2+K3405*K$2+J3405*J$2+L3405*L$2+M3405*M$2)</f>
        <v>0</v>
      </c>
    </row>
    <row r="3406" spans="1:18" ht="22.5" customHeight="1">
      <c r="A3406" s="34">
        <v>46017</v>
      </c>
      <c r="B3406" s="15" t="s">
        <v>3755</v>
      </c>
      <c r="C3406" s="15" t="s">
        <v>3756</v>
      </c>
      <c r="D3406" s="35">
        <v>3471</v>
      </c>
      <c r="E3406" s="36">
        <v>64</v>
      </c>
      <c r="F3406" s="32">
        <v>73</v>
      </c>
      <c r="G3406" s="32">
        <v>36</v>
      </c>
      <c r="H3406" s="32">
        <v>52</v>
      </c>
      <c r="I3406" s="32">
        <v>42</v>
      </c>
      <c r="J3406" s="37"/>
      <c r="K3406" s="36">
        <v>53</v>
      </c>
      <c r="L3406" s="32">
        <v>68</v>
      </c>
      <c r="M3406" s="37">
        <v>75</v>
      </c>
      <c r="N3406" s="32"/>
      <c r="O3406" s="32"/>
      <c r="P3406" s="32"/>
      <c r="Q3406" s="32"/>
      <c r="R3406" s="38">
        <f>(E3406*E$2+F3406*F$2+G3406*G$2+H3406*H$2+I3406*I$2+K3406*K$2+J3406*J$2+L3406*L$2+M3406*M$2)</f>
        <v>0</v>
      </c>
    </row>
    <row r="3407" spans="1:18" ht="22.5" customHeight="1">
      <c r="A3407" s="34">
        <v>46017</v>
      </c>
      <c r="B3407" s="15" t="s">
        <v>3757</v>
      </c>
      <c r="C3407" s="15" t="s">
        <v>3758</v>
      </c>
      <c r="D3407" s="35">
        <v>1040</v>
      </c>
      <c r="E3407" s="36">
        <v>52</v>
      </c>
      <c r="F3407" s="32">
        <v>40</v>
      </c>
      <c r="G3407" s="32">
        <v>57</v>
      </c>
      <c r="H3407" s="32">
        <v>77</v>
      </c>
      <c r="I3407" s="32">
        <v>63</v>
      </c>
      <c r="J3407" s="37"/>
      <c r="K3407" s="36">
        <v>21</v>
      </c>
      <c r="L3407" s="32">
        <v>25</v>
      </c>
      <c r="M3407" s="37">
        <v>46</v>
      </c>
      <c r="N3407" s="32"/>
      <c r="O3407" s="32"/>
      <c r="P3407" s="32"/>
      <c r="Q3407" s="32"/>
      <c r="R3407" s="38">
        <f>(E3407*E$2+F3407*F$2+G3407*G$2+H3407*H$2+I3407*I$2+K3407*K$2+J3407*J$2+L3407*L$2+M3407*M$2)</f>
        <v>0</v>
      </c>
    </row>
    <row r="3408" spans="1:18" ht="22.5" customHeight="1">
      <c r="A3408" s="34">
        <v>46017</v>
      </c>
      <c r="B3408" s="15" t="s">
        <v>6067</v>
      </c>
      <c r="C3408" s="18" t="s">
        <v>6068</v>
      </c>
      <c r="D3408" s="35">
        <v>588</v>
      </c>
      <c r="E3408" s="36"/>
      <c r="F3408" s="32">
        <v>43</v>
      </c>
      <c r="G3408" s="32"/>
      <c r="H3408" s="32">
        <v>39</v>
      </c>
      <c r="I3408" s="32"/>
      <c r="J3408" s="37"/>
      <c r="K3408" s="36">
        <v>59</v>
      </c>
      <c r="L3408" s="32">
        <v>50</v>
      </c>
      <c r="M3408" s="37">
        <v>38</v>
      </c>
      <c r="N3408" s="32"/>
      <c r="O3408" s="32"/>
      <c r="P3408" s="32"/>
      <c r="Q3408" s="32"/>
      <c r="R3408" s="38">
        <f>(E3408*E$2+F3408*F$2+G3408*G$2+H3408*H$2+I3408*I$2+K3408*K$2+J3408*J$2+L3408*L$2+M3408*M$2)</f>
        <v>0</v>
      </c>
    </row>
    <row r="3409" spans="1:18" ht="22.5" customHeight="1">
      <c r="A3409" s="34">
        <v>46017</v>
      </c>
      <c r="B3409" s="15" t="s">
        <v>6717</v>
      </c>
      <c r="C3409" s="18" t="s">
        <v>6718</v>
      </c>
      <c r="D3409" s="35">
        <v>165</v>
      </c>
      <c r="E3409" s="36"/>
      <c r="F3409" s="32"/>
      <c r="G3409" s="32"/>
      <c r="H3409" s="32"/>
      <c r="I3409" s="32"/>
      <c r="J3409" s="37"/>
      <c r="K3409" s="36"/>
      <c r="L3409" s="32">
        <v>19</v>
      </c>
      <c r="M3409" s="37">
        <v>77</v>
      </c>
      <c r="N3409" s="32"/>
      <c r="O3409" s="32"/>
      <c r="P3409" s="32"/>
      <c r="Q3409" s="32"/>
      <c r="R3409" s="38">
        <f>(E3409*E$2+F3409*F$2+G3409*G$2+H3409*H$2+I3409*I$2+K3409*K$2+J3409*J$2+L3409*L$2+M3409*M$2)</f>
        <v>0</v>
      </c>
    </row>
    <row r="3410" spans="1:18" ht="22.5" customHeight="1">
      <c r="A3410" s="34">
        <v>46017</v>
      </c>
      <c r="B3410" s="15" t="s">
        <v>7008</v>
      </c>
      <c r="C3410" s="18" t="s">
        <v>7009</v>
      </c>
      <c r="D3410" s="35">
        <v>193</v>
      </c>
      <c r="E3410" s="36"/>
      <c r="F3410" s="32">
        <v>14</v>
      </c>
      <c r="G3410" s="32"/>
      <c r="H3410" s="32">
        <v>76</v>
      </c>
      <c r="I3410" s="32"/>
      <c r="J3410" s="37"/>
      <c r="K3410" s="36">
        <v>71</v>
      </c>
      <c r="L3410" s="32">
        <v>71</v>
      </c>
      <c r="M3410" s="37">
        <v>59</v>
      </c>
      <c r="N3410" s="32"/>
      <c r="O3410" s="32"/>
      <c r="P3410" s="32"/>
      <c r="Q3410" s="32"/>
      <c r="R3410" s="38">
        <f>(E3410*E$2+F3410*F$2+G3410*G$2+H3410*H$2+I3410*I$2+K3410*K$2+J3410*J$2+L3410*L$2+M3410*M$2)</f>
        <v>0</v>
      </c>
    </row>
    <row r="3411" spans="1:18" ht="22.5" customHeight="1">
      <c r="A3411" s="34">
        <v>46017</v>
      </c>
      <c r="B3411" s="15" t="s">
        <v>6069</v>
      </c>
      <c r="C3411" s="18" t="s">
        <v>6070</v>
      </c>
      <c r="D3411" s="35">
        <v>3936</v>
      </c>
      <c r="E3411" s="36">
        <v>26</v>
      </c>
      <c r="F3411" s="32"/>
      <c r="G3411" s="32">
        <v>41</v>
      </c>
      <c r="H3411" s="32">
        <v>5</v>
      </c>
      <c r="I3411" s="32">
        <v>1</v>
      </c>
      <c r="J3411" s="37"/>
      <c r="K3411" s="36">
        <v>36</v>
      </c>
      <c r="L3411" s="32">
        <v>48</v>
      </c>
      <c r="M3411" s="37">
        <v>61</v>
      </c>
      <c r="N3411" s="32"/>
      <c r="O3411" s="32"/>
      <c r="P3411" s="32"/>
      <c r="Q3411" s="32"/>
      <c r="R3411" s="38">
        <f>(E3411*E$2+F3411*F$2+G3411*G$2+H3411*H$2+I3411*I$2+K3411*K$2+J3411*J$2+L3411*L$2+M3411*M$2)</f>
        <v>0</v>
      </c>
    </row>
    <row r="3412" spans="1:18" ht="22.5" customHeight="1">
      <c r="A3412" s="34">
        <v>46017</v>
      </c>
      <c r="B3412" s="15" t="s">
        <v>3759</v>
      </c>
      <c r="C3412" s="18" t="s">
        <v>3760</v>
      </c>
      <c r="D3412" s="35">
        <v>3067</v>
      </c>
      <c r="E3412" s="36">
        <v>54</v>
      </c>
      <c r="F3412" s="32">
        <v>7</v>
      </c>
      <c r="G3412" s="32">
        <v>65</v>
      </c>
      <c r="H3412" s="32">
        <v>87</v>
      </c>
      <c r="I3412" s="32">
        <v>34</v>
      </c>
      <c r="J3412" s="37"/>
      <c r="K3412" s="36">
        <v>1</v>
      </c>
      <c r="L3412" s="32">
        <v>77</v>
      </c>
      <c r="M3412" s="37">
        <v>44</v>
      </c>
      <c r="N3412" s="32"/>
      <c r="O3412" s="32"/>
      <c r="P3412" s="32"/>
      <c r="Q3412" s="32"/>
      <c r="R3412" s="38">
        <f>(E3412*E$2+F3412*F$2+G3412*G$2+H3412*H$2+I3412*I$2+K3412*K$2+J3412*J$2+L3412*L$2+M3412*M$2)</f>
        <v>0</v>
      </c>
    </row>
    <row r="3413" spans="1:18" ht="22.5" customHeight="1">
      <c r="A3413" s="34">
        <v>46017</v>
      </c>
      <c r="B3413" s="15" t="s">
        <v>1848</v>
      </c>
      <c r="C3413" s="18" t="s">
        <v>6740</v>
      </c>
      <c r="D3413" s="35">
        <v>273</v>
      </c>
      <c r="E3413" s="36">
        <v>62</v>
      </c>
      <c r="F3413" s="32">
        <v>49</v>
      </c>
      <c r="G3413" s="32">
        <v>55</v>
      </c>
      <c r="H3413" s="32">
        <v>88</v>
      </c>
      <c r="I3413" s="32">
        <v>75</v>
      </c>
      <c r="J3413" s="37"/>
      <c r="K3413" s="36">
        <v>65</v>
      </c>
      <c r="L3413" s="32">
        <v>72</v>
      </c>
      <c r="M3413" s="37">
        <v>17</v>
      </c>
      <c r="N3413" s="32"/>
      <c r="O3413" s="32"/>
      <c r="P3413" s="32"/>
      <c r="Q3413" s="32"/>
      <c r="R3413" s="38">
        <f>(E3413*E$2+F3413*F$2+G3413*G$2+H3413*H$2+I3413*I$2+K3413*K$2+J3413*J$2+L3413*L$2+M3413*M$2)</f>
        <v>0</v>
      </c>
    </row>
    <row r="3414" spans="1:18" ht="22.5" customHeight="1">
      <c r="A3414" s="34">
        <v>46017</v>
      </c>
      <c r="B3414" s="15" t="s">
        <v>3761</v>
      </c>
      <c r="C3414" s="15" t="s">
        <v>3762</v>
      </c>
      <c r="D3414" s="35">
        <v>139</v>
      </c>
      <c r="E3414" s="36">
        <v>18</v>
      </c>
      <c r="F3414" s="32">
        <v>13</v>
      </c>
      <c r="G3414" s="32">
        <v>25</v>
      </c>
      <c r="H3414" s="32">
        <v>8</v>
      </c>
      <c r="I3414" s="32">
        <v>19</v>
      </c>
      <c r="J3414" s="37"/>
      <c r="K3414" s="36">
        <v>42</v>
      </c>
      <c r="L3414" s="32">
        <v>68</v>
      </c>
      <c r="M3414" s="37">
        <v>58</v>
      </c>
      <c r="N3414" s="32"/>
      <c r="O3414" s="32"/>
      <c r="P3414" s="32"/>
      <c r="Q3414" s="32"/>
      <c r="R3414" s="38">
        <f>(E3414*E$2+F3414*F$2+G3414*G$2+H3414*H$2+I3414*I$2+K3414*K$2+J3414*J$2+L3414*L$2+M3414*M$2)</f>
        <v>0</v>
      </c>
    </row>
    <row r="3415" spans="1:18" ht="22.5" customHeight="1">
      <c r="A3415" s="34">
        <v>46017</v>
      </c>
      <c r="B3415" s="15" t="s">
        <v>3763</v>
      </c>
      <c r="C3415" s="15" t="s">
        <v>3764</v>
      </c>
      <c r="D3415" s="35">
        <v>1295</v>
      </c>
      <c r="E3415" s="36">
        <v>68</v>
      </c>
      <c r="F3415" s="32">
        <v>58</v>
      </c>
      <c r="G3415" s="32">
        <v>78</v>
      </c>
      <c r="H3415" s="32">
        <v>84</v>
      </c>
      <c r="I3415" s="32">
        <v>90</v>
      </c>
      <c r="J3415" s="37"/>
      <c r="K3415" s="36">
        <v>77</v>
      </c>
      <c r="L3415" s="32">
        <v>26</v>
      </c>
      <c r="M3415" s="37">
        <v>38</v>
      </c>
      <c r="N3415" s="32"/>
      <c r="O3415" s="32"/>
      <c r="P3415" s="32"/>
      <c r="Q3415" s="32">
        <v>1</v>
      </c>
      <c r="R3415" s="38">
        <f>(E3415*E$2+F3415*F$2+G3415*G$2+H3415*H$2+I3415*I$2+K3415*K$2+J3415*J$2+L3415*L$2+M3415*M$2)</f>
        <v>0</v>
      </c>
    </row>
    <row r="3416" spans="1:18" ht="22.5" customHeight="1">
      <c r="A3416" s="34">
        <v>46017</v>
      </c>
      <c r="B3416" s="15" t="s">
        <v>6342</v>
      </c>
      <c r="C3416" s="18" t="s">
        <v>6343</v>
      </c>
      <c r="D3416" s="35">
        <v>556</v>
      </c>
      <c r="E3416" s="36">
        <v>33</v>
      </c>
      <c r="F3416" s="32"/>
      <c r="G3416" s="32">
        <v>36</v>
      </c>
      <c r="H3416" s="32">
        <v>19</v>
      </c>
      <c r="I3416" s="32">
        <v>97</v>
      </c>
      <c r="J3416" s="37"/>
      <c r="K3416" s="36">
        <v>63</v>
      </c>
      <c r="L3416" s="32">
        <v>15</v>
      </c>
      <c r="M3416" s="37">
        <v>46</v>
      </c>
      <c r="N3416" s="32"/>
      <c r="O3416" s="32"/>
      <c r="P3416" s="32"/>
      <c r="Q3416" s="32"/>
      <c r="R3416" s="38">
        <f>(E3416*E$2+F3416*F$2+G3416*G$2+H3416*H$2+I3416*I$2+K3416*K$2+J3416*J$2+L3416*L$2+M3416*M$2)</f>
        <v>0</v>
      </c>
    </row>
    <row r="3417" spans="1:18" ht="22.5" customHeight="1">
      <c r="A3417" s="34">
        <v>46017</v>
      </c>
      <c r="B3417" s="15" t="s">
        <v>3765</v>
      </c>
      <c r="C3417" s="15" t="s">
        <v>3766</v>
      </c>
      <c r="D3417" s="35">
        <v>954</v>
      </c>
      <c r="E3417" s="36">
        <v>51</v>
      </c>
      <c r="F3417" s="32">
        <v>26</v>
      </c>
      <c r="G3417" s="32">
        <v>39</v>
      </c>
      <c r="H3417" s="32">
        <v>52</v>
      </c>
      <c r="I3417" s="32">
        <v>79</v>
      </c>
      <c r="J3417" s="37"/>
      <c r="K3417" s="36">
        <v>68</v>
      </c>
      <c r="L3417" s="32">
        <v>14</v>
      </c>
      <c r="M3417" s="37">
        <v>71</v>
      </c>
      <c r="N3417" s="32"/>
      <c r="O3417" s="32"/>
      <c r="P3417" s="32"/>
      <c r="Q3417" s="32"/>
      <c r="R3417" s="38">
        <f>(E3417*E$2+F3417*F$2+G3417*G$2+H3417*H$2+I3417*I$2+K3417*K$2+J3417*J$2+L3417*L$2+M3417*M$2)</f>
        <v>0</v>
      </c>
    </row>
    <row r="3418" spans="1:18" ht="22.5" customHeight="1">
      <c r="A3418" s="34">
        <v>46017</v>
      </c>
      <c r="B3418" s="15" t="s">
        <v>6088</v>
      </c>
      <c r="C3418" s="18" t="s">
        <v>6071</v>
      </c>
      <c r="D3418" s="35">
        <v>331</v>
      </c>
      <c r="E3418" s="36">
        <v>55</v>
      </c>
      <c r="F3418" s="32">
        <v>48</v>
      </c>
      <c r="G3418" s="32">
        <v>36</v>
      </c>
      <c r="H3418" s="32">
        <v>87</v>
      </c>
      <c r="I3418" s="32">
        <v>51</v>
      </c>
      <c r="J3418" s="37"/>
      <c r="K3418" s="36">
        <v>53</v>
      </c>
      <c r="L3418" s="32">
        <v>34</v>
      </c>
      <c r="M3418" s="37">
        <v>74</v>
      </c>
      <c r="N3418" s="32"/>
      <c r="O3418" s="32"/>
      <c r="P3418" s="32"/>
      <c r="Q3418" s="32"/>
      <c r="R3418" s="38">
        <f>(E3418*E$2+F3418*F$2+G3418*G$2+H3418*H$2+I3418*I$2+K3418*K$2+J3418*J$2+L3418*L$2+M3418*M$2)</f>
        <v>0</v>
      </c>
    </row>
    <row r="3419" spans="1:18" ht="22.5" customHeight="1">
      <c r="A3419" s="34">
        <v>46017</v>
      </c>
      <c r="B3419" s="15" t="s">
        <v>3767</v>
      </c>
      <c r="C3419" s="15" t="s">
        <v>3768</v>
      </c>
      <c r="D3419" s="35">
        <v>4281</v>
      </c>
      <c r="E3419" s="36">
        <v>49</v>
      </c>
      <c r="F3419" s="32">
        <v>61</v>
      </c>
      <c r="G3419" s="32">
        <v>39</v>
      </c>
      <c r="H3419" s="32">
        <v>48</v>
      </c>
      <c r="I3419" s="32">
        <v>93</v>
      </c>
      <c r="J3419" s="37"/>
      <c r="K3419" s="36">
        <v>40</v>
      </c>
      <c r="L3419" s="32">
        <v>60</v>
      </c>
      <c r="M3419" s="37">
        <v>39</v>
      </c>
      <c r="N3419" s="32"/>
      <c r="O3419" s="32"/>
      <c r="P3419" s="32"/>
      <c r="Q3419" s="32"/>
      <c r="R3419" s="38">
        <f>(E3419*E$2+F3419*F$2+G3419*G$2+H3419*H$2+I3419*I$2+K3419*K$2+J3419*J$2+L3419*L$2+M3419*M$2)</f>
        <v>0</v>
      </c>
    </row>
    <row r="3420" spans="1:18" ht="22.5" customHeight="1">
      <c r="A3420" s="34">
        <v>46017</v>
      </c>
      <c r="B3420" s="15" t="s">
        <v>3769</v>
      </c>
      <c r="C3420" s="18" t="s">
        <v>3770</v>
      </c>
      <c r="D3420" s="35">
        <v>1570</v>
      </c>
      <c r="E3420" s="36">
        <v>33</v>
      </c>
      <c r="F3420" s="32">
        <v>12</v>
      </c>
      <c r="G3420" s="32">
        <v>48</v>
      </c>
      <c r="H3420" s="32">
        <v>45</v>
      </c>
      <c r="I3420" s="32">
        <v>66</v>
      </c>
      <c r="J3420" s="37">
        <v>13</v>
      </c>
      <c r="K3420" s="36">
        <v>50</v>
      </c>
      <c r="L3420" s="32">
        <v>54</v>
      </c>
      <c r="M3420" s="37">
        <v>48</v>
      </c>
      <c r="N3420" s="32"/>
      <c r="O3420" s="32"/>
      <c r="P3420" s="32"/>
      <c r="Q3420" s="32"/>
      <c r="R3420" s="38">
        <f>(E3420*E$2+F3420*F$2+G3420*G$2+H3420*H$2+I3420*I$2+K3420*K$2+J3420*J$2+L3420*L$2+M3420*M$2)</f>
        <v>0</v>
      </c>
    </row>
    <row r="3421" spans="1:18" ht="22.5" customHeight="1">
      <c r="A3421" s="34">
        <v>46017</v>
      </c>
      <c r="B3421" s="15" t="s">
        <v>3771</v>
      </c>
      <c r="C3421" s="18" t="s">
        <v>3772</v>
      </c>
      <c r="D3421" s="35">
        <v>547</v>
      </c>
      <c r="E3421" s="36">
        <v>94</v>
      </c>
      <c r="F3421" s="32">
        <v>87</v>
      </c>
      <c r="G3421" s="32">
        <v>88</v>
      </c>
      <c r="H3421" s="32">
        <v>76</v>
      </c>
      <c r="I3421" s="32">
        <v>89</v>
      </c>
      <c r="J3421" s="37"/>
      <c r="K3421" s="36">
        <v>29</v>
      </c>
      <c r="L3421" s="32">
        <v>54</v>
      </c>
      <c r="M3421" s="37">
        <v>46</v>
      </c>
      <c r="N3421" s="32"/>
      <c r="O3421" s="32"/>
      <c r="P3421" s="32"/>
      <c r="Q3421" s="32"/>
      <c r="R3421" s="38">
        <f>(E3421*E$2+F3421*F$2+G3421*G$2+H3421*H$2+I3421*I$2+K3421*K$2+J3421*J$2+L3421*L$2+M3421*M$2)</f>
        <v>0</v>
      </c>
    </row>
    <row r="3422" spans="1:18" ht="22.5" customHeight="1">
      <c r="A3422" s="34">
        <v>46017</v>
      </c>
      <c r="B3422" s="15" t="s">
        <v>5427</v>
      </c>
      <c r="C3422" s="18" t="s">
        <v>5426</v>
      </c>
      <c r="D3422" s="35">
        <v>475</v>
      </c>
      <c r="E3422" s="36"/>
      <c r="F3422" s="32"/>
      <c r="G3422" s="32"/>
      <c r="H3422" s="32"/>
      <c r="I3422" s="32"/>
      <c r="J3422" s="37"/>
      <c r="K3422" s="36">
        <v>38</v>
      </c>
      <c r="L3422" s="32">
        <v>40</v>
      </c>
      <c r="M3422" s="37">
        <v>71</v>
      </c>
      <c r="N3422" s="32"/>
      <c r="O3422" s="32"/>
      <c r="P3422" s="32"/>
      <c r="Q3422" s="32"/>
      <c r="R3422" s="38">
        <f>(E3422*E$2+F3422*F$2+G3422*G$2+H3422*H$2+I3422*I$2+K3422*K$2+J3422*J$2+L3422*L$2+M3422*M$2)</f>
        <v>0</v>
      </c>
    </row>
    <row r="3423" spans="1:18" ht="22.5" customHeight="1">
      <c r="A3423" s="34">
        <v>46017</v>
      </c>
      <c r="B3423" s="15" t="s">
        <v>3773</v>
      </c>
      <c r="C3423" s="18" t="s">
        <v>3774</v>
      </c>
      <c r="D3423" s="35">
        <v>662</v>
      </c>
      <c r="E3423" s="36">
        <v>88</v>
      </c>
      <c r="F3423" s="32">
        <v>83</v>
      </c>
      <c r="G3423" s="32">
        <v>67</v>
      </c>
      <c r="H3423" s="32">
        <v>90</v>
      </c>
      <c r="I3423" s="32">
        <v>89</v>
      </c>
      <c r="J3423" s="37"/>
      <c r="K3423" s="36">
        <v>26</v>
      </c>
      <c r="L3423" s="32">
        <v>32</v>
      </c>
      <c r="M3423" s="37">
        <v>62</v>
      </c>
      <c r="N3423" s="32"/>
      <c r="O3423" s="32"/>
      <c r="P3423" s="32"/>
      <c r="Q3423" s="32"/>
      <c r="R3423" s="38">
        <f>(E3423*E$2+F3423*F$2+G3423*G$2+H3423*H$2+I3423*I$2+K3423*K$2+J3423*J$2+L3423*L$2+M3423*M$2)</f>
        <v>0</v>
      </c>
    </row>
    <row r="3424" spans="1:18" ht="22.5" customHeight="1">
      <c r="A3424" s="34">
        <v>46017</v>
      </c>
      <c r="B3424" s="15" t="s">
        <v>3775</v>
      </c>
      <c r="C3424" s="15" t="s">
        <v>3776</v>
      </c>
      <c r="D3424" s="35">
        <v>49985</v>
      </c>
      <c r="E3424" s="36">
        <v>40</v>
      </c>
      <c r="F3424" s="32"/>
      <c r="G3424" s="32">
        <v>72</v>
      </c>
      <c r="H3424" s="32">
        <v>3</v>
      </c>
      <c r="I3424" s="32">
        <v>72</v>
      </c>
      <c r="J3424" s="37"/>
      <c r="K3424" s="36">
        <v>81</v>
      </c>
      <c r="L3424" s="32">
        <v>43</v>
      </c>
      <c r="M3424" s="37">
        <v>60</v>
      </c>
      <c r="N3424" s="32"/>
      <c r="O3424" s="32"/>
      <c r="P3424" s="32"/>
      <c r="Q3424" s="32"/>
      <c r="R3424" s="38">
        <f>(E3424*E$2+F3424*F$2+G3424*G$2+H3424*H$2+I3424*I$2+K3424*K$2+J3424*J$2+L3424*L$2+M3424*M$2)</f>
        <v>0</v>
      </c>
    </row>
    <row r="3425" spans="1:18" ht="22.5" customHeight="1">
      <c r="A3425" s="34">
        <v>46017</v>
      </c>
      <c r="B3425" s="15" t="s">
        <v>5429</v>
      </c>
      <c r="C3425" s="18" t="s">
        <v>5428</v>
      </c>
      <c r="D3425" s="35">
        <v>461</v>
      </c>
      <c r="E3425" s="36">
        <v>44</v>
      </c>
      <c r="F3425" s="32"/>
      <c r="G3425" s="32">
        <v>53</v>
      </c>
      <c r="H3425" s="32">
        <v>66</v>
      </c>
      <c r="I3425" s="32">
        <v>10</v>
      </c>
      <c r="J3425" s="37">
        <v>49</v>
      </c>
      <c r="K3425" s="36">
        <v>12</v>
      </c>
      <c r="L3425" s="32">
        <v>35</v>
      </c>
      <c r="M3425" s="37">
        <v>63</v>
      </c>
      <c r="N3425" s="32"/>
      <c r="O3425" s="32"/>
      <c r="P3425" s="32"/>
      <c r="Q3425" s="32"/>
      <c r="R3425" s="38">
        <f>(E3425*E$2+F3425*F$2+G3425*G$2+H3425*H$2+I3425*I$2+K3425*K$2+J3425*J$2+L3425*L$2+M3425*M$2)</f>
        <v>0</v>
      </c>
    </row>
    <row r="3426" spans="1:18" ht="22.5" customHeight="1">
      <c r="A3426" s="34">
        <v>46017</v>
      </c>
      <c r="B3426" s="15" t="s">
        <v>3777</v>
      </c>
      <c r="C3426" s="18" t="s">
        <v>3778</v>
      </c>
      <c r="D3426" s="35">
        <v>248</v>
      </c>
      <c r="E3426" s="36"/>
      <c r="F3426" s="32">
        <v>24</v>
      </c>
      <c r="G3426" s="32"/>
      <c r="H3426" s="32">
        <v>14</v>
      </c>
      <c r="I3426" s="32"/>
      <c r="J3426" s="37"/>
      <c r="K3426" s="36">
        <v>50</v>
      </c>
      <c r="L3426" s="32">
        <v>30</v>
      </c>
      <c r="M3426" s="37">
        <v>43</v>
      </c>
      <c r="N3426" s="32"/>
      <c r="O3426" s="32"/>
      <c r="P3426" s="32"/>
      <c r="Q3426" s="32"/>
      <c r="R3426" s="38">
        <f>(E3426*E$2+F3426*F$2+G3426*G$2+H3426*H$2+I3426*I$2+K3426*K$2+J3426*J$2+L3426*L$2+M3426*M$2)</f>
        <v>0</v>
      </c>
    </row>
    <row r="3427" spans="1:18" ht="22.5" customHeight="1">
      <c r="A3427" s="34">
        <v>46017</v>
      </c>
      <c r="B3427" s="15" t="s">
        <v>3779</v>
      </c>
      <c r="C3427" s="18" t="s">
        <v>3780</v>
      </c>
      <c r="D3427" s="35">
        <v>159515</v>
      </c>
      <c r="E3427" s="36">
        <v>43</v>
      </c>
      <c r="F3427" s="32">
        <v>41</v>
      </c>
      <c r="G3427" s="32">
        <v>47</v>
      </c>
      <c r="H3427" s="32">
        <v>53</v>
      </c>
      <c r="I3427" s="32">
        <v>95</v>
      </c>
      <c r="J3427" s="37">
        <v>59</v>
      </c>
      <c r="K3427" s="36">
        <v>58</v>
      </c>
      <c r="L3427" s="32">
        <v>35</v>
      </c>
      <c r="M3427" s="37">
        <v>71</v>
      </c>
      <c r="N3427" s="32"/>
      <c r="O3427" s="32"/>
      <c r="P3427" s="32"/>
      <c r="Q3427" s="32"/>
      <c r="R3427" s="38">
        <f>(E3427*E$2+F3427*F$2+G3427*G$2+H3427*H$2+I3427*I$2+K3427*K$2+J3427*J$2+L3427*L$2+M3427*M$2)</f>
        <v>0</v>
      </c>
    </row>
    <row r="3428" spans="1:18" ht="22.5" customHeight="1">
      <c r="A3428" s="34">
        <v>46017</v>
      </c>
      <c r="B3428" s="15" t="s">
        <v>6826</v>
      </c>
      <c r="C3428" s="18" t="s">
        <v>6827</v>
      </c>
      <c r="D3428" s="35">
        <v>180</v>
      </c>
      <c r="E3428" s="36"/>
      <c r="F3428" s="32"/>
      <c r="G3428" s="32"/>
      <c r="H3428" s="32"/>
      <c r="I3428" s="32"/>
      <c r="J3428" s="37"/>
      <c r="K3428" s="36"/>
      <c r="L3428" s="32">
        <v>20</v>
      </c>
      <c r="M3428" s="37">
        <v>77</v>
      </c>
      <c r="N3428" s="32"/>
      <c r="O3428" s="32"/>
      <c r="P3428" s="32"/>
      <c r="Q3428" s="32"/>
      <c r="R3428" s="38">
        <f>(E3428*E$2+F3428*F$2+G3428*G$2+H3428*H$2+I3428*I$2+K3428*K$2+J3428*J$2+L3428*L$2+M3428*M$2)</f>
        <v>0</v>
      </c>
    </row>
    <row r="3429" spans="1:18" ht="22.5" customHeight="1">
      <c r="A3429" s="34">
        <v>46017</v>
      </c>
      <c r="B3429" s="15" t="s">
        <v>7813</v>
      </c>
      <c r="C3429" s="18" t="s">
        <v>7814</v>
      </c>
      <c r="D3429" s="35">
        <v>797</v>
      </c>
      <c r="E3429" s="36">
        <v>6</v>
      </c>
      <c r="F3429" s="32">
        <v>10</v>
      </c>
      <c r="G3429" s="32">
        <v>40</v>
      </c>
      <c r="H3429" s="32">
        <v>39</v>
      </c>
      <c r="I3429" s="32">
        <v>28</v>
      </c>
      <c r="J3429" s="37"/>
      <c r="K3429" s="36">
        <v>51</v>
      </c>
      <c r="L3429" s="32">
        <v>64</v>
      </c>
      <c r="M3429" s="37">
        <v>15</v>
      </c>
      <c r="N3429" s="32"/>
      <c r="O3429" s="32"/>
      <c r="P3429" s="32"/>
      <c r="Q3429" s="32"/>
      <c r="R3429" s="38">
        <f>(E3429*E$2+F3429*F$2+G3429*G$2+H3429*H$2+I3429*I$2+K3429*K$2+J3429*J$2+L3429*L$2+M3429*M$2)</f>
        <v>0</v>
      </c>
    </row>
    <row r="3430" spans="1:18" ht="22.5" customHeight="1">
      <c r="A3430" s="34">
        <v>46017</v>
      </c>
      <c r="B3430" s="15" t="s">
        <v>3781</v>
      </c>
      <c r="C3430" s="18" t="s">
        <v>3782</v>
      </c>
      <c r="D3430" s="35">
        <v>2858</v>
      </c>
      <c r="E3430" s="36">
        <v>65</v>
      </c>
      <c r="F3430" s="32">
        <v>73</v>
      </c>
      <c r="G3430" s="32">
        <v>63</v>
      </c>
      <c r="H3430" s="32">
        <v>64</v>
      </c>
      <c r="I3430" s="32">
        <v>37</v>
      </c>
      <c r="J3430" s="37"/>
      <c r="K3430" s="36">
        <v>56</v>
      </c>
      <c r="L3430" s="32">
        <v>74</v>
      </c>
      <c r="M3430" s="37">
        <v>43</v>
      </c>
      <c r="N3430" s="32"/>
      <c r="O3430" s="32"/>
      <c r="P3430" s="32"/>
      <c r="Q3430" s="32"/>
      <c r="R3430" s="38">
        <f>(E3430*E$2+F3430*F$2+G3430*G$2+H3430*H$2+I3430*I$2+K3430*K$2+J3430*J$2+L3430*L$2+M3430*M$2)</f>
        <v>0</v>
      </c>
    </row>
    <row r="3431" spans="1:18" ht="22.5" customHeight="1">
      <c r="A3431" s="34">
        <v>46017</v>
      </c>
      <c r="B3431" s="15" t="s">
        <v>3783</v>
      </c>
      <c r="C3431" s="18" t="s">
        <v>3784</v>
      </c>
      <c r="D3431" s="35">
        <v>73735</v>
      </c>
      <c r="E3431" s="36">
        <v>63</v>
      </c>
      <c r="F3431" s="32">
        <v>69</v>
      </c>
      <c r="G3431" s="32">
        <v>51</v>
      </c>
      <c r="H3431" s="32">
        <v>77</v>
      </c>
      <c r="I3431" s="32">
        <v>80</v>
      </c>
      <c r="J3431" s="37"/>
      <c r="K3431" s="36">
        <v>77</v>
      </c>
      <c r="L3431" s="32">
        <v>39</v>
      </c>
      <c r="M3431" s="37">
        <v>58</v>
      </c>
      <c r="N3431" s="32"/>
      <c r="O3431" s="32"/>
      <c r="P3431" s="32"/>
      <c r="Q3431" s="32"/>
      <c r="R3431" s="38">
        <f>(E3431*E$2+F3431*F$2+G3431*G$2+H3431*H$2+I3431*I$2+K3431*K$2+J3431*J$2+L3431*L$2+M3431*M$2)</f>
        <v>0</v>
      </c>
    </row>
    <row r="3432" spans="1:18" ht="22.5" customHeight="1">
      <c r="A3432" s="34">
        <v>46017</v>
      </c>
      <c r="B3432" s="15" t="s">
        <v>3785</v>
      </c>
      <c r="C3432" s="15" t="s">
        <v>3786</v>
      </c>
      <c r="D3432" s="35">
        <v>1263</v>
      </c>
      <c r="E3432" s="36">
        <v>54</v>
      </c>
      <c r="F3432" s="32">
        <v>90</v>
      </c>
      <c r="G3432" s="32">
        <v>53</v>
      </c>
      <c r="H3432" s="32">
        <v>49</v>
      </c>
      <c r="I3432" s="32">
        <v>77</v>
      </c>
      <c r="J3432" s="37"/>
      <c r="K3432" s="36">
        <v>46</v>
      </c>
      <c r="L3432" s="32">
        <v>54</v>
      </c>
      <c r="M3432" s="37">
        <v>36</v>
      </c>
      <c r="N3432" s="32"/>
      <c r="O3432" s="32"/>
      <c r="P3432" s="32"/>
      <c r="Q3432" s="32"/>
      <c r="R3432" s="38">
        <f>(E3432*E$2+F3432*F$2+G3432*G$2+H3432*H$2+I3432*I$2+K3432*K$2+J3432*J$2+L3432*L$2+M3432*M$2)</f>
        <v>0</v>
      </c>
    </row>
    <row r="3433" spans="1:18" ht="22.5" customHeight="1">
      <c r="A3433" s="34">
        <v>46017</v>
      </c>
      <c r="B3433" s="15" t="s">
        <v>3787</v>
      </c>
      <c r="C3433" s="15" t="s">
        <v>3788</v>
      </c>
      <c r="D3433" s="35">
        <v>4650</v>
      </c>
      <c r="E3433" s="36"/>
      <c r="F3433" s="32">
        <v>87</v>
      </c>
      <c r="G3433" s="32"/>
      <c r="H3433" s="32">
        <v>15</v>
      </c>
      <c r="I3433" s="32"/>
      <c r="J3433" s="37"/>
      <c r="K3433" s="36"/>
      <c r="L3433" s="32">
        <v>34</v>
      </c>
      <c r="M3433" s="37">
        <v>53</v>
      </c>
      <c r="N3433" s="32"/>
      <c r="O3433" s="32"/>
      <c r="P3433" s="32"/>
      <c r="Q3433" s="32"/>
      <c r="R3433" s="38">
        <f>(E3433*E$2+F3433*F$2+G3433*G$2+H3433*H$2+I3433*I$2+K3433*K$2+J3433*J$2+L3433*L$2+M3433*M$2)</f>
        <v>0</v>
      </c>
    </row>
    <row r="3434" spans="1:18" ht="22.5" customHeight="1">
      <c r="A3434" s="34">
        <v>46017</v>
      </c>
      <c r="B3434" s="15" t="s">
        <v>6751</v>
      </c>
      <c r="C3434" s="18" t="s">
        <v>6752</v>
      </c>
      <c r="D3434" s="35">
        <v>779</v>
      </c>
      <c r="E3434" s="36">
        <v>45</v>
      </c>
      <c r="F3434" s="32">
        <v>66</v>
      </c>
      <c r="G3434" s="32">
        <v>37</v>
      </c>
      <c r="H3434" s="32">
        <v>17</v>
      </c>
      <c r="I3434" s="32">
        <v>83</v>
      </c>
      <c r="J3434" s="37"/>
      <c r="K3434" s="36">
        <v>49</v>
      </c>
      <c r="L3434" s="32">
        <v>63</v>
      </c>
      <c r="M3434" s="37">
        <v>32</v>
      </c>
      <c r="N3434" s="32"/>
      <c r="O3434" s="32"/>
      <c r="P3434" s="32"/>
      <c r="Q3434" s="32"/>
      <c r="R3434" s="38">
        <f>(E3434*E$2+F3434*F$2+G3434*G$2+H3434*H$2+I3434*I$2+K3434*K$2+J3434*J$2+L3434*L$2+M3434*M$2)</f>
        <v>0</v>
      </c>
    </row>
    <row r="3435" spans="1:18" ht="22.5" customHeight="1">
      <c r="A3435" s="34">
        <v>46017</v>
      </c>
      <c r="B3435" s="15" t="s">
        <v>3789</v>
      </c>
      <c r="C3435" s="18" t="s">
        <v>3790</v>
      </c>
      <c r="D3435" s="35">
        <v>2494</v>
      </c>
      <c r="E3435" s="36">
        <v>61</v>
      </c>
      <c r="F3435" s="32">
        <v>57</v>
      </c>
      <c r="G3435" s="32">
        <v>64</v>
      </c>
      <c r="H3435" s="32">
        <v>83</v>
      </c>
      <c r="I3435" s="32">
        <v>14</v>
      </c>
      <c r="J3435" s="37"/>
      <c r="K3435" s="36">
        <v>16</v>
      </c>
      <c r="L3435" s="32">
        <v>61</v>
      </c>
      <c r="M3435" s="37">
        <v>30</v>
      </c>
      <c r="N3435" s="32"/>
      <c r="O3435" s="32"/>
      <c r="P3435" s="32"/>
      <c r="Q3435" s="32"/>
      <c r="R3435" s="38">
        <f>(E3435*E$2+F3435*F$2+G3435*G$2+H3435*H$2+I3435*I$2+K3435*K$2+J3435*J$2+L3435*L$2+M3435*M$2)</f>
        <v>0</v>
      </c>
    </row>
    <row r="3436" spans="1:18" ht="22.5" customHeight="1">
      <c r="A3436" s="34">
        <v>46017</v>
      </c>
      <c r="B3436" s="15" t="s">
        <v>8054</v>
      </c>
      <c r="C3436" s="15" t="s">
        <v>8055</v>
      </c>
      <c r="D3436" s="35">
        <v>147</v>
      </c>
      <c r="E3436" s="36"/>
      <c r="F3436" s="32"/>
      <c r="G3436" s="32"/>
      <c r="H3436" s="32"/>
      <c r="I3436" s="32"/>
      <c r="J3436" s="37"/>
      <c r="K3436" s="36"/>
      <c r="L3436" s="32">
        <v>49</v>
      </c>
      <c r="M3436" s="37">
        <v>49</v>
      </c>
      <c r="N3436" s="32"/>
      <c r="O3436" s="32"/>
      <c r="P3436" s="32"/>
      <c r="Q3436" s="32"/>
      <c r="R3436" s="38">
        <f>(E3436*E$2+F3436*F$2+G3436*G$2+H3436*H$2+I3436*I$2+K3436*K$2+J3436*J$2+L3436*L$2+M3436*M$2)</f>
        <v>0</v>
      </c>
    </row>
    <row r="3437" spans="1:18" ht="22.5" customHeight="1">
      <c r="A3437" s="34">
        <v>46017</v>
      </c>
      <c r="B3437" s="15" t="s">
        <v>3791</v>
      </c>
      <c r="C3437" s="15" t="s">
        <v>3792</v>
      </c>
      <c r="D3437" s="35">
        <v>24290</v>
      </c>
      <c r="E3437" s="36">
        <v>76</v>
      </c>
      <c r="F3437" s="32">
        <v>63</v>
      </c>
      <c r="G3437" s="32">
        <v>71</v>
      </c>
      <c r="H3437" s="32">
        <v>84</v>
      </c>
      <c r="I3437" s="32">
        <v>60</v>
      </c>
      <c r="J3437" s="37"/>
      <c r="K3437" s="36">
        <v>91</v>
      </c>
      <c r="L3437" s="32">
        <v>41</v>
      </c>
      <c r="M3437" s="37">
        <v>54</v>
      </c>
      <c r="N3437" s="32"/>
      <c r="O3437" s="32"/>
      <c r="P3437" s="32"/>
      <c r="Q3437" s="32"/>
      <c r="R3437" s="38">
        <f>(E3437*E$2+F3437*F$2+G3437*G$2+H3437*H$2+I3437*I$2+K3437*K$2+J3437*J$2+L3437*L$2+M3437*M$2)</f>
        <v>0</v>
      </c>
    </row>
    <row r="3438" spans="1:18" ht="22.5" customHeight="1">
      <c r="A3438" s="34">
        <v>46017</v>
      </c>
      <c r="B3438" s="15" t="s">
        <v>7594</v>
      </c>
      <c r="C3438" s="15" t="s">
        <v>7595</v>
      </c>
      <c r="D3438" s="35">
        <v>1665</v>
      </c>
      <c r="E3438" s="36"/>
      <c r="F3438" s="32">
        <v>39</v>
      </c>
      <c r="G3438" s="32"/>
      <c r="H3438" s="32">
        <v>25</v>
      </c>
      <c r="I3438" s="32"/>
      <c r="J3438" s="37"/>
      <c r="K3438" s="36">
        <v>65</v>
      </c>
      <c r="L3438" s="32">
        <v>54</v>
      </c>
      <c r="M3438" s="37">
        <v>24</v>
      </c>
      <c r="N3438" s="32"/>
      <c r="O3438" s="32"/>
      <c r="P3438" s="32"/>
      <c r="Q3438" s="32"/>
      <c r="R3438" s="38">
        <f>(E3438*E$2+F3438*F$2+G3438*G$2+H3438*H$2+I3438*I$2+K3438*K$2+J3438*J$2+L3438*L$2+M3438*M$2)</f>
        <v>0</v>
      </c>
    </row>
    <row r="3439" spans="1:18" ht="22.5" customHeight="1">
      <c r="A3439" s="34">
        <v>46017</v>
      </c>
      <c r="B3439" s="15" t="s">
        <v>3793</v>
      </c>
      <c r="C3439" s="15" t="s">
        <v>3794</v>
      </c>
      <c r="D3439" s="35">
        <v>43086</v>
      </c>
      <c r="E3439" s="36">
        <v>87</v>
      </c>
      <c r="F3439" s="32">
        <v>79</v>
      </c>
      <c r="G3439" s="32">
        <v>78</v>
      </c>
      <c r="H3439" s="32">
        <v>45</v>
      </c>
      <c r="I3439" s="32">
        <v>54</v>
      </c>
      <c r="J3439" s="37"/>
      <c r="K3439" s="36">
        <v>82</v>
      </c>
      <c r="L3439" s="32">
        <v>72</v>
      </c>
      <c r="M3439" s="37">
        <v>25</v>
      </c>
      <c r="N3439" s="32"/>
      <c r="O3439" s="32"/>
      <c r="P3439" s="32"/>
      <c r="Q3439" s="32"/>
      <c r="R3439" s="38">
        <f>(E3439*E$2+F3439*F$2+G3439*G$2+H3439*H$2+I3439*I$2+K3439*K$2+J3439*J$2+L3439*L$2+M3439*M$2)</f>
        <v>0</v>
      </c>
    </row>
    <row r="3440" spans="1:18" ht="22.5" customHeight="1">
      <c r="A3440" s="34">
        <v>46017</v>
      </c>
      <c r="B3440" s="15" t="s">
        <v>3795</v>
      </c>
      <c r="C3440" s="18" t="s">
        <v>3796</v>
      </c>
      <c r="D3440" s="35">
        <v>9227</v>
      </c>
      <c r="E3440" s="36">
        <v>48</v>
      </c>
      <c r="F3440" s="32">
        <v>59</v>
      </c>
      <c r="G3440" s="32">
        <v>42</v>
      </c>
      <c r="H3440" s="32">
        <v>55</v>
      </c>
      <c r="I3440" s="32">
        <v>48</v>
      </c>
      <c r="J3440" s="37"/>
      <c r="K3440" s="36">
        <v>44</v>
      </c>
      <c r="L3440" s="32">
        <v>63</v>
      </c>
      <c r="M3440" s="37">
        <v>48</v>
      </c>
      <c r="N3440" s="32"/>
      <c r="O3440" s="32"/>
      <c r="P3440" s="32"/>
      <c r="Q3440" s="32"/>
      <c r="R3440" s="38">
        <f>(E3440*E$2+F3440*F$2+G3440*G$2+H3440*H$2+I3440*I$2+K3440*K$2+J3440*J$2+L3440*L$2+M3440*M$2)</f>
        <v>0</v>
      </c>
    </row>
    <row r="3441" spans="1:18" ht="22.5" customHeight="1">
      <c r="A3441" s="34">
        <v>46017</v>
      </c>
      <c r="B3441" s="15" t="s">
        <v>3797</v>
      </c>
      <c r="C3441" s="15" t="s">
        <v>3798</v>
      </c>
      <c r="D3441" s="35">
        <v>22734</v>
      </c>
      <c r="E3441" s="36">
        <v>62</v>
      </c>
      <c r="F3441" s="32">
        <v>63</v>
      </c>
      <c r="G3441" s="32">
        <v>43</v>
      </c>
      <c r="H3441" s="32">
        <v>87</v>
      </c>
      <c r="I3441" s="32">
        <v>22</v>
      </c>
      <c r="J3441" s="37"/>
      <c r="K3441" s="36">
        <v>58</v>
      </c>
      <c r="L3441" s="32">
        <v>78</v>
      </c>
      <c r="M3441" s="37">
        <v>27</v>
      </c>
      <c r="N3441" s="32"/>
      <c r="O3441" s="32"/>
      <c r="P3441" s="32"/>
      <c r="Q3441" s="32"/>
      <c r="R3441" s="38">
        <f>(E3441*E$2+F3441*F$2+G3441*G$2+H3441*H$2+I3441*I$2+K3441*K$2+J3441*J$2+L3441*L$2+M3441*M$2)</f>
        <v>0</v>
      </c>
    </row>
    <row r="3442" spans="1:18" ht="22.5" customHeight="1">
      <c r="A3442" s="34">
        <v>46017</v>
      </c>
      <c r="B3442" s="15" t="s">
        <v>6344</v>
      </c>
      <c r="C3442" s="18" t="s">
        <v>6345</v>
      </c>
      <c r="D3442" s="35">
        <v>390</v>
      </c>
      <c r="E3442" s="36"/>
      <c r="F3442" s="32"/>
      <c r="G3442" s="32"/>
      <c r="H3442" s="32">
        <v>14</v>
      </c>
      <c r="I3442" s="32"/>
      <c r="J3442" s="37"/>
      <c r="K3442" s="36">
        <v>13</v>
      </c>
      <c r="L3442" s="32">
        <v>69</v>
      </c>
      <c r="M3442" s="37">
        <v>30</v>
      </c>
      <c r="N3442" s="32"/>
      <c r="O3442" s="32"/>
      <c r="P3442" s="32"/>
      <c r="Q3442" s="32"/>
      <c r="R3442" s="38">
        <f>(E3442*E$2+F3442*F$2+G3442*G$2+H3442*H$2+I3442*I$2+K3442*K$2+J3442*J$2+L3442*L$2+M3442*M$2)</f>
        <v>0</v>
      </c>
    </row>
    <row r="3443" spans="1:18" ht="22.5" customHeight="1">
      <c r="A3443" s="34">
        <v>46017</v>
      </c>
      <c r="B3443" s="15" t="s">
        <v>3799</v>
      </c>
      <c r="C3443" s="15" t="s">
        <v>3800</v>
      </c>
      <c r="D3443" s="35">
        <v>23006</v>
      </c>
      <c r="E3443" s="36"/>
      <c r="F3443" s="32"/>
      <c r="G3443" s="32"/>
      <c r="H3443" s="32">
        <v>25</v>
      </c>
      <c r="I3443" s="32"/>
      <c r="J3443" s="37"/>
      <c r="K3443" s="36"/>
      <c r="L3443" s="32">
        <v>0</v>
      </c>
      <c r="M3443" s="37">
        <v>93</v>
      </c>
      <c r="N3443" s="32"/>
      <c r="O3443" s="32"/>
      <c r="P3443" s="32"/>
      <c r="Q3443" s="32"/>
      <c r="R3443" s="38">
        <f>(E3443*E$2+F3443*F$2+G3443*G$2+H3443*H$2+I3443*I$2+K3443*K$2+J3443*J$2+L3443*L$2+M3443*M$2)</f>
        <v>0</v>
      </c>
    </row>
    <row r="3444" spans="1:18" ht="22.5" customHeight="1">
      <c r="A3444" s="34">
        <v>46017</v>
      </c>
      <c r="B3444" s="15" t="s">
        <v>6535</v>
      </c>
      <c r="C3444" s="18" t="s">
        <v>3801</v>
      </c>
      <c r="D3444" s="35">
        <v>68396</v>
      </c>
      <c r="E3444" s="36">
        <v>72</v>
      </c>
      <c r="F3444" s="32">
        <v>75</v>
      </c>
      <c r="G3444" s="32">
        <v>72</v>
      </c>
      <c r="H3444" s="32">
        <v>40</v>
      </c>
      <c r="I3444" s="32">
        <v>68</v>
      </c>
      <c r="J3444" s="37">
        <v>65</v>
      </c>
      <c r="K3444" s="36">
        <v>89</v>
      </c>
      <c r="L3444" s="32">
        <v>62</v>
      </c>
      <c r="M3444" s="37">
        <v>36</v>
      </c>
      <c r="N3444" s="32"/>
      <c r="O3444" s="32"/>
      <c r="P3444" s="32"/>
      <c r="Q3444" s="32"/>
      <c r="R3444" s="38">
        <f>(E3444*E$2+F3444*F$2+G3444*G$2+H3444*H$2+I3444*I$2+K3444*K$2+J3444*J$2+L3444*L$2+M3444*M$2)</f>
        <v>0</v>
      </c>
    </row>
    <row r="3445" spans="1:18" ht="22.5" customHeight="1">
      <c r="A3445" s="34">
        <v>46017</v>
      </c>
      <c r="B3445" s="15" t="s">
        <v>6382</v>
      </c>
      <c r="C3445" s="15" t="s">
        <v>6346</v>
      </c>
      <c r="D3445" s="35">
        <v>11154</v>
      </c>
      <c r="E3445" s="36">
        <v>36</v>
      </c>
      <c r="F3445" s="32">
        <v>63</v>
      </c>
      <c r="G3445" s="32">
        <v>24</v>
      </c>
      <c r="H3445" s="32">
        <v>24</v>
      </c>
      <c r="I3445" s="32">
        <v>19</v>
      </c>
      <c r="J3445" s="37"/>
      <c r="K3445" s="36">
        <v>27</v>
      </c>
      <c r="L3445" s="32">
        <v>87</v>
      </c>
      <c r="M3445" s="37">
        <v>3</v>
      </c>
      <c r="N3445" s="32"/>
      <c r="O3445" s="32"/>
      <c r="P3445" s="32"/>
      <c r="Q3445" s="32"/>
      <c r="R3445" s="38">
        <f>(E3445*E$2+F3445*F$2+G3445*G$2+H3445*H$2+I3445*I$2+K3445*K$2+J3445*J$2+L3445*L$2+M3445*M$2)</f>
        <v>0</v>
      </c>
    </row>
    <row r="3446" spans="1:18" ht="22.5" customHeight="1">
      <c r="A3446" s="34">
        <v>46017</v>
      </c>
      <c r="B3446" s="15" t="s">
        <v>3898</v>
      </c>
      <c r="C3446" s="15" t="s">
        <v>6347</v>
      </c>
      <c r="D3446" s="35">
        <v>693</v>
      </c>
      <c r="E3446" s="36">
        <v>39</v>
      </c>
      <c r="F3446" s="32">
        <v>3</v>
      </c>
      <c r="G3446" s="32">
        <v>50</v>
      </c>
      <c r="H3446" s="32">
        <v>59</v>
      </c>
      <c r="I3446" s="32">
        <v>79</v>
      </c>
      <c r="J3446" s="37"/>
      <c r="K3446" s="36">
        <v>47</v>
      </c>
      <c r="L3446" s="32">
        <v>33</v>
      </c>
      <c r="M3446" s="37">
        <v>61</v>
      </c>
      <c r="N3446" s="32"/>
      <c r="O3446" s="32"/>
      <c r="P3446" s="32"/>
      <c r="Q3446" s="32"/>
      <c r="R3446" s="38">
        <f>(E3446*E$2+F3446*F$2+G3446*G$2+H3446*H$2+I3446*I$2+K3446*K$2+J3446*J$2+L3446*L$2+M3446*M$2)</f>
        <v>0</v>
      </c>
    </row>
    <row r="3447" spans="1:18" ht="22.5" customHeight="1">
      <c r="A3447" s="34">
        <v>46017</v>
      </c>
      <c r="B3447" s="15" t="s">
        <v>3802</v>
      </c>
      <c r="C3447" s="18" t="s">
        <v>3803</v>
      </c>
      <c r="D3447" s="35">
        <v>2876</v>
      </c>
      <c r="E3447" s="36">
        <v>93</v>
      </c>
      <c r="F3447" s="32">
        <v>92</v>
      </c>
      <c r="G3447" s="32">
        <v>92</v>
      </c>
      <c r="H3447" s="32">
        <v>48</v>
      </c>
      <c r="I3447" s="32">
        <v>75</v>
      </c>
      <c r="J3447" s="37"/>
      <c r="K3447" s="36">
        <v>55</v>
      </c>
      <c r="L3447" s="32">
        <v>44</v>
      </c>
      <c r="M3447" s="37">
        <v>43</v>
      </c>
      <c r="N3447" s="32"/>
      <c r="O3447" s="32"/>
      <c r="P3447" s="32"/>
      <c r="Q3447" s="32"/>
      <c r="R3447" s="38">
        <f>(E3447*E$2+F3447*F$2+G3447*G$2+H3447*H$2+I3447*I$2+K3447*K$2+J3447*J$2+L3447*L$2+M3447*M$2)</f>
        <v>0</v>
      </c>
    </row>
    <row r="3448" spans="1:18" ht="22.5" customHeight="1">
      <c r="A3448" s="34">
        <v>46017</v>
      </c>
      <c r="B3448" s="15" t="s">
        <v>3804</v>
      </c>
      <c r="C3448" s="18" t="s">
        <v>3805</v>
      </c>
      <c r="D3448" s="35">
        <v>5162</v>
      </c>
      <c r="E3448" s="36">
        <v>69</v>
      </c>
      <c r="F3448" s="32">
        <v>92</v>
      </c>
      <c r="G3448" s="32">
        <v>33</v>
      </c>
      <c r="H3448" s="32">
        <v>44</v>
      </c>
      <c r="I3448" s="32">
        <v>72</v>
      </c>
      <c r="J3448" s="37"/>
      <c r="K3448" s="36"/>
      <c r="L3448" s="32">
        <v>57</v>
      </c>
      <c r="M3448" s="37">
        <v>46</v>
      </c>
      <c r="N3448" s="32"/>
      <c r="O3448" s="32"/>
      <c r="P3448" s="32"/>
      <c r="Q3448" s="32"/>
      <c r="R3448" s="38">
        <f>(E3448*E$2+F3448*F$2+G3448*G$2+H3448*H$2+I3448*I$2+K3448*K$2+J3448*J$2+L3448*L$2+M3448*M$2)</f>
        <v>0</v>
      </c>
    </row>
    <row r="3449" spans="1:18" ht="22.5" customHeight="1">
      <c r="A3449" s="34">
        <v>46017</v>
      </c>
      <c r="B3449" s="15" t="s">
        <v>3806</v>
      </c>
      <c r="C3449" s="18" t="s">
        <v>3807</v>
      </c>
      <c r="D3449" s="35">
        <v>31149</v>
      </c>
      <c r="E3449" s="36">
        <v>39</v>
      </c>
      <c r="F3449" s="32">
        <v>13</v>
      </c>
      <c r="G3449" s="32">
        <v>49</v>
      </c>
      <c r="H3449" s="32">
        <v>43</v>
      </c>
      <c r="I3449" s="32">
        <v>60</v>
      </c>
      <c r="J3449" s="37"/>
      <c r="K3449" s="36">
        <v>51</v>
      </c>
      <c r="L3449" s="32">
        <v>90</v>
      </c>
      <c r="M3449" s="37">
        <v>10</v>
      </c>
      <c r="N3449" s="32"/>
      <c r="O3449" s="32"/>
      <c r="P3449" s="32"/>
      <c r="Q3449" s="32"/>
      <c r="R3449" s="38">
        <f>(E3449*E$2+F3449*F$2+G3449*G$2+H3449*H$2+I3449*I$2+K3449*K$2+J3449*J$2+L3449*L$2+M3449*M$2)</f>
        <v>0</v>
      </c>
    </row>
    <row r="3450" spans="1:18" ht="22.5" customHeight="1">
      <c r="A3450" s="34">
        <v>46017</v>
      </c>
      <c r="B3450" s="15" t="s">
        <v>5431</v>
      </c>
      <c r="C3450" s="18" t="s">
        <v>5430</v>
      </c>
      <c r="D3450" s="35">
        <v>4414</v>
      </c>
      <c r="E3450" s="36">
        <v>23</v>
      </c>
      <c r="F3450" s="32"/>
      <c r="G3450" s="32">
        <v>36</v>
      </c>
      <c r="H3450" s="32">
        <v>31</v>
      </c>
      <c r="I3450" s="32">
        <v>20</v>
      </c>
      <c r="J3450" s="37"/>
      <c r="K3450" s="36">
        <v>64</v>
      </c>
      <c r="L3450" s="32">
        <v>50</v>
      </c>
      <c r="M3450" s="37">
        <v>46</v>
      </c>
      <c r="N3450" s="32"/>
      <c r="O3450" s="32"/>
      <c r="P3450" s="32"/>
      <c r="Q3450" s="32"/>
      <c r="R3450" s="38">
        <f>(E3450*E$2+F3450*F$2+G3450*G$2+H3450*H$2+I3450*I$2+K3450*K$2+J3450*J$2+L3450*L$2+M3450*M$2)</f>
        <v>0</v>
      </c>
    </row>
    <row r="3451" spans="1:18" ht="22.5" customHeight="1">
      <c r="A3451" s="34">
        <v>46017</v>
      </c>
      <c r="B3451" s="15" t="s">
        <v>3808</v>
      </c>
      <c r="C3451" s="18" t="s">
        <v>3809</v>
      </c>
      <c r="D3451" s="35">
        <v>35890</v>
      </c>
      <c r="E3451" s="36">
        <v>39</v>
      </c>
      <c r="F3451" s="32">
        <v>30</v>
      </c>
      <c r="G3451" s="32">
        <v>44</v>
      </c>
      <c r="H3451" s="32">
        <v>81</v>
      </c>
      <c r="I3451" s="32">
        <v>66</v>
      </c>
      <c r="J3451" s="37"/>
      <c r="K3451" s="36">
        <v>93</v>
      </c>
      <c r="L3451" s="32">
        <v>44</v>
      </c>
      <c r="M3451" s="37">
        <v>47</v>
      </c>
      <c r="N3451" s="32"/>
      <c r="O3451" s="32"/>
      <c r="P3451" s="32"/>
      <c r="Q3451" s="32"/>
      <c r="R3451" s="38">
        <f>(E3451*E$2+F3451*F$2+G3451*G$2+H3451*H$2+I3451*I$2+K3451*K$2+J3451*J$2+L3451*L$2+M3451*M$2)</f>
        <v>0</v>
      </c>
    </row>
    <row r="3452" spans="1:18" ht="22.5" customHeight="1">
      <c r="A3452" s="34">
        <v>46017</v>
      </c>
      <c r="B3452" s="15" t="s">
        <v>3810</v>
      </c>
      <c r="C3452" s="18" t="s">
        <v>3811</v>
      </c>
      <c r="D3452" s="35">
        <v>3619</v>
      </c>
      <c r="E3452" s="36">
        <v>58</v>
      </c>
      <c r="F3452" s="32">
        <v>37</v>
      </c>
      <c r="G3452" s="32">
        <v>63</v>
      </c>
      <c r="H3452" s="32">
        <v>76</v>
      </c>
      <c r="I3452" s="32">
        <v>78</v>
      </c>
      <c r="J3452" s="37">
        <v>29</v>
      </c>
      <c r="K3452" s="36">
        <v>19</v>
      </c>
      <c r="L3452" s="32">
        <v>56</v>
      </c>
      <c r="M3452" s="37">
        <v>30</v>
      </c>
      <c r="N3452" s="32"/>
      <c r="O3452" s="32"/>
      <c r="P3452" s="32"/>
      <c r="Q3452" s="32"/>
      <c r="R3452" s="38">
        <f>(E3452*E$2+F3452*F$2+G3452*G$2+H3452*H$2+I3452*I$2+K3452*K$2+J3452*J$2+L3452*L$2+M3452*M$2)</f>
        <v>0</v>
      </c>
    </row>
    <row r="3453" spans="1:18" ht="22.5" customHeight="1">
      <c r="A3453" s="34">
        <v>46017</v>
      </c>
      <c r="B3453" s="15" t="s">
        <v>3812</v>
      </c>
      <c r="C3453" s="18" t="s">
        <v>3813</v>
      </c>
      <c r="D3453" s="35">
        <v>64742</v>
      </c>
      <c r="E3453" s="36">
        <v>45</v>
      </c>
      <c r="F3453" s="32">
        <v>62</v>
      </c>
      <c r="G3453" s="32">
        <v>51</v>
      </c>
      <c r="H3453" s="32">
        <v>12</v>
      </c>
      <c r="I3453" s="32">
        <v>25</v>
      </c>
      <c r="J3453" s="37"/>
      <c r="K3453" s="36">
        <v>48</v>
      </c>
      <c r="L3453" s="32">
        <v>59</v>
      </c>
      <c r="M3453" s="37">
        <v>52</v>
      </c>
      <c r="N3453" s="32"/>
      <c r="O3453" s="32"/>
      <c r="P3453" s="32"/>
      <c r="Q3453" s="32"/>
      <c r="R3453" s="38">
        <f>(E3453*E$2+F3453*F$2+G3453*G$2+H3453*H$2+I3453*I$2+K3453*K$2+J3453*J$2+L3453*L$2+M3453*M$2)</f>
        <v>0</v>
      </c>
    </row>
    <row r="3454" spans="1:18" ht="22.5" customHeight="1">
      <c r="A3454" s="34">
        <v>46017</v>
      </c>
      <c r="B3454" s="15" t="s">
        <v>3814</v>
      </c>
      <c r="C3454" s="18" t="s">
        <v>3815</v>
      </c>
      <c r="D3454" s="35">
        <v>8720</v>
      </c>
      <c r="E3454" s="36">
        <v>35</v>
      </c>
      <c r="F3454" s="32">
        <v>23</v>
      </c>
      <c r="G3454" s="32">
        <v>38</v>
      </c>
      <c r="H3454" s="32">
        <v>72</v>
      </c>
      <c r="I3454" s="32">
        <v>30</v>
      </c>
      <c r="J3454" s="37">
        <v>37</v>
      </c>
      <c r="K3454" s="36">
        <v>80</v>
      </c>
      <c r="L3454" s="32">
        <v>49</v>
      </c>
      <c r="M3454" s="37">
        <v>46</v>
      </c>
      <c r="N3454" s="32"/>
      <c r="O3454" s="32"/>
      <c r="P3454" s="32"/>
      <c r="Q3454" s="32"/>
      <c r="R3454" s="38">
        <f>(E3454*E$2+F3454*F$2+G3454*G$2+H3454*H$2+I3454*I$2+K3454*K$2+J3454*J$2+L3454*L$2+M3454*M$2)</f>
        <v>0</v>
      </c>
    </row>
    <row r="3455" spans="1:18" ht="22.5" customHeight="1">
      <c r="A3455" s="34">
        <v>46017</v>
      </c>
      <c r="B3455" s="15" t="s">
        <v>3816</v>
      </c>
      <c r="C3455" s="18" t="s">
        <v>3817</v>
      </c>
      <c r="D3455" s="35">
        <v>1521</v>
      </c>
      <c r="E3455" s="36">
        <v>50</v>
      </c>
      <c r="F3455" s="32">
        <v>63</v>
      </c>
      <c r="G3455" s="32">
        <v>27</v>
      </c>
      <c r="H3455" s="32">
        <v>34</v>
      </c>
      <c r="I3455" s="32">
        <v>23</v>
      </c>
      <c r="J3455" s="37"/>
      <c r="K3455" s="36">
        <v>9</v>
      </c>
      <c r="L3455" s="32">
        <v>64</v>
      </c>
      <c r="M3455" s="37">
        <v>31</v>
      </c>
      <c r="N3455" s="32"/>
      <c r="O3455" s="32"/>
      <c r="P3455" s="32"/>
      <c r="Q3455" s="32"/>
      <c r="R3455" s="38">
        <f>(E3455*E$2+F3455*F$2+G3455*G$2+H3455*H$2+I3455*I$2+K3455*K$2+J3455*J$2+L3455*L$2+M3455*M$2)</f>
        <v>0</v>
      </c>
    </row>
    <row r="3456" spans="1:18" ht="22.5" customHeight="1">
      <c r="A3456" s="34">
        <v>46017</v>
      </c>
      <c r="B3456" s="15" t="s">
        <v>3818</v>
      </c>
      <c r="C3456" s="18" t="s">
        <v>3819</v>
      </c>
      <c r="D3456" s="35">
        <v>7204</v>
      </c>
      <c r="E3456" s="36">
        <v>54</v>
      </c>
      <c r="F3456" s="32">
        <v>26</v>
      </c>
      <c r="G3456" s="32">
        <v>68</v>
      </c>
      <c r="H3456" s="32">
        <v>54</v>
      </c>
      <c r="I3456" s="32"/>
      <c r="J3456" s="37"/>
      <c r="K3456" s="36">
        <v>44</v>
      </c>
      <c r="L3456" s="32">
        <v>30</v>
      </c>
      <c r="M3456" s="37">
        <v>70</v>
      </c>
      <c r="N3456" s="32"/>
      <c r="O3456" s="32"/>
      <c r="P3456" s="32"/>
      <c r="Q3456" s="32"/>
      <c r="R3456" s="38">
        <f>(E3456*E$2+F3456*F$2+G3456*G$2+H3456*H$2+I3456*I$2+K3456*K$2+J3456*J$2+L3456*L$2+M3456*M$2)</f>
        <v>0</v>
      </c>
    </row>
    <row r="3457" spans="1:18" ht="22.5" customHeight="1">
      <c r="A3457" s="34">
        <v>46017</v>
      </c>
      <c r="B3457" s="15" t="s">
        <v>3820</v>
      </c>
      <c r="C3457" s="18" t="s">
        <v>3821</v>
      </c>
      <c r="D3457" s="35">
        <v>3924</v>
      </c>
      <c r="E3457" s="36"/>
      <c r="F3457" s="32">
        <v>33</v>
      </c>
      <c r="G3457" s="32"/>
      <c r="H3457" s="32">
        <v>39</v>
      </c>
      <c r="I3457" s="32"/>
      <c r="J3457" s="37">
        <v>33</v>
      </c>
      <c r="K3457" s="36">
        <v>98</v>
      </c>
      <c r="L3457" s="32">
        <v>50</v>
      </c>
      <c r="M3457" s="37">
        <v>64</v>
      </c>
      <c r="N3457" s="32"/>
      <c r="O3457" s="32"/>
      <c r="P3457" s="32"/>
      <c r="Q3457" s="32"/>
      <c r="R3457" s="38">
        <f>(E3457*E$2+F3457*F$2+G3457*G$2+H3457*H$2+I3457*I$2+K3457*K$2+J3457*J$2+L3457*L$2+M3457*M$2)</f>
        <v>0</v>
      </c>
    </row>
    <row r="3458" spans="1:18" ht="22.5" customHeight="1">
      <c r="A3458" s="34">
        <v>46017</v>
      </c>
      <c r="B3458" s="15" t="s">
        <v>3822</v>
      </c>
      <c r="C3458" s="18" t="s">
        <v>3823</v>
      </c>
      <c r="D3458" s="35">
        <v>5425</v>
      </c>
      <c r="E3458" s="36">
        <v>53</v>
      </c>
      <c r="F3458" s="32">
        <v>55</v>
      </c>
      <c r="G3458" s="32">
        <v>36</v>
      </c>
      <c r="H3458" s="32">
        <v>88</v>
      </c>
      <c r="I3458" s="32">
        <v>53</v>
      </c>
      <c r="J3458" s="37">
        <v>29</v>
      </c>
      <c r="K3458" s="36">
        <v>55</v>
      </c>
      <c r="L3458" s="32">
        <v>21</v>
      </c>
      <c r="M3458" s="37">
        <v>63</v>
      </c>
      <c r="N3458" s="32"/>
      <c r="O3458" s="32"/>
      <c r="P3458" s="32"/>
      <c r="Q3458" s="32"/>
      <c r="R3458" s="38">
        <f>(E3458*E$2+F3458*F$2+G3458*G$2+H3458*H$2+I3458*I$2+K3458*K$2+J3458*J$2+L3458*L$2+M3458*M$2)</f>
        <v>0</v>
      </c>
    </row>
    <row r="3459" spans="1:18" ht="22.5" customHeight="1">
      <c r="A3459" s="34">
        <v>46017</v>
      </c>
      <c r="B3459" s="15" t="s">
        <v>3824</v>
      </c>
      <c r="C3459" s="15" t="s">
        <v>3825</v>
      </c>
      <c r="D3459" s="35">
        <v>259</v>
      </c>
      <c r="E3459" s="36"/>
      <c r="F3459" s="32">
        <v>84</v>
      </c>
      <c r="G3459" s="32"/>
      <c r="H3459" s="32">
        <v>45</v>
      </c>
      <c r="I3459" s="32"/>
      <c r="J3459" s="37"/>
      <c r="K3459" s="36">
        <v>27</v>
      </c>
      <c r="L3459" s="32">
        <v>57</v>
      </c>
      <c r="M3459" s="37">
        <v>41</v>
      </c>
      <c r="N3459" s="32"/>
      <c r="O3459" s="32"/>
      <c r="P3459" s="32"/>
      <c r="Q3459" s="32"/>
      <c r="R3459" s="38">
        <f>(E3459*E$2+F3459*F$2+G3459*G$2+H3459*H$2+I3459*I$2+K3459*K$2+J3459*J$2+L3459*L$2+M3459*M$2)</f>
        <v>0</v>
      </c>
    </row>
    <row r="3460" spans="1:18" ht="22.5" customHeight="1">
      <c r="A3460" s="34">
        <v>46017</v>
      </c>
      <c r="B3460" s="15" t="s">
        <v>6117</v>
      </c>
      <c r="C3460" s="18" t="s">
        <v>6118</v>
      </c>
      <c r="D3460" s="35">
        <v>2036</v>
      </c>
      <c r="E3460" s="36">
        <v>12</v>
      </c>
      <c r="F3460" s="32">
        <v>6</v>
      </c>
      <c r="G3460" s="32">
        <v>43</v>
      </c>
      <c r="H3460" s="32">
        <v>11</v>
      </c>
      <c r="I3460" s="32"/>
      <c r="J3460" s="37"/>
      <c r="K3460" s="36">
        <v>72</v>
      </c>
      <c r="L3460" s="32">
        <v>83</v>
      </c>
      <c r="M3460" s="37">
        <v>14</v>
      </c>
      <c r="N3460" s="32"/>
      <c r="O3460" s="32"/>
      <c r="P3460" s="32"/>
      <c r="Q3460" s="32"/>
      <c r="R3460" s="38">
        <f>(E3460*E$2+F3460*F$2+G3460*G$2+H3460*H$2+I3460*I$2+K3460*K$2+J3460*J$2+L3460*L$2+M3460*M$2)</f>
        <v>0</v>
      </c>
    </row>
    <row r="3461" spans="1:18" ht="22.5" customHeight="1">
      <c r="A3461" s="34">
        <v>46017</v>
      </c>
      <c r="B3461" s="15" t="s">
        <v>7073</v>
      </c>
      <c r="C3461" s="15" t="s">
        <v>7074</v>
      </c>
      <c r="D3461" s="35">
        <v>154</v>
      </c>
      <c r="E3461" s="36"/>
      <c r="F3461" s="32">
        <v>36</v>
      </c>
      <c r="G3461" s="32"/>
      <c r="H3461" s="32">
        <v>7</v>
      </c>
      <c r="I3461" s="32"/>
      <c r="J3461" s="37"/>
      <c r="K3461" s="36">
        <v>2</v>
      </c>
      <c r="L3461" s="32">
        <v>56</v>
      </c>
      <c r="M3461" s="37">
        <v>34</v>
      </c>
      <c r="N3461" s="32"/>
      <c r="O3461" s="32"/>
      <c r="P3461" s="32"/>
      <c r="Q3461" s="32"/>
      <c r="R3461" s="38">
        <f>(E3461*E$2+F3461*F$2+G3461*G$2+H3461*H$2+I3461*I$2+K3461*K$2+J3461*J$2+L3461*L$2+M3461*M$2)</f>
        <v>0</v>
      </c>
    </row>
    <row r="3462" spans="1:18" ht="22.5" customHeight="1">
      <c r="A3462" s="34">
        <v>46017</v>
      </c>
      <c r="B3462" s="15" t="s">
        <v>3826</v>
      </c>
      <c r="C3462" s="18" t="s">
        <v>3827</v>
      </c>
      <c r="D3462" s="35">
        <v>2392</v>
      </c>
      <c r="E3462" s="36">
        <v>43</v>
      </c>
      <c r="F3462" s="32">
        <v>10</v>
      </c>
      <c r="G3462" s="32">
        <v>59</v>
      </c>
      <c r="H3462" s="32">
        <v>87</v>
      </c>
      <c r="I3462" s="32">
        <v>49</v>
      </c>
      <c r="J3462" s="37">
        <v>16</v>
      </c>
      <c r="K3462" s="36">
        <v>30</v>
      </c>
      <c r="L3462" s="32">
        <v>57</v>
      </c>
      <c r="M3462" s="37">
        <v>42</v>
      </c>
      <c r="N3462" s="32"/>
      <c r="O3462" s="32"/>
      <c r="P3462" s="32"/>
      <c r="Q3462" s="32"/>
      <c r="R3462" s="38">
        <f>(E3462*E$2+F3462*F$2+G3462*G$2+H3462*H$2+I3462*I$2+K3462*K$2+J3462*J$2+L3462*L$2+M3462*M$2)</f>
        <v>0</v>
      </c>
    </row>
    <row r="3463" spans="1:18" ht="22.5" customHeight="1">
      <c r="A3463" s="34">
        <v>46017</v>
      </c>
      <c r="B3463" s="15" t="s">
        <v>3828</v>
      </c>
      <c r="C3463" s="18" t="s">
        <v>3829</v>
      </c>
      <c r="D3463" s="35">
        <v>3124</v>
      </c>
      <c r="E3463" s="36">
        <v>46</v>
      </c>
      <c r="F3463" s="32">
        <v>65</v>
      </c>
      <c r="G3463" s="32">
        <v>34</v>
      </c>
      <c r="H3463" s="32">
        <v>68</v>
      </c>
      <c r="I3463" s="32">
        <v>35</v>
      </c>
      <c r="J3463" s="37">
        <v>69</v>
      </c>
      <c r="K3463" s="36">
        <v>88</v>
      </c>
      <c r="L3463" s="32">
        <v>23</v>
      </c>
      <c r="M3463" s="37">
        <v>60</v>
      </c>
      <c r="N3463" s="32"/>
      <c r="O3463" s="32"/>
      <c r="P3463" s="32"/>
      <c r="Q3463" s="32"/>
      <c r="R3463" s="38">
        <f>(E3463*E$2+F3463*F$2+G3463*G$2+H3463*H$2+I3463*I$2+K3463*K$2+J3463*J$2+L3463*L$2+M3463*M$2)</f>
        <v>0</v>
      </c>
    </row>
    <row r="3464" spans="1:18" ht="22.5" customHeight="1">
      <c r="A3464" s="34">
        <v>46017</v>
      </c>
      <c r="B3464" s="15" t="s">
        <v>6072</v>
      </c>
      <c r="C3464" s="18" t="s">
        <v>3830</v>
      </c>
      <c r="D3464" s="35">
        <v>4918</v>
      </c>
      <c r="E3464" s="36">
        <v>24</v>
      </c>
      <c r="F3464" s="32">
        <v>20</v>
      </c>
      <c r="G3464" s="32">
        <v>27</v>
      </c>
      <c r="H3464" s="32">
        <v>33</v>
      </c>
      <c r="I3464" s="32">
        <v>87</v>
      </c>
      <c r="J3464" s="37"/>
      <c r="K3464" s="36">
        <v>34</v>
      </c>
      <c r="L3464" s="32">
        <v>65</v>
      </c>
      <c r="M3464" s="37">
        <v>33</v>
      </c>
      <c r="N3464" s="32"/>
      <c r="O3464" s="32"/>
      <c r="P3464" s="32"/>
      <c r="Q3464" s="32"/>
      <c r="R3464" s="38">
        <f>(E3464*E$2+F3464*F$2+G3464*G$2+H3464*H$2+I3464*I$2+K3464*K$2+J3464*J$2+L3464*L$2+M3464*M$2)</f>
        <v>0</v>
      </c>
    </row>
    <row r="3465" spans="1:18" ht="22.5" customHeight="1">
      <c r="A3465" s="34">
        <v>46017</v>
      </c>
      <c r="B3465" s="15" t="s">
        <v>3831</v>
      </c>
      <c r="C3465" s="15" t="s">
        <v>3832</v>
      </c>
      <c r="D3465" s="35">
        <v>45076</v>
      </c>
      <c r="E3465" s="36">
        <v>53</v>
      </c>
      <c r="F3465" s="32">
        <v>29</v>
      </c>
      <c r="G3465" s="32">
        <v>56</v>
      </c>
      <c r="H3465" s="32">
        <v>99</v>
      </c>
      <c r="I3465" s="32">
        <v>13</v>
      </c>
      <c r="J3465" s="37">
        <v>37</v>
      </c>
      <c r="K3465" s="36">
        <v>64</v>
      </c>
      <c r="L3465" s="32">
        <v>35</v>
      </c>
      <c r="M3465" s="37">
        <v>54</v>
      </c>
      <c r="N3465" s="32"/>
      <c r="O3465" s="32"/>
      <c r="P3465" s="32"/>
      <c r="Q3465" s="32"/>
      <c r="R3465" s="38">
        <f>(E3465*E$2+F3465*F$2+G3465*G$2+H3465*H$2+I3465*I$2+K3465*K$2+J3465*J$2+L3465*L$2+M3465*M$2)</f>
        <v>0</v>
      </c>
    </row>
    <row r="3466" spans="1:18" ht="22.5" customHeight="1">
      <c r="A3466" s="34">
        <v>46017</v>
      </c>
      <c r="B3466" s="15" t="s">
        <v>3833</v>
      </c>
      <c r="C3466" s="18" t="s">
        <v>3834</v>
      </c>
      <c r="D3466" s="35">
        <v>4885</v>
      </c>
      <c r="E3466" s="36">
        <v>61</v>
      </c>
      <c r="F3466" s="32">
        <v>32</v>
      </c>
      <c r="G3466" s="32">
        <v>36</v>
      </c>
      <c r="H3466" s="32">
        <v>95</v>
      </c>
      <c r="I3466" s="32">
        <v>84</v>
      </c>
      <c r="J3466" s="37"/>
      <c r="K3466" s="36">
        <v>29</v>
      </c>
      <c r="L3466" s="32">
        <v>44</v>
      </c>
      <c r="M3466" s="37">
        <v>69</v>
      </c>
      <c r="N3466" s="32"/>
      <c r="O3466" s="32"/>
      <c r="P3466" s="32"/>
      <c r="Q3466" s="32"/>
      <c r="R3466" s="38">
        <f>(E3466*E$2+F3466*F$2+G3466*G$2+H3466*H$2+I3466*I$2+K3466*K$2+J3466*J$2+L3466*L$2+M3466*M$2)</f>
        <v>0</v>
      </c>
    </row>
    <row r="3467" spans="1:18" ht="22.5" customHeight="1">
      <c r="A3467" s="34">
        <v>46017</v>
      </c>
      <c r="B3467" s="15" t="s">
        <v>3835</v>
      </c>
      <c r="C3467" s="15" t="s">
        <v>3836</v>
      </c>
      <c r="D3467" s="35">
        <v>846</v>
      </c>
      <c r="E3467" s="36">
        <v>24</v>
      </c>
      <c r="F3467" s="32">
        <v>75</v>
      </c>
      <c r="G3467" s="32">
        <v>26</v>
      </c>
      <c r="H3467" s="32">
        <v>37</v>
      </c>
      <c r="I3467" s="32">
        <v>46</v>
      </c>
      <c r="J3467" s="37"/>
      <c r="K3467" s="36">
        <v>23</v>
      </c>
      <c r="L3467" s="32">
        <v>54</v>
      </c>
      <c r="M3467" s="37">
        <v>57</v>
      </c>
      <c r="N3467" s="32"/>
      <c r="O3467" s="32"/>
      <c r="P3467" s="32"/>
      <c r="Q3467" s="32"/>
      <c r="R3467" s="38">
        <f>(E3467*E$2+F3467*F$2+G3467*G$2+H3467*H$2+I3467*I$2+K3467*K$2+J3467*J$2+L3467*L$2+M3467*M$2)</f>
        <v>0</v>
      </c>
    </row>
    <row r="3468" spans="1:18" ht="22.5" customHeight="1">
      <c r="A3468" s="34">
        <v>46017</v>
      </c>
      <c r="B3468" s="15" t="s">
        <v>7987</v>
      </c>
      <c r="C3468" s="15" t="s">
        <v>7988</v>
      </c>
      <c r="D3468" s="35">
        <v>94</v>
      </c>
      <c r="E3468" s="36"/>
      <c r="F3468" s="32"/>
      <c r="G3468" s="32"/>
      <c r="H3468" s="32">
        <v>2</v>
      </c>
      <c r="I3468" s="32"/>
      <c r="J3468" s="37"/>
      <c r="K3468" s="36">
        <v>4</v>
      </c>
      <c r="L3468" s="32">
        <v>49</v>
      </c>
      <c r="M3468" s="37">
        <v>44</v>
      </c>
      <c r="N3468" s="32"/>
      <c r="O3468" s="32"/>
      <c r="P3468" s="32"/>
      <c r="Q3468" s="32"/>
      <c r="R3468" s="38">
        <f>(E3468*E$2+F3468*F$2+G3468*G$2+H3468*H$2+I3468*I$2+K3468*K$2+J3468*J$2+L3468*L$2+M3468*M$2)</f>
        <v>0</v>
      </c>
    </row>
    <row r="3469" spans="1:18" ht="22.5" customHeight="1">
      <c r="A3469" s="34">
        <v>46017</v>
      </c>
      <c r="B3469" s="15" t="s">
        <v>3837</v>
      </c>
      <c r="C3469" s="15" t="s">
        <v>3838</v>
      </c>
      <c r="D3469" s="35">
        <v>17629</v>
      </c>
      <c r="E3469" s="36">
        <v>51</v>
      </c>
      <c r="F3469" s="32">
        <v>30</v>
      </c>
      <c r="G3469" s="32">
        <v>65</v>
      </c>
      <c r="H3469" s="32">
        <v>68</v>
      </c>
      <c r="I3469" s="32">
        <v>80</v>
      </c>
      <c r="J3469" s="37"/>
      <c r="K3469" s="36">
        <v>60</v>
      </c>
      <c r="L3469" s="32">
        <v>48</v>
      </c>
      <c r="M3469" s="37">
        <v>55</v>
      </c>
      <c r="N3469" s="32"/>
      <c r="O3469" s="32"/>
      <c r="P3469" s="32"/>
      <c r="Q3469" s="32"/>
      <c r="R3469" s="38">
        <f>(E3469*E$2+F3469*F$2+G3469*G$2+H3469*H$2+I3469*I$2+K3469*K$2+J3469*J$2+L3469*L$2+M3469*M$2)</f>
        <v>0</v>
      </c>
    </row>
    <row r="3470" spans="1:18" ht="22.5" customHeight="1">
      <c r="A3470" s="34">
        <v>46017</v>
      </c>
      <c r="B3470" s="15" t="s">
        <v>6885</v>
      </c>
      <c r="C3470" s="15" t="s">
        <v>3839</v>
      </c>
      <c r="D3470" s="35">
        <v>734</v>
      </c>
      <c r="E3470" s="36">
        <v>53</v>
      </c>
      <c r="F3470" s="32">
        <v>40</v>
      </c>
      <c r="G3470" s="32">
        <v>67</v>
      </c>
      <c r="H3470" s="32">
        <v>50</v>
      </c>
      <c r="I3470" s="32">
        <v>93</v>
      </c>
      <c r="J3470" s="37">
        <v>41</v>
      </c>
      <c r="K3470" s="36">
        <v>9</v>
      </c>
      <c r="L3470" s="32">
        <v>63</v>
      </c>
      <c r="M3470" s="37">
        <v>54</v>
      </c>
      <c r="N3470" s="32"/>
      <c r="O3470" s="32"/>
      <c r="P3470" s="32"/>
      <c r="Q3470" s="32"/>
      <c r="R3470" s="38">
        <f>(E3470*E$2+F3470*F$2+G3470*G$2+H3470*H$2+I3470*I$2+K3470*K$2+J3470*J$2+L3470*L$2+M3470*M$2)</f>
        <v>0</v>
      </c>
    </row>
    <row r="3471" spans="1:18" ht="22.5" customHeight="1">
      <c r="A3471" s="34">
        <v>46017</v>
      </c>
      <c r="B3471" s="15" t="s">
        <v>3840</v>
      </c>
      <c r="C3471" s="15" t="s">
        <v>3841</v>
      </c>
      <c r="D3471" s="35">
        <v>6554</v>
      </c>
      <c r="E3471" s="36">
        <v>75</v>
      </c>
      <c r="F3471" s="32">
        <v>94</v>
      </c>
      <c r="G3471" s="32">
        <v>75</v>
      </c>
      <c r="H3471" s="32">
        <v>52</v>
      </c>
      <c r="I3471" s="32">
        <v>52</v>
      </c>
      <c r="J3471" s="37">
        <v>91</v>
      </c>
      <c r="K3471" s="36">
        <v>59</v>
      </c>
      <c r="L3471" s="32">
        <v>30</v>
      </c>
      <c r="M3471" s="37">
        <v>85</v>
      </c>
      <c r="N3471" s="32"/>
      <c r="O3471" s="32"/>
      <c r="P3471" s="32"/>
      <c r="Q3471" s="32"/>
      <c r="R3471" s="38">
        <f>(E3471*E$2+F3471*F$2+G3471*G$2+H3471*H$2+I3471*I$2+K3471*K$2+J3471*J$2+L3471*L$2+M3471*M$2)</f>
        <v>0</v>
      </c>
    </row>
    <row r="3472" spans="1:18" ht="22.5" customHeight="1">
      <c r="A3472" s="34">
        <v>46017</v>
      </c>
      <c r="B3472" s="15" t="s">
        <v>7514</v>
      </c>
      <c r="C3472" s="18" t="s">
        <v>7515</v>
      </c>
      <c r="D3472" s="35">
        <v>843</v>
      </c>
      <c r="E3472" s="36"/>
      <c r="F3472" s="32">
        <v>16</v>
      </c>
      <c r="G3472" s="32"/>
      <c r="H3472" s="32">
        <v>7</v>
      </c>
      <c r="I3472" s="32"/>
      <c r="J3472" s="37"/>
      <c r="K3472" s="36">
        <v>11</v>
      </c>
      <c r="L3472" s="32">
        <v>66</v>
      </c>
      <c r="M3472" s="37">
        <v>69</v>
      </c>
      <c r="N3472" s="32"/>
      <c r="O3472" s="32"/>
      <c r="P3472" s="32"/>
      <c r="Q3472" s="32"/>
      <c r="R3472" s="38">
        <f>(E3472*E$2+F3472*F$2+G3472*G$2+H3472*H$2+I3472*I$2+K3472*K$2+J3472*J$2+L3472*L$2+M3472*M$2)</f>
        <v>0</v>
      </c>
    </row>
    <row r="3473" spans="1:18" ht="22.5" customHeight="1">
      <c r="A3473" s="34">
        <v>46017</v>
      </c>
      <c r="B3473" s="15" t="s">
        <v>7989</v>
      </c>
      <c r="C3473" s="15" t="s">
        <v>7990</v>
      </c>
      <c r="D3473" s="35">
        <v>414</v>
      </c>
      <c r="E3473" s="36"/>
      <c r="F3473" s="32"/>
      <c r="G3473" s="32"/>
      <c r="H3473" s="32">
        <v>5</v>
      </c>
      <c r="I3473" s="32"/>
      <c r="J3473" s="37"/>
      <c r="K3473" s="36">
        <v>8</v>
      </c>
      <c r="L3473" s="32">
        <v>53</v>
      </c>
      <c r="M3473" s="37">
        <v>53</v>
      </c>
      <c r="N3473" s="32"/>
      <c r="O3473" s="32"/>
      <c r="P3473" s="32"/>
      <c r="Q3473" s="32"/>
      <c r="R3473" s="38">
        <f>(E3473*E$2+F3473*F$2+G3473*G$2+H3473*H$2+I3473*I$2+K3473*K$2+J3473*J$2+L3473*L$2+M3473*M$2)</f>
        <v>0</v>
      </c>
    </row>
    <row r="3474" spans="1:18" ht="22.5" customHeight="1">
      <c r="A3474" s="34">
        <v>46017</v>
      </c>
      <c r="B3474" s="15" t="s">
        <v>3842</v>
      </c>
      <c r="C3474" s="18" t="s">
        <v>3843</v>
      </c>
      <c r="D3474" s="35">
        <v>5609</v>
      </c>
      <c r="E3474" s="36">
        <v>52</v>
      </c>
      <c r="F3474" s="32">
        <v>83</v>
      </c>
      <c r="G3474" s="32">
        <v>37</v>
      </c>
      <c r="H3474" s="32">
        <v>78</v>
      </c>
      <c r="I3474" s="32">
        <v>56</v>
      </c>
      <c r="J3474" s="37">
        <v>82</v>
      </c>
      <c r="K3474" s="36">
        <v>40</v>
      </c>
      <c r="L3474" s="32">
        <v>67</v>
      </c>
      <c r="M3474" s="37">
        <v>47</v>
      </c>
      <c r="N3474" s="32"/>
      <c r="O3474" s="32"/>
      <c r="P3474" s="32"/>
      <c r="Q3474" s="32"/>
      <c r="R3474" s="38">
        <f>(E3474*E$2+F3474*F$2+G3474*G$2+H3474*H$2+I3474*I$2+K3474*K$2+J3474*J$2+L3474*L$2+M3474*M$2)</f>
        <v>0</v>
      </c>
    </row>
    <row r="3475" spans="1:18" ht="22.5" customHeight="1">
      <c r="A3475" s="34">
        <v>46017</v>
      </c>
      <c r="B3475" s="15" t="s">
        <v>3844</v>
      </c>
      <c r="C3475" s="15" t="s">
        <v>3845</v>
      </c>
      <c r="D3475" s="35">
        <v>1242</v>
      </c>
      <c r="E3475" s="36">
        <v>46</v>
      </c>
      <c r="F3475" s="32">
        <v>19</v>
      </c>
      <c r="G3475" s="32">
        <v>57</v>
      </c>
      <c r="H3475" s="32">
        <v>88</v>
      </c>
      <c r="I3475" s="32">
        <v>35</v>
      </c>
      <c r="J3475" s="37"/>
      <c r="K3475" s="36">
        <v>91</v>
      </c>
      <c r="L3475" s="32">
        <v>68</v>
      </c>
      <c r="M3475" s="37">
        <v>36</v>
      </c>
      <c r="N3475" s="32"/>
      <c r="O3475" s="32"/>
      <c r="P3475" s="32"/>
      <c r="Q3475" s="32"/>
      <c r="R3475" s="38">
        <f>(E3475*E$2+F3475*F$2+G3475*G$2+H3475*H$2+I3475*I$2+K3475*K$2+J3475*J$2+L3475*L$2+M3475*M$2)</f>
        <v>0</v>
      </c>
    </row>
    <row r="3476" spans="1:18" ht="22.5" customHeight="1">
      <c r="A3476" s="34">
        <v>46017</v>
      </c>
      <c r="B3476" s="15" t="s">
        <v>3846</v>
      </c>
      <c r="C3476" s="18" t="s">
        <v>3847</v>
      </c>
      <c r="D3476" s="35">
        <v>1134</v>
      </c>
      <c r="E3476" s="36">
        <v>61</v>
      </c>
      <c r="F3476" s="32">
        <v>51</v>
      </c>
      <c r="G3476" s="32">
        <v>55</v>
      </c>
      <c r="H3476" s="32">
        <v>68</v>
      </c>
      <c r="I3476" s="32">
        <v>74</v>
      </c>
      <c r="J3476" s="37"/>
      <c r="K3476" s="36">
        <v>29</v>
      </c>
      <c r="L3476" s="32">
        <v>51</v>
      </c>
      <c r="M3476" s="37">
        <v>45</v>
      </c>
      <c r="N3476" s="32"/>
      <c r="O3476" s="32"/>
      <c r="P3476" s="32"/>
      <c r="Q3476" s="32"/>
      <c r="R3476" s="38">
        <f>(E3476*E$2+F3476*F$2+G3476*G$2+H3476*H$2+I3476*I$2+K3476*K$2+J3476*J$2+L3476*L$2+M3476*M$2)</f>
        <v>0</v>
      </c>
    </row>
    <row r="3477" spans="1:18" ht="22.5" customHeight="1">
      <c r="A3477" s="34">
        <v>46017</v>
      </c>
      <c r="B3477" s="15" t="s">
        <v>3848</v>
      </c>
      <c r="C3477" s="15" t="s">
        <v>3849</v>
      </c>
      <c r="D3477" s="35">
        <v>265</v>
      </c>
      <c r="E3477" s="36">
        <v>30</v>
      </c>
      <c r="F3477" s="32">
        <v>72</v>
      </c>
      <c r="G3477" s="32">
        <v>11</v>
      </c>
      <c r="H3477" s="32">
        <v>32</v>
      </c>
      <c r="I3477" s="32">
        <v>24</v>
      </c>
      <c r="J3477" s="37"/>
      <c r="K3477" s="36">
        <v>29</v>
      </c>
      <c r="L3477" s="32">
        <v>65</v>
      </c>
      <c r="M3477" s="37">
        <v>30</v>
      </c>
      <c r="N3477" s="32"/>
      <c r="O3477" s="32"/>
      <c r="P3477" s="32"/>
      <c r="Q3477" s="32"/>
      <c r="R3477" s="38">
        <f>(E3477*E$2+F3477*F$2+G3477*G$2+H3477*H$2+I3477*I$2+K3477*K$2+J3477*J$2+L3477*L$2+M3477*M$2)</f>
        <v>0</v>
      </c>
    </row>
    <row r="3478" spans="1:18" ht="22.5" customHeight="1">
      <c r="A3478" s="34">
        <v>46017</v>
      </c>
      <c r="B3478" s="15" t="s">
        <v>3850</v>
      </c>
      <c r="C3478" s="18" t="s">
        <v>3851</v>
      </c>
      <c r="D3478" s="35">
        <v>1194</v>
      </c>
      <c r="E3478" s="36">
        <v>61</v>
      </c>
      <c r="F3478" s="32">
        <v>76</v>
      </c>
      <c r="G3478" s="32">
        <v>40</v>
      </c>
      <c r="H3478" s="32">
        <v>63</v>
      </c>
      <c r="I3478" s="32">
        <v>27</v>
      </c>
      <c r="J3478" s="37"/>
      <c r="K3478" s="36">
        <v>58</v>
      </c>
      <c r="L3478" s="32">
        <v>22</v>
      </c>
      <c r="M3478" s="37">
        <v>74</v>
      </c>
      <c r="N3478" s="32"/>
      <c r="O3478" s="32"/>
      <c r="P3478" s="32"/>
      <c r="Q3478" s="32"/>
      <c r="R3478" s="38">
        <f>(E3478*E$2+F3478*F$2+G3478*G$2+H3478*H$2+I3478*I$2+K3478*K$2+J3478*J$2+L3478*L$2+M3478*M$2)</f>
        <v>0</v>
      </c>
    </row>
    <row r="3479" spans="1:18" ht="22.5" customHeight="1">
      <c r="A3479" s="34">
        <v>46017</v>
      </c>
      <c r="B3479" s="15" t="s">
        <v>7815</v>
      </c>
      <c r="C3479" s="15" t="s">
        <v>6840</v>
      </c>
      <c r="D3479" s="35">
        <v>2355</v>
      </c>
      <c r="E3479" s="36">
        <v>33</v>
      </c>
      <c r="F3479" s="32">
        <v>24</v>
      </c>
      <c r="G3479" s="32">
        <v>26</v>
      </c>
      <c r="H3479" s="32">
        <v>18</v>
      </c>
      <c r="I3479" s="32">
        <v>6</v>
      </c>
      <c r="J3479" s="37"/>
      <c r="K3479" s="36">
        <v>33</v>
      </c>
      <c r="L3479" s="32">
        <v>51</v>
      </c>
      <c r="M3479" s="37">
        <v>37</v>
      </c>
      <c r="N3479" s="32"/>
      <c r="O3479" s="32"/>
      <c r="P3479" s="32"/>
      <c r="Q3479" s="32"/>
      <c r="R3479" s="38">
        <f>(E3479*E$2+F3479*F$2+G3479*G$2+H3479*H$2+I3479*I$2+K3479*K$2+J3479*J$2+L3479*L$2+M3479*M$2)</f>
        <v>0</v>
      </c>
    </row>
    <row r="3480" spans="1:18" ht="22.5" customHeight="1">
      <c r="A3480" s="34">
        <v>46017</v>
      </c>
      <c r="B3480" s="15" t="s">
        <v>3852</v>
      </c>
      <c r="C3480" s="18" t="s">
        <v>3853</v>
      </c>
      <c r="D3480" s="35">
        <v>9150</v>
      </c>
      <c r="E3480" s="36">
        <v>48</v>
      </c>
      <c r="F3480" s="32">
        <v>42</v>
      </c>
      <c r="G3480" s="32">
        <v>42</v>
      </c>
      <c r="H3480" s="32">
        <v>87</v>
      </c>
      <c r="I3480" s="32">
        <v>55</v>
      </c>
      <c r="J3480" s="37"/>
      <c r="K3480" s="36"/>
      <c r="L3480" s="32">
        <v>25</v>
      </c>
      <c r="M3480" s="37">
        <v>84</v>
      </c>
      <c r="N3480" s="32"/>
      <c r="O3480" s="32"/>
      <c r="P3480" s="32"/>
      <c r="Q3480" s="32"/>
      <c r="R3480" s="38">
        <f>(E3480*E$2+F3480*F$2+G3480*G$2+H3480*H$2+I3480*I$2+K3480*K$2+J3480*J$2+L3480*L$2+M3480*M$2)</f>
        <v>0</v>
      </c>
    </row>
    <row r="3481" spans="1:18" ht="22.5" customHeight="1">
      <c r="A3481" s="34">
        <v>46017</v>
      </c>
      <c r="B3481" s="15" t="s">
        <v>5717</v>
      </c>
      <c r="C3481" s="15" t="s">
        <v>5432</v>
      </c>
      <c r="D3481" s="35">
        <v>1613</v>
      </c>
      <c r="E3481" s="36">
        <v>38</v>
      </c>
      <c r="F3481" s="32"/>
      <c r="G3481" s="32">
        <v>45</v>
      </c>
      <c r="H3481" s="32">
        <v>42</v>
      </c>
      <c r="I3481" s="32">
        <v>11</v>
      </c>
      <c r="J3481" s="37"/>
      <c r="K3481" s="36">
        <v>56</v>
      </c>
      <c r="L3481" s="32">
        <v>72</v>
      </c>
      <c r="M3481" s="37">
        <v>15</v>
      </c>
      <c r="N3481" s="32"/>
      <c r="O3481" s="32"/>
      <c r="P3481" s="32"/>
      <c r="Q3481" s="32"/>
      <c r="R3481" s="38">
        <f>(E3481*E$2+F3481*F$2+G3481*G$2+H3481*H$2+I3481*I$2+K3481*K$2+J3481*J$2+L3481*L$2+M3481*M$2)</f>
        <v>0</v>
      </c>
    </row>
    <row r="3482" spans="1:18" ht="22.5" customHeight="1">
      <c r="A3482" s="34">
        <v>46017</v>
      </c>
      <c r="B3482" s="15" t="s">
        <v>7864</v>
      </c>
      <c r="C3482" s="18" t="s">
        <v>7865</v>
      </c>
      <c r="D3482" s="35">
        <v>222</v>
      </c>
      <c r="E3482" s="36"/>
      <c r="F3482" s="32">
        <v>71</v>
      </c>
      <c r="G3482" s="32"/>
      <c r="H3482" s="32">
        <v>76</v>
      </c>
      <c r="I3482" s="32"/>
      <c r="J3482" s="37"/>
      <c r="K3482" s="36">
        <v>83</v>
      </c>
      <c r="L3482" s="32">
        <v>43</v>
      </c>
      <c r="M3482" s="37">
        <v>47</v>
      </c>
      <c r="N3482" s="32"/>
      <c r="O3482" s="32"/>
      <c r="P3482" s="32"/>
      <c r="Q3482" s="32"/>
      <c r="R3482" s="38">
        <f>(E3482*E$2+F3482*F$2+G3482*G$2+H3482*H$2+I3482*I$2+K3482*K$2+J3482*J$2+L3482*L$2+M3482*M$2)</f>
        <v>0</v>
      </c>
    </row>
    <row r="3483" spans="1:18" ht="22.5" customHeight="1">
      <c r="A3483" s="34">
        <v>46017</v>
      </c>
      <c r="B3483" s="15" t="s">
        <v>3854</v>
      </c>
      <c r="C3483" s="18" t="s">
        <v>3855</v>
      </c>
      <c r="D3483" s="35">
        <v>1662</v>
      </c>
      <c r="E3483" s="36">
        <v>76</v>
      </c>
      <c r="F3483" s="32">
        <v>77</v>
      </c>
      <c r="G3483" s="32">
        <v>77</v>
      </c>
      <c r="H3483" s="32">
        <v>57</v>
      </c>
      <c r="I3483" s="32">
        <v>49</v>
      </c>
      <c r="J3483" s="37"/>
      <c r="K3483" s="36">
        <v>50</v>
      </c>
      <c r="L3483" s="32">
        <v>62</v>
      </c>
      <c r="M3483" s="37">
        <v>51</v>
      </c>
      <c r="N3483" s="32"/>
      <c r="O3483" s="32"/>
      <c r="P3483" s="32"/>
      <c r="Q3483" s="32"/>
      <c r="R3483" s="38">
        <f>(E3483*E$2+F3483*F$2+G3483*G$2+H3483*H$2+I3483*I$2+K3483*K$2+J3483*J$2+L3483*L$2+M3483*M$2)</f>
        <v>0</v>
      </c>
    </row>
    <row r="3484" spans="1:18" ht="22.5" customHeight="1">
      <c r="A3484" s="34">
        <v>46017</v>
      </c>
      <c r="B3484" s="15" t="s">
        <v>3856</v>
      </c>
      <c r="C3484" s="18" t="s">
        <v>3857</v>
      </c>
      <c r="D3484" s="35">
        <v>9259</v>
      </c>
      <c r="E3484" s="36">
        <v>58</v>
      </c>
      <c r="F3484" s="32">
        <v>53</v>
      </c>
      <c r="G3484" s="32">
        <v>63</v>
      </c>
      <c r="H3484" s="32">
        <v>51</v>
      </c>
      <c r="I3484" s="32">
        <v>72</v>
      </c>
      <c r="J3484" s="37"/>
      <c r="K3484" s="36"/>
      <c r="L3484" s="32">
        <v>29</v>
      </c>
      <c r="M3484" s="37">
        <v>80</v>
      </c>
      <c r="N3484" s="32"/>
      <c r="O3484" s="32"/>
      <c r="P3484" s="32"/>
      <c r="Q3484" s="32"/>
      <c r="R3484" s="38">
        <f>(E3484*E$2+F3484*F$2+G3484*G$2+H3484*H$2+I3484*I$2+K3484*K$2+J3484*J$2+L3484*L$2+M3484*M$2)</f>
        <v>0</v>
      </c>
    </row>
    <row r="3485" spans="1:18" ht="22.5" customHeight="1">
      <c r="A3485" s="34">
        <v>46017</v>
      </c>
      <c r="B3485" s="15" t="s">
        <v>3858</v>
      </c>
      <c r="C3485" s="18" t="s">
        <v>3859</v>
      </c>
      <c r="D3485" s="35">
        <v>684</v>
      </c>
      <c r="E3485" s="36"/>
      <c r="F3485" s="32">
        <v>79</v>
      </c>
      <c r="G3485" s="32"/>
      <c r="H3485" s="32">
        <v>57</v>
      </c>
      <c r="I3485" s="32"/>
      <c r="J3485" s="37">
        <v>50</v>
      </c>
      <c r="K3485" s="36">
        <v>54</v>
      </c>
      <c r="L3485" s="32">
        <v>34</v>
      </c>
      <c r="M3485" s="37">
        <v>68</v>
      </c>
      <c r="N3485" s="32"/>
      <c r="O3485" s="32"/>
      <c r="P3485" s="32"/>
      <c r="Q3485" s="32"/>
      <c r="R3485" s="38">
        <f>(E3485*E$2+F3485*F$2+G3485*G$2+H3485*H$2+I3485*I$2+K3485*K$2+J3485*J$2+L3485*L$2+M3485*M$2)</f>
        <v>0</v>
      </c>
    </row>
    <row r="3486" spans="1:18" ht="22.5" customHeight="1">
      <c r="A3486" s="34">
        <v>46017</v>
      </c>
      <c r="B3486" s="15" t="s">
        <v>3860</v>
      </c>
      <c r="C3486" s="15" t="s">
        <v>3861</v>
      </c>
      <c r="D3486" s="35">
        <v>360</v>
      </c>
      <c r="E3486" s="36">
        <v>38</v>
      </c>
      <c r="F3486" s="32">
        <v>18</v>
      </c>
      <c r="G3486" s="32">
        <v>47</v>
      </c>
      <c r="H3486" s="32">
        <v>46</v>
      </c>
      <c r="I3486" s="32">
        <v>45</v>
      </c>
      <c r="J3486" s="37"/>
      <c r="K3486" s="36">
        <v>27</v>
      </c>
      <c r="L3486" s="32">
        <v>73</v>
      </c>
      <c r="M3486" s="37">
        <v>37</v>
      </c>
      <c r="N3486" s="32"/>
      <c r="O3486" s="32"/>
      <c r="P3486" s="32"/>
      <c r="Q3486" s="32"/>
      <c r="R3486" s="38">
        <f>(E3486*E$2+F3486*F$2+G3486*G$2+H3486*H$2+I3486*I$2+K3486*K$2+J3486*J$2+L3486*L$2+M3486*M$2)</f>
        <v>0</v>
      </c>
    </row>
    <row r="3487" spans="1:18" ht="22.5" customHeight="1">
      <c r="A3487" s="34">
        <v>46017</v>
      </c>
      <c r="B3487" s="15" t="s">
        <v>3862</v>
      </c>
      <c r="C3487" s="18" t="s">
        <v>3863</v>
      </c>
      <c r="D3487" s="35">
        <v>174457</v>
      </c>
      <c r="E3487" s="36">
        <v>99</v>
      </c>
      <c r="F3487" s="32">
        <v>90</v>
      </c>
      <c r="G3487" s="32">
        <v>100</v>
      </c>
      <c r="H3487" s="32">
        <v>89</v>
      </c>
      <c r="I3487" s="32">
        <v>61</v>
      </c>
      <c r="J3487" s="37">
        <v>77</v>
      </c>
      <c r="K3487" s="36">
        <v>90</v>
      </c>
      <c r="L3487" s="32">
        <v>29</v>
      </c>
      <c r="M3487" s="37">
        <v>79</v>
      </c>
      <c r="N3487" s="32">
        <v>1</v>
      </c>
      <c r="O3487" s="32"/>
      <c r="P3487" s="32"/>
      <c r="Q3487" s="32"/>
      <c r="R3487" s="38">
        <f>(E3487*E$2+F3487*F$2+G3487*G$2+H3487*H$2+I3487*I$2+K3487*K$2+J3487*J$2+L3487*L$2+M3487*M$2)</f>
        <v>0</v>
      </c>
    </row>
    <row r="3488" spans="1:18" ht="22.5" customHeight="1">
      <c r="A3488" s="34">
        <v>46017</v>
      </c>
      <c r="B3488" s="15" t="s">
        <v>6536</v>
      </c>
      <c r="C3488" s="15" t="s">
        <v>3864</v>
      </c>
      <c r="D3488" s="35">
        <v>782</v>
      </c>
      <c r="E3488" s="36"/>
      <c r="F3488" s="32"/>
      <c r="G3488" s="32"/>
      <c r="H3488" s="32">
        <v>2</v>
      </c>
      <c r="I3488" s="32"/>
      <c r="J3488" s="37"/>
      <c r="K3488" s="36">
        <v>37</v>
      </c>
      <c r="L3488" s="32">
        <v>33</v>
      </c>
      <c r="M3488" s="37">
        <v>69</v>
      </c>
      <c r="N3488" s="32"/>
      <c r="O3488" s="32"/>
      <c r="P3488" s="32"/>
      <c r="Q3488" s="32"/>
      <c r="R3488" s="38">
        <f>(E3488*E$2+F3488*F$2+G3488*G$2+H3488*H$2+I3488*I$2+K3488*K$2+J3488*J$2+L3488*L$2+M3488*M$2)</f>
        <v>0</v>
      </c>
    </row>
    <row r="3489" spans="1:18" ht="22.5" customHeight="1">
      <c r="A3489" s="34">
        <v>46017</v>
      </c>
      <c r="B3489" s="15" t="s">
        <v>3865</v>
      </c>
      <c r="C3489" s="18" t="s">
        <v>3866</v>
      </c>
      <c r="D3489" s="35">
        <v>4853</v>
      </c>
      <c r="E3489" s="36"/>
      <c r="F3489" s="32">
        <v>23</v>
      </c>
      <c r="G3489" s="32"/>
      <c r="H3489" s="32">
        <v>58</v>
      </c>
      <c r="I3489" s="32"/>
      <c r="J3489" s="37"/>
      <c r="K3489" s="36"/>
      <c r="L3489" s="32">
        <v>12</v>
      </c>
      <c r="M3489" s="37">
        <v>79</v>
      </c>
      <c r="N3489" s="32"/>
      <c r="O3489" s="32"/>
      <c r="P3489" s="32"/>
      <c r="Q3489" s="32"/>
      <c r="R3489" s="38">
        <f>(E3489*E$2+F3489*F$2+G3489*G$2+H3489*H$2+I3489*I$2+K3489*K$2+J3489*J$2+L3489*L$2+M3489*M$2)</f>
        <v>0</v>
      </c>
    </row>
    <row r="3490" spans="1:18" ht="22.5" customHeight="1">
      <c r="A3490" s="34">
        <v>46017</v>
      </c>
      <c r="B3490" s="15" t="s">
        <v>6404</v>
      </c>
      <c r="C3490" s="18" t="s">
        <v>6405</v>
      </c>
      <c r="D3490" s="35">
        <v>216</v>
      </c>
      <c r="E3490" s="36"/>
      <c r="F3490" s="32">
        <v>65</v>
      </c>
      <c r="G3490" s="32"/>
      <c r="H3490" s="32">
        <v>29</v>
      </c>
      <c r="I3490" s="32"/>
      <c r="J3490" s="37"/>
      <c r="K3490" s="36">
        <v>3</v>
      </c>
      <c r="L3490" s="32">
        <v>72</v>
      </c>
      <c r="M3490" s="37">
        <v>24</v>
      </c>
      <c r="N3490" s="32"/>
      <c r="O3490" s="32"/>
      <c r="P3490" s="32"/>
      <c r="Q3490" s="32"/>
      <c r="R3490" s="38">
        <f>(E3490*E$2+F3490*F$2+G3490*G$2+H3490*H$2+I3490*I$2+K3490*K$2+J3490*J$2+L3490*L$2+M3490*M$2)</f>
        <v>0</v>
      </c>
    </row>
    <row r="3491" spans="1:18" ht="22.5" customHeight="1">
      <c r="A3491" s="34">
        <v>46017</v>
      </c>
      <c r="B3491" s="15" t="s">
        <v>5807</v>
      </c>
      <c r="C3491" s="15" t="s">
        <v>5806</v>
      </c>
      <c r="D3491" s="35">
        <v>17160</v>
      </c>
      <c r="E3491" s="36">
        <v>57</v>
      </c>
      <c r="F3491" s="32">
        <v>96</v>
      </c>
      <c r="G3491" s="32">
        <v>55</v>
      </c>
      <c r="H3491" s="32">
        <v>33</v>
      </c>
      <c r="I3491" s="32">
        <v>45</v>
      </c>
      <c r="J3491" s="37"/>
      <c r="K3491" s="36">
        <v>72</v>
      </c>
      <c r="L3491" s="32">
        <v>28</v>
      </c>
      <c r="M3491" s="37">
        <v>63</v>
      </c>
      <c r="N3491" s="32"/>
      <c r="O3491" s="32"/>
      <c r="P3491" s="32"/>
      <c r="Q3491" s="32"/>
      <c r="R3491" s="38">
        <f>(E3491*E$2+F3491*F$2+G3491*G$2+H3491*H$2+I3491*I$2+K3491*K$2+J3491*J$2+L3491*L$2+M3491*M$2)</f>
        <v>0</v>
      </c>
    </row>
    <row r="3492" spans="1:18" ht="22.5" customHeight="1">
      <c r="A3492" s="34">
        <v>46017</v>
      </c>
      <c r="B3492" s="15" t="s">
        <v>3867</v>
      </c>
      <c r="C3492" s="18" t="s">
        <v>3868</v>
      </c>
      <c r="D3492" s="35">
        <v>6026</v>
      </c>
      <c r="E3492" s="36">
        <v>66</v>
      </c>
      <c r="F3492" s="32">
        <v>71</v>
      </c>
      <c r="G3492" s="32">
        <v>50</v>
      </c>
      <c r="H3492" s="32">
        <v>96</v>
      </c>
      <c r="I3492" s="32">
        <v>73</v>
      </c>
      <c r="J3492" s="37">
        <v>63</v>
      </c>
      <c r="K3492" s="36">
        <v>57</v>
      </c>
      <c r="L3492" s="32">
        <v>65</v>
      </c>
      <c r="M3492" s="37">
        <v>41</v>
      </c>
      <c r="N3492" s="32"/>
      <c r="O3492" s="32"/>
      <c r="P3492" s="32"/>
      <c r="Q3492" s="32"/>
      <c r="R3492" s="38">
        <f>(E3492*E$2+F3492*F$2+G3492*G$2+H3492*H$2+I3492*I$2+K3492*K$2+J3492*J$2+L3492*L$2+M3492*M$2)</f>
        <v>0</v>
      </c>
    </row>
    <row r="3493" spans="1:18" ht="22.5" customHeight="1">
      <c r="A3493" s="34">
        <v>46017</v>
      </c>
      <c r="B3493" s="15" t="s">
        <v>6150</v>
      </c>
      <c r="C3493" s="18" t="s">
        <v>3869</v>
      </c>
      <c r="D3493" s="35">
        <v>20485</v>
      </c>
      <c r="E3493" s="36"/>
      <c r="F3493" s="32">
        <v>93</v>
      </c>
      <c r="G3493" s="32"/>
      <c r="H3493" s="32">
        <v>54</v>
      </c>
      <c r="I3493" s="32"/>
      <c r="J3493" s="37"/>
      <c r="K3493" s="36"/>
      <c r="L3493" s="32">
        <v>23</v>
      </c>
      <c r="M3493" s="37">
        <v>70</v>
      </c>
      <c r="N3493" s="32"/>
      <c r="O3493" s="32"/>
      <c r="P3493" s="32"/>
      <c r="Q3493" s="32"/>
      <c r="R3493" s="38">
        <f>(E3493*E$2+F3493*F$2+G3493*G$2+H3493*H$2+I3493*I$2+K3493*K$2+J3493*J$2+L3493*L$2+M3493*M$2)</f>
        <v>0</v>
      </c>
    </row>
    <row r="3494" spans="1:18" ht="22.5" customHeight="1">
      <c r="A3494" s="34">
        <v>46017</v>
      </c>
      <c r="B3494" s="15" t="s">
        <v>6367</v>
      </c>
      <c r="C3494" s="15" t="s">
        <v>6368</v>
      </c>
      <c r="D3494" s="35">
        <v>17567</v>
      </c>
      <c r="E3494" s="36">
        <v>43</v>
      </c>
      <c r="F3494" s="32"/>
      <c r="G3494" s="32">
        <v>26</v>
      </c>
      <c r="H3494" s="32">
        <v>27</v>
      </c>
      <c r="I3494" s="32">
        <v>36</v>
      </c>
      <c r="J3494" s="37"/>
      <c r="K3494" s="36">
        <v>41</v>
      </c>
      <c r="L3494" s="32">
        <v>90</v>
      </c>
      <c r="M3494" s="37">
        <v>17</v>
      </c>
      <c r="N3494" s="32"/>
      <c r="O3494" s="32"/>
      <c r="P3494" s="32"/>
      <c r="Q3494" s="32"/>
      <c r="R3494" s="38">
        <f>(E3494*E$2+F3494*F$2+G3494*G$2+H3494*H$2+I3494*I$2+K3494*K$2+J3494*J$2+L3494*L$2+M3494*M$2)</f>
        <v>0</v>
      </c>
    </row>
    <row r="3495" spans="1:18" ht="22.5" customHeight="1">
      <c r="A3495" s="34">
        <v>46017</v>
      </c>
      <c r="B3495" s="15" t="s">
        <v>7691</v>
      </c>
      <c r="C3495" s="18" t="s">
        <v>7692</v>
      </c>
      <c r="D3495" s="35">
        <v>259</v>
      </c>
      <c r="E3495" s="36"/>
      <c r="F3495" s="32"/>
      <c r="G3495" s="32"/>
      <c r="H3495" s="32"/>
      <c r="I3495" s="32"/>
      <c r="J3495" s="37"/>
      <c r="K3495" s="36"/>
      <c r="L3495" s="32">
        <v>47</v>
      </c>
      <c r="M3495" s="37">
        <v>54</v>
      </c>
      <c r="N3495" s="32"/>
      <c r="O3495" s="32"/>
      <c r="P3495" s="32"/>
      <c r="Q3495" s="32"/>
      <c r="R3495" s="38">
        <f>(E3495*E$2+F3495*F$2+G3495*G$2+H3495*H$2+I3495*I$2+K3495*K$2+J3495*J$2+L3495*L$2+M3495*M$2)</f>
        <v>0</v>
      </c>
    </row>
    <row r="3496" spans="1:18" ht="22.5" customHeight="1">
      <c r="A3496" s="34">
        <v>46017</v>
      </c>
      <c r="B3496" s="15" t="s">
        <v>7910</v>
      </c>
      <c r="C3496" s="15" t="s">
        <v>7911</v>
      </c>
      <c r="D3496" s="35">
        <v>1115</v>
      </c>
      <c r="E3496" s="36">
        <v>35</v>
      </c>
      <c r="F3496" s="32">
        <v>33</v>
      </c>
      <c r="G3496" s="32">
        <v>32</v>
      </c>
      <c r="H3496" s="32">
        <v>76</v>
      </c>
      <c r="I3496" s="32">
        <v>36</v>
      </c>
      <c r="J3496" s="37"/>
      <c r="K3496" s="36">
        <v>31</v>
      </c>
      <c r="L3496" s="32">
        <v>58</v>
      </c>
      <c r="M3496" s="37">
        <v>8</v>
      </c>
      <c r="N3496" s="32"/>
      <c r="O3496" s="32"/>
      <c r="P3496" s="32"/>
      <c r="Q3496" s="32"/>
      <c r="R3496" s="38">
        <f>(E3496*E$2+F3496*F$2+G3496*G$2+H3496*H$2+I3496*I$2+K3496*K$2+J3496*J$2+L3496*L$2+M3496*M$2)</f>
        <v>0</v>
      </c>
    </row>
    <row r="3497" spans="1:18" ht="22.5" customHeight="1">
      <c r="A3497" s="34">
        <v>46017</v>
      </c>
      <c r="B3497" s="15" t="s">
        <v>3870</v>
      </c>
      <c r="C3497" s="18" t="s">
        <v>3871</v>
      </c>
      <c r="D3497" s="35">
        <v>382</v>
      </c>
      <c r="E3497" s="36">
        <v>85</v>
      </c>
      <c r="F3497" s="32">
        <v>85</v>
      </c>
      <c r="G3497" s="32">
        <v>38</v>
      </c>
      <c r="H3497" s="32">
        <v>77</v>
      </c>
      <c r="I3497" s="32">
        <v>59</v>
      </c>
      <c r="J3497" s="37"/>
      <c r="K3497" s="36">
        <v>14</v>
      </c>
      <c r="L3497" s="32">
        <v>78</v>
      </c>
      <c r="M3497" s="37">
        <v>16</v>
      </c>
      <c r="N3497" s="32"/>
      <c r="O3497" s="32"/>
      <c r="P3497" s="32"/>
      <c r="Q3497" s="32"/>
      <c r="R3497" s="38">
        <f>(E3497*E$2+F3497*F$2+G3497*G$2+H3497*H$2+I3497*I$2+K3497*K$2+J3497*J$2+L3497*L$2+M3497*M$2)</f>
        <v>0</v>
      </c>
    </row>
    <row r="3498" spans="1:18" ht="22.5" customHeight="1">
      <c r="A3498" s="34">
        <v>46017</v>
      </c>
      <c r="B3498" s="15" t="s">
        <v>5950</v>
      </c>
      <c r="C3498" s="18" t="s">
        <v>5798</v>
      </c>
      <c r="D3498" s="35">
        <v>343</v>
      </c>
      <c r="E3498" s="36"/>
      <c r="F3498" s="32">
        <v>65</v>
      </c>
      <c r="G3498" s="32"/>
      <c r="H3498" s="32">
        <v>62</v>
      </c>
      <c r="I3498" s="32"/>
      <c r="J3498" s="37"/>
      <c r="K3498" s="36">
        <v>54</v>
      </c>
      <c r="L3498" s="32">
        <v>18</v>
      </c>
      <c r="M3498" s="37">
        <v>78</v>
      </c>
      <c r="N3498" s="32"/>
      <c r="O3498" s="32"/>
      <c r="P3498" s="32"/>
      <c r="Q3498" s="32"/>
      <c r="R3498" s="38">
        <f>(E3498*E$2+F3498*F$2+G3498*G$2+H3498*H$2+I3498*I$2+K3498*K$2+J3498*J$2+L3498*L$2+M3498*M$2)</f>
        <v>0</v>
      </c>
    </row>
    <row r="3499" spans="1:18" ht="22.5" customHeight="1">
      <c r="A3499" s="34">
        <v>46017</v>
      </c>
      <c r="B3499" s="15" t="s">
        <v>6651</v>
      </c>
      <c r="C3499" s="18" t="s">
        <v>6652</v>
      </c>
      <c r="D3499" s="35">
        <v>2700</v>
      </c>
      <c r="E3499" s="36">
        <v>38</v>
      </c>
      <c r="F3499" s="32">
        <v>57</v>
      </c>
      <c r="G3499" s="32">
        <v>36</v>
      </c>
      <c r="H3499" s="32">
        <v>26</v>
      </c>
      <c r="I3499" s="32">
        <v>40</v>
      </c>
      <c r="J3499" s="37"/>
      <c r="K3499" s="36">
        <v>24</v>
      </c>
      <c r="L3499" s="32">
        <v>40</v>
      </c>
      <c r="M3499" s="37">
        <v>48</v>
      </c>
      <c r="N3499" s="32"/>
      <c r="O3499" s="32"/>
      <c r="P3499" s="32"/>
      <c r="Q3499" s="32"/>
      <c r="R3499" s="38">
        <f>(E3499*E$2+F3499*F$2+G3499*G$2+H3499*H$2+I3499*I$2+K3499*K$2+J3499*J$2+L3499*L$2+M3499*M$2)</f>
        <v>0</v>
      </c>
    </row>
    <row r="3500" spans="1:18" ht="22.5" customHeight="1">
      <c r="A3500" s="34">
        <v>46017</v>
      </c>
      <c r="B3500" s="15" t="s">
        <v>3872</v>
      </c>
      <c r="C3500" s="15" t="s">
        <v>3873</v>
      </c>
      <c r="D3500" s="35">
        <v>341352</v>
      </c>
      <c r="E3500" s="36"/>
      <c r="F3500" s="32">
        <v>70</v>
      </c>
      <c r="G3500" s="32"/>
      <c r="H3500" s="32">
        <v>36</v>
      </c>
      <c r="I3500" s="32"/>
      <c r="J3500" s="37"/>
      <c r="K3500" s="36">
        <v>79</v>
      </c>
      <c r="L3500" s="32">
        <v>46</v>
      </c>
      <c r="M3500" s="37">
        <v>49</v>
      </c>
      <c r="N3500" s="32"/>
      <c r="O3500" s="32"/>
      <c r="P3500" s="32"/>
      <c r="Q3500" s="32"/>
      <c r="R3500" s="38">
        <f>(E3500*E$2+F3500*F$2+G3500*G$2+H3500*H$2+I3500*I$2+K3500*K$2+J3500*J$2+L3500*L$2+M3500*M$2)</f>
        <v>0</v>
      </c>
    </row>
    <row r="3501" spans="1:18" ht="22.5" customHeight="1">
      <c r="A3501" s="34">
        <v>46017</v>
      </c>
      <c r="B3501" s="15" t="s">
        <v>6938</v>
      </c>
      <c r="C3501" s="18" t="s">
        <v>6939</v>
      </c>
      <c r="D3501" s="35">
        <v>2820</v>
      </c>
      <c r="E3501" s="36">
        <v>44</v>
      </c>
      <c r="F3501" s="32"/>
      <c r="G3501" s="32">
        <v>42</v>
      </c>
      <c r="H3501" s="32">
        <v>29</v>
      </c>
      <c r="I3501" s="32"/>
      <c r="J3501" s="37"/>
      <c r="K3501" s="36">
        <v>57</v>
      </c>
      <c r="L3501" s="32">
        <v>54</v>
      </c>
      <c r="M3501" s="37">
        <v>31</v>
      </c>
      <c r="N3501" s="32"/>
      <c r="O3501" s="32"/>
      <c r="P3501" s="32"/>
      <c r="Q3501" s="32"/>
      <c r="R3501" s="38">
        <f>(E3501*E$2+F3501*F$2+G3501*G$2+H3501*H$2+I3501*I$2+K3501*K$2+J3501*J$2+L3501*L$2+M3501*M$2)</f>
        <v>0</v>
      </c>
    </row>
    <row r="3502" spans="1:18" ht="22.5" customHeight="1">
      <c r="A3502" s="34">
        <v>46017</v>
      </c>
      <c r="B3502" s="15" t="s">
        <v>3874</v>
      </c>
      <c r="C3502" s="18" t="s">
        <v>3875</v>
      </c>
      <c r="D3502" s="35">
        <v>154</v>
      </c>
      <c r="E3502" s="36">
        <v>27</v>
      </c>
      <c r="F3502" s="32">
        <v>35</v>
      </c>
      <c r="G3502" s="32">
        <v>38</v>
      </c>
      <c r="H3502" s="32">
        <v>52</v>
      </c>
      <c r="I3502" s="32">
        <v>41</v>
      </c>
      <c r="J3502" s="37"/>
      <c r="K3502" s="36">
        <v>19</v>
      </c>
      <c r="L3502" s="32">
        <v>48</v>
      </c>
      <c r="M3502" s="37">
        <v>34</v>
      </c>
      <c r="N3502" s="32"/>
      <c r="O3502" s="32"/>
      <c r="P3502" s="32"/>
      <c r="Q3502" s="32"/>
      <c r="R3502" s="38">
        <f>(E3502*E$2+F3502*F$2+G3502*G$2+H3502*H$2+I3502*I$2+K3502*K$2+J3502*J$2+L3502*L$2+M3502*M$2)</f>
        <v>0</v>
      </c>
    </row>
    <row r="3503" spans="1:18" ht="22.5" customHeight="1">
      <c r="A3503" s="34">
        <v>46017</v>
      </c>
      <c r="B3503" s="15" t="s">
        <v>3876</v>
      </c>
      <c r="C3503" s="15" t="s">
        <v>3877</v>
      </c>
      <c r="D3503" s="35">
        <v>4244</v>
      </c>
      <c r="E3503" s="36">
        <v>89</v>
      </c>
      <c r="F3503" s="32">
        <v>83</v>
      </c>
      <c r="G3503" s="32">
        <v>85</v>
      </c>
      <c r="H3503" s="32">
        <v>61</v>
      </c>
      <c r="I3503" s="32">
        <v>95</v>
      </c>
      <c r="J3503" s="37"/>
      <c r="K3503" s="36">
        <v>9</v>
      </c>
      <c r="L3503" s="32">
        <v>89</v>
      </c>
      <c r="M3503" s="37">
        <v>36</v>
      </c>
      <c r="N3503" s="32"/>
      <c r="O3503" s="32"/>
      <c r="P3503" s="32"/>
      <c r="Q3503" s="32"/>
      <c r="R3503" s="38">
        <f>(E3503*E$2+F3503*F$2+G3503*G$2+H3503*H$2+I3503*I$2+K3503*K$2+J3503*J$2+L3503*L$2+M3503*M$2)</f>
        <v>0</v>
      </c>
    </row>
    <row r="3504" spans="1:18" ht="22.5" customHeight="1">
      <c r="A3504" s="34">
        <v>46017</v>
      </c>
      <c r="B3504" s="15" t="s">
        <v>3878</v>
      </c>
      <c r="C3504" s="15" t="s">
        <v>3879</v>
      </c>
      <c r="D3504" s="35">
        <v>27086</v>
      </c>
      <c r="E3504" s="36">
        <v>55</v>
      </c>
      <c r="F3504" s="32">
        <v>39</v>
      </c>
      <c r="G3504" s="32">
        <v>65</v>
      </c>
      <c r="H3504" s="32">
        <v>51</v>
      </c>
      <c r="I3504" s="32">
        <v>43</v>
      </c>
      <c r="J3504" s="37"/>
      <c r="K3504" s="36">
        <v>93</v>
      </c>
      <c r="L3504" s="32">
        <v>34</v>
      </c>
      <c r="M3504" s="37">
        <v>58</v>
      </c>
      <c r="N3504" s="32"/>
      <c r="O3504" s="32"/>
      <c r="P3504" s="32"/>
      <c r="Q3504" s="32"/>
      <c r="R3504" s="38">
        <f>(E3504*E$2+F3504*F$2+G3504*G$2+H3504*H$2+I3504*I$2+K3504*K$2+J3504*J$2+L3504*L$2+M3504*M$2)</f>
        <v>0</v>
      </c>
    </row>
    <row r="3505" spans="1:18" ht="22.5" customHeight="1">
      <c r="A3505" s="34">
        <v>46017</v>
      </c>
      <c r="B3505" s="15" t="s">
        <v>3880</v>
      </c>
      <c r="C3505" s="18" t="s">
        <v>3881</v>
      </c>
      <c r="D3505" s="35">
        <v>5836</v>
      </c>
      <c r="E3505" s="36">
        <v>54</v>
      </c>
      <c r="F3505" s="32">
        <v>59</v>
      </c>
      <c r="G3505" s="32">
        <v>65</v>
      </c>
      <c r="H3505" s="32">
        <v>76</v>
      </c>
      <c r="I3505" s="32">
        <v>66</v>
      </c>
      <c r="J3505" s="37"/>
      <c r="K3505" s="36">
        <v>77</v>
      </c>
      <c r="L3505" s="32">
        <v>41</v>
      </c>
      <c r="M3505" s="37">
        <v>63</v>
      </c>
      <c r="N3505" s="32"/>
      <c r="O3505" s="32"/>
      <c r="P3505" s="32"/>
      <c r="Q3505" s="32"/>
      <c r="R3505" s="38">
        <f>(E3505*E$2+F3505*F$2+G3505*G$2+H3505*H$2+I3505*I$2+K3505*K$2+J3505*J$2+L3505*L$2+M3505*M$2)</f>
        <v>0</v>
      </c>
    </row>
    <row r="3506" spans="1:18" ht="22.5" customHeight="1">
      <c r="A3506" s="34">
        <v>46017</v>
      </c>
      <c r="B3506" s="15" t="s">
        <v>3882</v>
      </c>
      <c r="C3506" s="18" t="s">
        <v>3883</v>
      </c>
      <c r="D3506" s="35">
        <v>218188</v>
      </c>
      <c r="E3506" s="36">
        <v>63</v>
      </c>
      <c r="F3506" s="32">
        <v>62</v>
      </c>
      <c r="G3506" s="32">
        <v>63</v>
      </c>
      <c r="H3506" s="32">
        <v>73</v>
      </c>
      <c r="I3506" s="32">
        <v>74</v>
      </c>
      <c r="J3506" s="37"/>
      <c r="K3506" s="36">
        <v>88</v>
      </c>
      <c r="L3506" s="32">
        <v>37</v>
      </c>
      <c r="M3506" s="37">
        <v>65</v>
      </c>
      <c r="N3506" s="32"/>
      <c r="O3506" s="32"/>
      <c r="P3506" s="32"/>
      <c r="Q3506" s="32"/>
      <c r="R3506" s="38">
        <f>(E3506*E$2+F3506*F$2+G3506*G$2+H3506*H$2+I3506*I$2+K3506*K$2+J3506*J$2+L3506*L$2+M3506*M$2)</f>
        <v>0</v>
      </c>
    </row>
    <row r="3507" spans="1:18" ht="22.5" customHeight="1">
      <c r="A3507" s="34">
        <v>46017</v>
      </c>
      <c r="B3507" s="15" t="s">
        <v>3884</v>
      </c>
      <c r="C3507" s="18" t="s">
        <v>3885</v>
      </c>
      <c r="D3507" s="35">
        <v>1069</v>
      </c>
      <c r="E3507" s="36">
        <v>68</v>
      </c>
      <c r="F3507" s="32">
        <v>74</v>
      </c>
      <c r="G3507" s="32">
        <v>61</v>
      </c>
      <c r="H3507" s="32">
        <v>48</v>
      </c>
      <c r="I3507" s="32">
        <v>64</v>
      </c>
      <c r="J3507" s="37">
        <v>74</v>
      </c>
      <c r="K3507" s="36">
        <v>30</v>
      </c>
      <c r="L3507" s="32">
        <v>62</v>
      </c>
      <c r="M3507" s="37">
        <v>59</v>
      </c>
      <c r="N3507" s="32"/>
      <c r="O3507" s="32"/>
      <c r="P3507" s="32"/>
      <c r="Q3507" s="32"/>
      <c r="R3507" s="38">
        <f>(E3507*E$2+F3507*F$2+G3507*G$2+H3507*H$2+I3507*I$2+K3507*K$2+J3507*J$2+L3507*L$2+M3507*M$2)</f>
        <v>0</v>
      </c>
    </row>
    <row r="3508" spans="1:18" ht="22.5" customHeight="1">
      <c r="A3508" s="34">
        <v>46017</v>
      </c>
      <c r="B3508" s="15" t="s">
        <v>7339</v>
      </c>
      <c r="C3508" s="15" t="s">
        <v>7340</v>
      </c>
      <c r="D3508" s="35">
        <v>841</v>
      </c>
      <c r="E3508" s="36">
        <v>42</v>
      </c>
      <c r="F3508" s="32"/>
      <c r="G3508" s="32">
        <v>51</v>
      </c>
      <c r="H3508" s="32">
        <v>70</v>
      </c>
      <c r="I3508" s="32"/>
      <c r="J3508" s="37"/>
      <c r="K3508" s="36">
        <v>77</v>
      </c>
      <c r="L3508" s="32">
        <v>42</v>
      </c>
      <c r="M3508" s="37">
        <v>42</v>
      </c>
      <c r="N3508" s="32"/>
      <c r="O3508" s="32"/>
      <c r="P3508" s="32"/>
      <c r="Q3508" s="32"/>
      <c r="R3508" s="38">
        <f>(E3508*E$2+F3508*F$2+G3508*G$2+H3508*H$2+I3508*I$2+K3508*K$2+J3508*J$2+L3508*L$2+M3508*M$2)</f>
        <v>0</v>
      </c>
    </row>
    <row r="3509" spans="1:18" ht="22.5" customHeight="1">
      <c r="A3509" s="34">
        <v>46017</v>
      </c>
      <c r="B3509" s="15" t="s">
        <v>3886</v>
      </c>
      <c r="C3509" s="18" t="s">
        <v>3887</v>
      </c>
      <c r="D3509" s="35">
        <v>224819</v>
      </c>
      <c r="E3509" s="36">
        <v>74</v>
      </c>
      <c r="F3509" s="32">
        <v>80</v>
      </c>
      <c r="G3509" s="32">
        <v>71</v>
      </c>
      <c r="H3509" s="32">
        <v>68</v>
      </c>
      <c r="I3509" s="32">
        <v>89</v>
      </c>
      <c r="J3509" s="37">
        <v>65</v>
      </c>
      <c r="K3509" s="36"/>
      <c r="L3509" s="32">
        <v>17</v>
      </c>
      <c r="M3509" s="37">
        <v>87</v>
      </c>
      <c r="N3509" s="32"/>
      <c r="O3509" s="32"/>
      <c r="P3509" s="32"/>
      <c r="Q3509" s="32"/>
      <c r="R3509" s="38">
        <f>(E3509*E$2+F3509*F$2+G3509*G$2+H3509*H$2+I3509*I$2+K3509*K$2+J3509*J$2+L3509*L$2+M3509*M$2)</f>
        <v>0</v>
      </c>
    </row>
    <row r="3510" spans="1:18" ht="22.5" customHeight="1">
      <c r="A3510" s="34">
        <v>46017</v>
      </c>
      <c r="B3510" s="15" t="s">
        <v>3888</v>
      </c>
      <c r="C3510" s="15" t="s">
        <v>3889</v>
      </c>
      <c r="D3510" s="35">
        <v>1367</v>
      </c>
      <c r="E3510" s="36">
        <v>65</v>
      </c>
      <c r="F3510" s="32">
        <v>37</v>
      </c>
      <c r="G3510" s="32">
        <v>61</v>
      </c>
      <c r="H3510" s="32">
        <v>96</v>
      </c>
      <c r="I3510" s="32">
        <v>31</v>
      </c>
      <c r="J3510" s="37">
        <v>27</v>
      </c>
      <c r="K3510" s="36">
        <v>58</v>
      </c>
      <c r="L3510" s="32">
        <v>35</v>
      </c>
      <c r="M3510" s="37">
        <v>49</v>
      </c>
      <c r="N3510" s="32"/>
      <c r="O3510" s="32"/>
      <c r="P3510" s="32"/>
      <c r="Q3510" s="32"/>
      <c r="R3510" s="38">
        <f>(E3510*E$2+F3510*F$2+G3510*G$2+H3510*H$2+I3510*I$2+K3510*K$2+J3510*J$2+L3510*L$2+M3510*M$2)</f>
        <v>0</v>
      </c>
    </row>
    <row r="3511" spans="1:18" ht="22.5" customHeight="1">
      <c r="A3511" s="34">
        <v>46017</v>
      </c>
      <c r="B3511" s="15" t="s">
        <v>3890</v>
      </c>
      <c r="C3511" s="18" t="s">
        <v>3891</v>
      </c>
      <c r="D3511" s="35">
        <v>1515</v>
      </c>
      <c r="E3511" s="36">
        <v>43</v>
      </c>
      <c r="F3511" s="32">
        <v>80</v>
      </c>
      <c r="G3511" s="32">
        <v>0</v>
      </c>
      <c r="H3511" s="32">
        <v>71</v>
      </c>
      <c r="I3511" s="32">
        <v>33</v>
      </c>
      <c r="J3511" s="37"/>
      <c r="K3511" s="36">
        <v>23</v>
      </c>
      <c r="L3511" s="32">
        <v>55</v>
      </c>
      <c r="M3511" s="37">
        <v>36</v>
      </c>
      <c r="N3511" s="32"/>
      <c r="O3511" s="32"/>
      <c r="P3511" s="32"/>
      <c r="Q3511" s="32"/>
      <c r="R3511" s="38">
        <f>(E3511*E$2+F3511*F$2+G3511*G$2+H3511*H$2+I3511*I$2+K3511*K$2+J3511*J$2+L3511*L$2+M3511*M$2)</f>
        <v>0</v>
      </c>
    </row>
    <row r="3512" spans="1:18" ht="22.5" customHeight="1">
      <c r="A3512" s="34">
        <v>46017</v>
      </c>
      <c r="B3512" s="15" t="s">
        <v>3892</v>
      </c>
      <c r="C3512" s="15" t="s">
        <v>3893</v>
      </c>
      <c r="D3512" s="35">
        <v>2816</v>
      </c>
      <c r="E3512" s="36">
        <v>58</v>
      </c>
      <c r="F3512" s="32">
        <v>52</v>
      </c>
      <c r="G3512" s="32">
        <v>53</v>
      </c>
      <c r="H3512" s="32">
        <v>90</v>
      </c>
      <c r="I3512" s="32">
        <v>75</v>
      </c>
      <c r="J3512" s="37"/>
      <c r="K3512" s="36">
        <v>60</v>
      </c>
      <c r="L3512" s="32">
        <v>42</v>
      </c>
      <c r="M3512" s="37">
        <v>68</v>
      </c>
      <c r="N3512" s="32"/>
      <c r="O3512" s="32"/>
      <c r="P3512" s="32"/>
      <c r="Q3512" s="32"/>
      <c r="R3512" s="38">
        <f>(E3512*E$2+F3512*F$2+G3512*G$2+H3512*H$2+I3512*I$2+K3512*K$2+J3512*J$2+L3512*L$2+M3512*M$2)</f>
        <v>0</v>
      </c>
    </row>
    <row r="3513" spans="1:18" ht="22.5" customHeight="1">
      <c r="A3513" s="34">
        <v>46017</v>
      </c>
      <c r="B3513" s="15" t="s">
        <v>7039</v>
      </c>
      <c r="C3513" s="18" t="s">
        <v>7040</v>
      </c>
      <c r="D3513" s="35">
        <v>1167</v>
      </c>
      <c r="E3513" s="36">
        <v>28</v>
      </c>
      <c r="F3513" s="32">
        <v>65</v>
      </c>
      <c r="G3513" s="32">
        <v>29</v>
      </c>
      <c r="H3513" s="32">
        <v>46</v>
      </c>
      <c r="I3513" s="32">
        <v>75</v>
      </c>
      <c r="J3513" s="37"/>
      <c r="K3513" s="36">
        <v>25</v>
      </c>
      <c r="L3513" s="32">
        <v>55</v>
      </c>
      <c r="M3513" s="37">
        <v>41</v>
      </c>
      <c r="N3513" s="32"/>
      <c r="O3513" s="32"/>
      <c r="P3513" s="32"/>
      <c r="Q3513" s="32"/>
      <c r="R3513" s="38">
        <f>(E3513*E$2+F3513*F$2+G3513*G$2+H3513*H$2+I3513*I$2+K3513*K$2+J3513*J$2+L3513*L$2+M3513*M$2)</f>
        <v>0</v>
      </c>
    </row>
    <row r="3514" spans="1:18" ht="22.5" customHeight="1">
      <c r="A3514" s="34">
        <v>46017</v>
      </c>
      <c r="B3514" s="15" t="s">
        <v>3894</v>
      </c>
      <c r="C3514" s="18" t="s">
        <v>3895</v>
      </c>
      <c r="D3514" s="35">
        <v>1876</v>
      </c>
      <c r="E3514" s="36">
        <v>79</v>
      </c>
      <c r="F3514" s="32">
        <v>88</v>
      </c>
      <c r="G3514" s="32">
        <v>46</v>
      </c>
      <c r="H3514" s="32">
        <v>96</v>
      </c>
      <c r="I3514" s="32">
        <v>38</v>
      </c>
      <c r="J3514" s="37">
        <v>78</v>
      </c>
      <c r="K3514" s="36">
        <v>37</v>
      </c>
      <c r="L3514" s="32">
        <v>28</v>
      </c>
      <c r="M3514" s="37">
        <v>62</v>
      </c>
      <c r="N3514" s="32"/>
      <c r="O3514" s="32"/>
      <c r="P3514" s="32"/>
      <c r="Q3514" s="32"/>
      <c r="R3514" s="38">
        <f>(E3514*E$2+F3514*F$2+G3514*G$2+H3514*H$2+I3514*I$2+K3514*K$2+J3514*J$2+L3514*L$2+M3514*M$2)</f>
        <v>0</v>
      </c>
    </row>
    <row r="3515" spans="1:18" ht="22.5" customHeight="1">
      <c r="A3515" s="34">
        <v>46017</v>
      </c>
      <c r="B3515" s="15" t="s">
        <v>3896</v>
      </c>
      <c r="C3515" s="15" t="s">
        <v>3897</v>
      </c>
      <c r="D3515" s="35">
        <v>4666</v>
      </c>
      <c r="E3515" s="36">
        <v>79</v>
      </c>
      <c r="F3515" s="32">
        <v>75</v>
      </c>
      <c r="G3515" s="32">
        <v>57</v>
      </c>
      <c r="H3515" s="32">
        <v>95</v>
      </c>
      <c r="I3515" s="32">
        <v>56</v>
      </c>
      <c r="J3515" s="37">
        <v>75</v>
      </c>
      <c r="K3515" s="36">
        <v>70</v>
      </c>
      <c r="L3515" s="32">
        <v>59</v>
      </c>
      <c r="M3515" s="37">
        <v>34</v>
      </c>
      <c r="N3515" s="32"/>
      <c r="O3515" s="32"/>
      <c r="P3515" s="32"/>
      <c r="Q3515" s="32"/>
      <c r="R3515" s="38">
        <f>(E3515*E$2+F3515*F$2+G3515*G$2+H3515*H$2+I3515*I$2+K3515*K$2+J3515*J$2+L3515*L$2+M3515*M$2)</f>
        <v>0</v>
      </c>
    </row>
    <row r="3516" spans="1:18" ht="22.5" customHeight="1">
      <c r="A3516" s="34">
        <v>46017</v>
      </c>
      <c r="B3516" s="15" t="s">
        <v>6886</v>
      </c>
      <c r="C3516" s="15" t="s">
        <v>6887</v>
      </c>
      <c r="D3516" s="35">
        <v>191</v>
      </c>
      <c r="E3516" s="36"/>
      <c r="F3516" s="32">
        <v>8</v>
      </c>
      <c r="G3516" s="32"/>
      <c r="H3516" s="32">
        <v>25</v>
      </c>
      <c r="I3516" s="32"/>
      <c r="J3516" s="37"/>
      <c r="K3516" s="36">
        <v>7</v>
      </c>
      <c r="L3516" s="32">
        <v>25</v>
      </c>
      <c r="M3516" s="37">
        <v>33</v>
      </c>
      <c r="N3516" s="32"/>
      <c r="O3516" s="32"/>
      <c r="P3516" s="32"/>
      <c r="Q3516" s="32"/>
      <c r="R3516" s="38">
        <f>(E3516*E$2+F3516*F$2+G3516*G$2+H3516*H$2+I3516*I$2+K3516*K$2+J3516*J$2+L3516*L$2+M3516*M$2)</f>
        <v>0</v>
      </c>
    </row>
    <row r="3517" spans="1:18" ht="22.5" customHeight="1">
      <c r="A3517" s="34">
        <v>46017</v>
      </c>
      <c r="B3517" s="15" t="s">
        <v>6940</v>
      </c>
      <c r="C3517" s="15" t="s">
        <v>6941</v>
      </c>
      <c r="D3517" s="35">
        <v>358</v>
      </c>
      <c r="E3517" s="36"/>
      <c r="F3517" s="32">
        <v>97</v>
      </c>
      <c r="G3517" s="32"/>
      <c r="H3517" s="32">
        <v>28</v>
      </c>
      <c r="I3517" s="32"/>
      <c r="J3517" s="37"/>
      <c r="K3517" s="36">
        <v>17</v>
      </c>
      <c r="L3517" s="32">
        <v>39</v>
      </c>
      <c r="M3517" s="37">
        <v>34</v>
      </c>
      <c r="N3517" s="32"/>
      <c r="O3517" s="32"/>
      <c r="P3517" s="32"/>
      <c r="Q3517" s="32"/>
      <c r="R3517" s="38">
        <f>(E3517*E$2+F3517*F$2+G3517*G$2+H3517*H$2+I3517*I$2+K3517*K$2+J3517*J$2+L3517*L$2+M3517*M$2)</f>
        <v>0</v>
      </c>
    </row>
    <row r="3518" spans="1:18" ht="22.5" customHeight="1">
      <c r="A3518" s="34">
        <v>46017</v>
      </c>
      <c r="B3518" s="15" t="s">
        <v>3899</v>
      </c>
      <c r="C3518" s="18" t="s">
        <v>3900</v>
      </c>
      <c r="D3518" s="35">
        <v>13216</v>
      </c>
      <c r="E3518" s="36">
        <v>56</v>
      </c>
      <c r="F3518" s="32">
        <v>43</v>
      </c>
      <c r="G3518" s="32">
        <v>66</v>
      </c>
      <c r="H3518" s="32">
        <v>84</v>
      </c>
      <c r="I3518" s="32">
        <v>49</v>
      </c>
      <c r="J3518" s="37"/>
      <c r="K3518" s="36">
        <v>92</v>
      </c>
      <c r="L3518" s="32">
        <v>48</v>
      </c>
      <c r="M3518" s="37">
        <v>53</v>
      </c>
      <c r="N3518" s="32"/>
      <c r="O3518" s="32"/>
      <c r="P3518" s="32"/>
      <c r="Q3518" s="32"/>
      <c r="R3518" s="38">
        <f>(E3518*E$2+F3518*F$2+G3518*G$2+H3518*H$2+I3518*I$2+K3518*K$2+J3518*J$2+L3518*L$2+M3518*M$2)</f>
        <v>0</v>
      </c>
    </row>
    <row r="3519" spans="1:18" ht="22.5" customHeight="1">
      <c r="A3519" s="34">
        <v>46017</v>
      </c>
      <c r="B3519" s="15" t="s">
        <v>7516</v>
      </c>
      <c r="C3519" s="15" t="s">
        <v>7487</v>
      </c>
      <c r="D3519" s="35">
        <v>129</v>
      </c>
      <c r="E3519" s="36"/>
      <c r="F3519" s="32">
        <v>5</v>
      </c>
      <c r="G3519" s="32"/>
      <c r="H3519" s="32">
        <v>74</v>
      </c>
      <c r="I3519" s="32"/>
      <c r="J3519" s="37"/>
      <c r="K3519" s="36">
        <v>3</v>
      </c>
      <c r="L3519" s="32">
        <v>41</v>
      </c>
      <c r="M3519" s="37">
        <v>32</v>
      </c>
      <c r="N3519" s="32"/>
      <c r="O3519" s="32"/>
      <c r="P3519" s="32"/>
      <c r="Q3519" s="32"/>
      <c r="R3519" s="38">
        <f>(E3519*E$2+F3519*F$2+G3519*G$2+H3519*H$2+I3519*I$2+K3519*K$2+J3519*J$2+L3519*L$2+M3519*M$2)</f>
        <v>0</v>
      </c>
    </row>
    <row r="3520" spans="1:18" ht="22.5" customHeight="1">
      <c r="A3520" s="34">
        <v>46017</v>
      </c>
      <c r="B3520" s="15" t="s">
        <v>7912</v>
      </c>
      <c r="C3520" s="18" t="s">
        <v>7913</v>
      </c>
      <c r="D3520" s="35">
        <v>120</v>
      </c>
      <c r="E3520" s="36"/>
      <c r="F3520" s="32"/>
      <c r="G3520" s="32"/>
      <c r="H3520" s="32">
        <v>14</v>
      </c>
      <c r="I3520" s="32"/>
      <c r="J3520" s="37"/>
      <c r="K3520" s="36">
        <v>27</v>
      </c>
      <c r="L3520" s="32">
        <v>49</v>
      </c>
      <c r="M3520" s="37">
        <v>47</v>
      </c>
      <c r="N3520" s="32"/>
      <c r="O3520" s="32"/>
      <c r="P3520" s="32"/>
      <c r="Q3520" s="32"/>
      <c r="R3520" s="38">
        <f>(E3520*E$2+F3520*F$2+G3520*G$2+H3520*H$2+I3520*I$2+K3520*K$2+J3520*J$2+L3520*L$2+M3520*M$2)</f>
        <v>0</v>
      </c>
    </row>
    <row r="3521" spans="1:18" ht="22.5" customHeight="1">
      <c r="A3521" s="34">
        <v>46017</v>
      </c>
      <c r="B3521" s="15" t="s">
        <v>3901</v>
      </c>
      <c r="C3521" s="18" t="s">
        <v>3902</v>
      </c>
      <c r="D3521" s="35">
        <v>21426</v>
      </c>
      <c r="E3521" s="36">
        <v>57</v>
      </c>
      <c r="F3521" s="32"/>
      <c r="G3521" s="32">
        <v>59</v>
      </c>
      <c r="H3521" s="32">
        <v>31</v>
      </c>
      <c r="I3521" s="32">
        <v>84</v>
      </c>
      <c r="J3521" s="37"/>
      <c r="K3521" s="36">
        <v>60</v>
      </c>
      <c r="L3521" s="32">
        <v>71</v>
      </c>
      <c r="M3521" s="37">
        <v>20</v>
      </c>
      <c r="N3521" s="32"/>
      <c r="O3521" s="32"/>
      <c r="P3521" s="32"/>
      <c r="Q3521" s="32"/>
      <c r="R3521" s="38">
        <f>(E3521*E$2+F3521*F$2+G3521*G$2+H3521*H$2+I3521*I$2+K3521*K$2+J3521*J$2+L3521*L$2+M3521*M$2)</f>
        <v>0</v>
      </c>
    </row>
    <row r="3522" spans="1:18" ht="22.5" customHeight="1">
      <c r="A3522" s="34">
        <v>46017</v>
      </c>
      <c r="B3522" s="15" t="s">
        <v>3903</v>
      </c>
      <c r="C3522" s="18" t="s">
        <v>3904</v>
      </c>
      <c r="D3522" s="35">
        <v>2730</v>
      </c>
      <c r="E3522" s="36">
        <v>73</v>
      </c>
      <c r="F3522" s="32">
        <v>72</v>
      </c>
      <c r="G3522" s="32">
        <v>62</v>
      </c>
      <c r="H3522" s="32">
        <v>66</v>
      </c>
      <c r="I3522" s="32">
        <v>72</v>
      </c>
      <c r="J3522" s="37">
        <v>71</v>
      </c>
      <c r="K3522" s="36">
        <v>37</v>
      </c>
      <c r="L3522" s="32">
        <v>51</v>
      </c>
      <c r="M3522" s="37">
        <v>63</v>
      </c>
      <c r="N3522" s="32"/>
      <c r="O3522" s="32"/>
      <c r="P3522" s="32"/>
      <c r="Q3522" s="32"/>
      <c r="R3522" s="38">
        <f>(E3522*E$2+F3522*F$2+G3522*G$2+H3522*H$2+I3522*I$2+K3522*K$2+J3522*J$2+L3522*L$2+M3522*M$2)</f>
        <v>0</v>
      </c>
    </row>
    <row r="3523" spans="1:18" ht="22.5" customHeight="1">
      <c r="A3523" s="34">
        <v>46017</v>
      </c>
      <c r="B3523" s="15" t="s">
        <v>7341</v>
      </c>
      <c r="C3523" s="18" t="s">
        <v>6369</v>
      </c>
      <c r="D3523" s="35">
        <v>213</v>
      </c>
      <c r="E3523" s="36"/>
      <c r="F3523" s="32">
        <v>5</v>
      </c>
      <c r="G3523" s="32"/>
      <c r="H3523" s="32">
        <v>15</v>
      </c>
      <c r="I3523" s="32"/>
      <c r="J3523" s="37"/>
      <c r="K3523" s="36">
        <v>20</v>
      </c>
      <c r="L3523" s="32">
        <v>13</v>
      </c>
      <c r="M3523" s="37">
        <v>80</v>
      </c>
      <c r="N3523" s="32"/>
      <c r="O3523" s="32"/>
      <c r="P3523" s="32"/>
      <c r="Q3523" s="32"/>
      <c r="R3523" s="38">
        <f>(E3523*E$2+F3523*F$2+G3523*G$2+H3523*H$2+I3523*I$2+K3523*K$2+J3523*J$2+L3523*L$2+M3523*M$2)</f>
        <v>0</v>
      </c>
    </row>
    <row r="3524" spans="1:18" ht="22.5" customHeight="1">
      <c r="A3524" s="34">
        <v>46017</v>
      </c>
      <c r="B3524" s="15" t="s">
        <v>3905</v>
      </c>
      <c r="C3524" s="18" t="s">
        <v>3906</v>
      </c>
      <c r="D3524" s="35">
        <v>2027</v>
      </c>
      <c r="E3524" s="36">
        <v>36</v>
      </c>
      <c r="F3524" s="32">
        <v>48</v>
      </c>
      <c r="G3524" s="32">
        <v>42</v>
      </c>
      <c r="H3524" s="32">
        <v>34</v>
      </c>
      <c r="I3524" s="32">
        <v>6</v>
      </c>
      <c r="J3524" s="37"/>
      <c r="K3524" s="36">
        <v>2</v>
      </c>
      <c r="L3524" s="32">
        <v>34</v>
      </c>
      <c r="M3524" s="37">
        <v>70</v>
      </c>
      <c r="N3524" s="32"/>
      <c r="O3524" s="32"/>
      <c r="P3524" s="32"/>
      <c r="Q3524" s="32"/>
      <c r="R3524" s="38">
        <f>(E3524*E$2+F3524*F$2+G3524*G$2+H3524*H$2+I3524*I$2+K3524*K$2+J3524*J$2+L3524*L$2+M3524*M$2)</f>
        <v>0</v>
      </c>
    </row>
    <row r="3525" spans="1:18" ht="22.5" customHeight="1">
      <c r="A3525" s="34">
        <v>46017</v>
      </c>
      <c r="B3525" s="15" t="s">
        <v>3907</v>
      </c>
      <c r="C3525" s="18" t="s">
        <v>3908</v>
      </c>
      <c r="D3525" s="35">
        <v>3642</v>
      </c>
      <c r="E3525" s="36">
        <v>83</v>
      </c>
      <c r="F3525" s="32">
        <v>76</v>
      </c>
      <c r="G3525" s="32">
        <v>63</v>
      </c>
      <c r="H3525" s="32">
        <v>43</v>
      </c>
      <c r="I3525" s="32">
        <v>18</v>
      </c>
      <c r="J3525" s="37"/>
      <c r="K3525" s="36">
        <v>46</v>
      </c>
      <c r="L3525" s="32">
        <v>92</v>
      </c>
      <c r="M3525" s="37">
        <v>16</v>
      </c>
      <c r="N3525" s="32"/>
      <c r="O3525" s="32"/>
      <c r="P3525" s="32"/>
      <c r="Q3525" s="32"/>
      <c r="R3525" s="38">
        <f>(E3525*E$2+F3525*F$2+G3525*G$2+H3525*H$2+I3525*I$2+K3525*K$2+J3525*J$2+L3525*L$2+M3525*M$2)</f>
        <v>0</v>
      </c>
    </row>
    <row r="3526" spans="1:18" ht="22.5" customHeight="1">
      <c r="A3526" s="34">
        <v>46017</v>
      </c>
      <c r="B3526" s="15" t="s">
        <v>5434</v>
      </c>
      <c r="C3526" s="18" t="s">
        <v>5433</v>
      </c>
      <c r="D3526" s="35">
        <v>9588</v>
      </c>
      <c r="E3526" s="36">
        <v>47</v>
      </c>
      <c r="F3526" s="32"/>
      <c r="G3526" s="32">
        <v>55</v>
      </c>
      <c r="H3526" s="32">
        <v>25</v>
      </c>
      <c r="I3526" s="32">
        <v>65</v>
      </c>
      <c r="J3526" s="37">
        <v>48</v>
      </c>
      <c r="K3526" s="36">
        <v>67</v>
      </c>
      <c r="L3526" s="32">
        <v>80</v>
      </c>
      <c r="M3526" s="37">
        <v>19</v>
      </c>
      <c r="N3526" s="32"/>
      <c r="O3526" s="32"/>
      <c r="P3526" s="32"/>
      <c r="Q3526" s="32"/>
      <c r="R3526" s="38">
        <f>(E3526*E$2+F3526*F$2+G3526*G$2+H3526*H$2+I3526*I$2+K3526*K$2+J3526*J$2+L3526*L$2+M3526*M$2)</f>
        <v>0</v>
      </c>
    </row>
    <row r="3527" spans="1:18" ht="22.5" customHeight="1">
      <c r="A3527" s="34">
        <v>46017</v>
      </c>
      <c r="B3527" s="15" t="s">
        <v>3909</v>
      </c>
      <c r="C3527" s="18" t="s">
        <v>3910</v>
      </c>
      <c r="D3527" s="35">
        <v>2767</v>
      </c>
      <c r="E3527" s="36">
        <v>27</v>
      </c>
      <c r="F3527" s="32">
        <v>18</v>
      </c>
      <c r="G3527" s="32">
        <v>52</v>
      </c>
      <c r="H3527" s="32">
        <v>63</v>
      </c>
      <c r="I3527" s="32">
        <v>56</v>
      </c>
      <c r="J3527" s="37"/>
      <c r="K3527" s="36">
        <v>47</v>
      </c>
      <c r="L3527" s="32">
        <v>42</v>
      </c>
      <c r="M3527" s="37">
        <v>63</v>
      </c>
      <c r="N3527" s="32"/>
      <c r="O3527" s="32"/>
      <c r="P3527" s="32"/>
      <c r="Q3527" s="32"/>
      <c r="R3527" s="38">
        <f>(E3527*E$2+F3527*F$2+G3527*G$2+H3527*H$2+I3527*I$2+K3527*K$2+J3527*J$2+L3527*L$2+M3527*M$2)</f>
        <v>0</v>
      </c>
    </row>
    <row r="3528" spans="1:18" ht="22.5" customHeight="1">
      <c r="A3528" s="34">
        <v>46017</v>
      </c>
      <c r="B3528" s="15" t="s">
        <v>3911</v>
      </c>
      <c r="C3528" s="18" t="s">
        <v>3912</v>
      </c>
      <c r="D3528" s="35">
        <v>19822</v>
      </c>
      <c r="E3528" s="36"/>
      <c r="F3528" s="32">
        <v>54</v>
      </c>
      <c r="G3528" s="32"/>
      <c r="H3528" s="32">
        <v>36</v>
      </c>
      <c r="I3528" s="32"/>
      <c r="J3528" s="37"/>
      <c r="K3528" s="36">
        <v>15</v>
      </c>
      <c r="L3528" s="32">
        <v>77</v>
      </c>
      <c r="M3528" s="37">
        <v>37</v>
      </c>
      <c r="N3528" s="32"/>
      <c r="O3528" s="32"/>
      <c r="P3528" s="32"/>
      <c r="Q3528" s="32"/>
      <c r="R3528" s="38">
        <f>(E3528*E$2+F3528*F$2+G3528*G$2+H3528*H$2+I3528*I$2+K3528*K$2+J3528*J$2+L3528*L$2+M3528*M$2)</f>
        <v>0</v>
      </c>
    </row>
    <row r="3529" spans="1:18" ht="22.5" customHeight="1">
      <c r="A3529" s="34">
        <v>46017</v>
      </c>
      <c r="B3529" s="15" t="s">
        <v>3913</v>
      </c>
      <c r="C3529" s="15" t="s">
        <v>3914</v>
      </c>
      <c r="D3529" s="35">
        <v>26870</v>
      </c>
      <c r="E3529" s="36">
        <v>73</v>
      </c>
      <c r="F3529" s="32">
        <v>94</v>
      </c>
      <c r="G3529" s="32">
        <v>57</v>
      </c>
      <c r="H3529" s="32">
        <v>78</v>
      </c>
      <c r="I3529" s="32">
        <v>90</v>
      </c>
      <c r="J3529" s="37">
        <v>71</v>
      </c>
      <c r="K3529" s="36">
        <v>92</v>
      </c>
      <c r="L3529" s="32">
        <v>61</v>
      </c>
      <c r="M3529" s="37">
        <v>34</v>
      </c>
      <c r="N3529" s="32"/>
      <c r="O3529" s="32"/>
      <c r="P3529" s="32"/>
      <c r="Q3529" s="32"/>
      <c r="R3529" s="38">
        <f>(E3529*E$2+F3529*F$2+G3529*G$2+H3529*H$2+I3529*I$2+K3529*K$2+J3529*J$2+L3529*L$2+M3529*M$2)</f>
        <v>0</v>
      </c>
    </row>
    <row r="3530" spans="1:18" ht="22.5" customHeight="1">
      <c r="A3530" s="34">
        <v>46017</v>
      </c>
      <c r="B3530" s="15" t="s">
        <v>5436</v>
      </c>
      <c r="C3530" s="15" t="s">
        <v>5435</v>
      </c>
      <c r="D3530" s="35">
        <v>255</v>
      </c>
      <c r="E3530" s="36">
        <v>41</v>
      </c>
      <c r="F3530" s="32"/>
      <c r="G3530" s="32">
        <v>39</v>
      </c>
      <c r="H3530" s="32">
        <v>74</v>
      </c>
      <c r="I3530" s="32">
        <v>38</v>
      </c>
      <c r="J3530" s="37"/>
      <c r="K3530" s="36">
        <v>24</v>
      </c>
      <c r="L3530" s="32">
        <v>21</v>
      </c>
      <c r="M3530" s="37">
        <v>75</v>
      </c>
      <c r="N3530" s="32"/>
      <c r="O3530" s="32"/>
      <c r="P3530" s="32"/>
      <c r="Q3530" s="32"/>
      <c r="R3530" s="38">
        <f>(E3530*E$2+F3530*F$2+G3530*G$2+H3530*H$2+I3530*I$2+K3530*K$2+J3530*J$2+L3530*L$2+M3530*M$2)</f>
        <v>0</v>
      </c>
    </row>
    <row r="3531" spans="1:18" ht="22.5" customHeight="1">
      <c r="A3531" s="34">
        <v>46017</v>
      </c>
      <c r="B3531" s="15" t="s">
        <v>3915</v>
      </c>
      <c r="C3531" s="15" t="s">
        <v>3916</v>
      </c>
      <c r="D3531" s="35">
        <v>2657</v>
      </c>
      <c r="E3531" s="36"/>
      <c r="F3531" s="32">
        <v>69</v>
      </c>
      <c r="G3531" s="32"/>
      <c r="H3531" s="32">
        <v>19</v>
      </c>
      <c r="I3531" s="32"/>
      <c r="J3531" s="37"/>
      <c r="K3531" s="36">
        <v>47</v>
      </c>
      <c r="L3531" s="32">
        <v>3</v>
      </c>
      <c r="M3531" s="37">
        <v>83</v>
      </c>
      <c r="N3531" s="32"/>
      <c r="O3531" s="32"/>
      <c r="P3531" s="32"/>
      <c r="Q3531" s="32"/>
      <c r="R3531" s="38">
        <f>(E3531*E$2+F3531*F$2+G3531*G$2+H3531*H$2+I3531*I$2+K3531*K$2+J3531*J$2+L3531*L$2+M3531*M$2)</f>
        <v>0</v>
      </c>
    </row>
    <row r="3532" spans="1:18" ht="22.5" customHeight="1">
      <c r="A3532" s="34">
        <v>46017</v>
      </c>
      <c r="B3532" s="15" t="s">
        <v>5951</v>
      </c>
      <c r="C3532" s="15" t="s">
        <v>5867</v>
      </c>
      <c r="D3532" s="35">
        <v>239</v>
      </c>
      <c r="E3532" s="36"/>
      <c r="F3532" s="32">
        <v>79</v>
      </c>
      <c r="G3532" s="32"/>
      <c r="H3532" s="32">
        <v>61</v>
      </c>
      <c r="I3532" s="32"/>
      <c r="J3532" s="37"/>
      <c r="K3532" s="36">
        <v>67</v>
      </c>
      <c r="L3532" s="32">
        <v>56</v>
      </c>
      <c r="M3532" s="37">
        <v>45</v>
      </c>
      <c r="N3532" s="32"/>
      <c r="O3532" s="32"/>
      <c r="P3532" s="32"/>
      <c r="Q3532" s="32"/>
      <c r="R3532" s="38">
        <f>(E3532*E$2+F3532*F$2+G3532*G$2+H3532*H$2+I3532*I$2+K3532*K$2+J3532*J$2+L3532*L$2+M3532*M$2)</f>
        <v>0</v>
      </c>
    </row>
    <row r="3533" spans="1:18" ht="22.5" customHeight="1">
      <c r="A3533" s="34">
        <v>46017</v>
      </c>
      <c r="B3533" s="15" t="s">
        <v>5438</v>
      </c>
      <c r="C3533" s="18" t="s">
        <v>5437</v>
      </c>
      <c r="D3533" s="35">
        <v>426</v>
      </c>
      <c r="E3533" s="36"/>
      <c r="F3533" s="32"/>
      <c r="G3533" s="32"/>
      <c r="H3533" s="32"/>
      <c r="I3533" s="32"/>
      <c r="J3533" s="37"/>
      <c r="K3533" s="36">
        <v>62</v>
      </c>
      <c r="L3533" s="32">
        <v>32</v>
      </c>
      <c r="M3533" s="37">
        <v>70</v>
      </c>
      <c r="N3533" s="32"/>
      <c r="O3533" s="32"/>
      <c r="P3533" s="32"/>
      <c r="Q3533" s="32"/>
      <c r="R3533" s="38">
        <f>(E3533*E$2+F3533*F$2+G3533*G$2+H3533*H$2+I3533*I$2+K3533*K$2+J3533*J$2+L3533*L$2+M3533*M$2)</f>
        <v>0</v>
      </c>
    </row>
    <row r="3534" spans="1:18" ht="22.5" customHeight="1">
      <c r="A3534" s="34">
        <v>46017</v>
      </c>
      <c r="B3534" s="15" t="s">
        <v>5440</v>
      </c>
      <c r="C3534" s="15" t="s">
        <v>5439</v>
      </c>
      <c r="D3534" s="35">
        <v>397</v>
      </c>
      <c r="E3534" s="36">
        <v>11</v>
      </c>
      <c r="F3534" s="32">
        <v>19</v>
      </c>
      <c r="G3534" s="32">
        <v>38</v>
      </c>
      <c r="H3534" s="32">
        <v>47</v>
      </c>
      <c r="I3534" s="32">
        <v>49</v>
      </c>
      <c r="J3534" s="37"/>
      <c r="K3534" s="36">
        <v>36</v>
      </c>
      <c r="L3534" s="32">
        <v>54</v>
      </c>
      <c r="M3534" s="37">
        <v>36</v>
      </c>
      <c r="N3534" s="32"/>
      <c r="O3534" s="32"/>
      <c r="P3534" s="32"/>
      <c r="Q3534" s="32"/>
      <c r="R3534" s="38">
        <f>(E3534*E$2+F3534*F$2+G3534*G$2+H3534*H$2+I3534*I$2+K3534*K$2+J3534*J$2+L3534*L$2+M3534*M$2)</f>
        <v>0</v>
      </c>
    </row>
    <row r="3535" spans="1:18" ht="22.5" customHeight="1">
      <c r="A3535" s="34">
        <v>46017</v>
      </c>
      <c r="B3535" s="15" t="s">
        <v>5442</v>
      </c>
      <c r="C3535" s="15" t="s">
        <v>5441</v>
      </c>
      <c r="D3535" s="35">
        <v>743</v>
      </c>
      <c r="E3535" s="36">
        <v>54</v>
      </c>
      <c r="F3535" s="32"/>
      <c r="G3535" s="32">
        <v>63</v>
      </c>
      <c r="H3535" s="32">
        <v>61</v>
      </c>
      <c r="I3535" s="32">
        <v>61</v>
      </c>
      <c r="J3535" s="37"/>
      <c r="K3535" s="36">
        <v>61</v>
      </c>
      <c r="L3535" s="32">
        <v>87</v>
      </c>
      <c r="M3535" s="37">
        <v>38</v>
      </c>
      <c r="N3535" s="32"/>
      <c r="O3535" s="32"/>
      <c r="P3535" s="32"/>
      <c r="Q3535" s="32"/>
      <c r="R3535" s="38">
        <f>(E3535*E$2+F3535*F$2+G3535*G$2+H3535*H$2+I3535*I$2+K3535*K$2+J3535*J$2+L3535*L$2+M3535*M$2)</f>
        <v>0</v>
      </c>
    </row>
    <row r="3536" spans="1:18" ht="22.5" customHeight="1">
      <c r="A3536" s="34">
        <v>46017</v>
      </c>
      <c r="B3536" s="15" t="s">
        <v>3917</v>
      </c>
      <c r="C3536" s="18" t="s">
        <v>3918</v>
      </c>
      <c r="D3536" s="35">
        <v>3824</v>
      </c>
      <c r="E3536" s="36">
        <v>59</v>
      </c>
      <c r="F3536" s="32">
        <v>98</v>
      </c>
      <c r="G3536" s="32">
        <v>40</v>
      </c>
      <c r="H3536" s="32">
        <v>64</v>
      </c>
      <c r="I3536" s="32">
        <v>70</v>
      </c>
      <c r="J3536" s="37"/>
      <c r="K3536" s="36">
        <v>17</v>
      </c>
      <c r="L3536" s="32">
        <v>76</v>
      </c>
      <c r="M3536" s="37">
        <v>37</v>
      </c>
      <c r="N3536" s="32"/>
      <c r="O3536" s="32"/>
      <c r="P3536" s="32"/>
      <c r="Q3536" s="32"/>
      <c r="R3536" s="38">
        <f>(E3536*E$2+F3536*F$2+G3536*G$2+H3536*H$2+I3536*I$2+K3536*K$2+J3536*J$2+L3536*L$2+M3536*M$2)</f>
        <v>0</v>
      </c>
    </row>
    <row r="3537" spans="1:18" ht="22.5" customHeight="1">
      <c r="A3537" s="34">
        <v>46017</v>
      </c>
      <c r="B3537" s="15" t="s">
        <v>3919</v>
      </c>
      <c r="C3537" s="18" t="s">
        <v>3920</v>
      </c>
      <c r="D3537" s="35">
        <v>39261</v>
      </c>
      <c r="E3537" s="36">
        <v>51</v>
      </c>
      <c r="F3537" s="32">
        <v>59</v>
      </c>
      <c r="G3537" s="32">
        <v>54</v>
      </c>
      <c r="H3537" s="32">
        <v>22</v>
      </c>
      <c r="I3537" s="32">
        <v>57</v>
      </c>
      <c r="J3537" s="37">
        <v>53</v>
      </c>
      <c r="K3537" s="36">
        <v>34</v>
      </c>
      <c r="L3537" s="32">
        <v>52</v>
      </c>
      <c r="M3537" s="37">
        <v>52</v>
      </c>
      <c r="N3537" s="32"/>
      <c r="O3537" s="32"/>
      <c r="P3537" s="32"/>
      <c r="Q3537" s="32"/>
      <c r="R3537" s="38">
        <f>(E3537*E$2+F3537*F$2+G3537*G$2+H3537*H$2+I3537*I$2+K3537*K$2+J3537*J$2+L3537*L$2+M3537*M$2)</f>
        <v>0</v>
      </c>
    </row>
    <row r="3538" spans="1:18" ht="22.5" customHeight="1">
      <c r="A3538" s="34">
        <v>46017</v>
      </c>
      <c r="B3538" s="15" t="s">
        <v>3921</v>
      </c>
      <c r="C3538" s="15" t="s">
        <v>3922</v>
      </c>
      <c r="D3538" s="35">
        <v>59104</v>
      </c>
      <c r="E3538" s="36">
        <v>73</v>
      </c>
      <c r="F3538" s="32">
        <v>92</v>
      </c>
      <c r="G3538" s="32">
        <v>60</v>
      </c>
      <c r="H3538" s="32">
        <v>44</v>
      </c>
      <c r="I3538" s="32">
        <v>54</v>
      </c>
      <c r="J3538" s="37">
        <v>85</v>
      </c>
      <c r="K3538" s="36">
        <v>88</v>
      </c>
      <c r="L3538" s="32">
        <v>17</v>
      </c>
      <c r="M3538" s="37">
        <v>61</v>
      </c>
      <c r="N3538" s="32"/>
      <c r="O3538" s="32"/>
      <c r="P3538" s="32"/>
      <c r="Q3538" s="32"/>
      <c r="R3538" s="38">
        <f>(E3538*E$2+F3538*F$2+G3538*G$2+H3538*H$2+I3538*I$2+K3538*K$2+J3538*J$2+L3538*L$2+M3538*M$2)</f>
        <v>0</v>
      </c>
    </row>
    <row r="3539" spans="1:18" ht="22.5" customHeight="1">
      <c r="A3539" s="34">
        <v>46017</v>
      </c>
      <c r="B3539" s="15" t="s">
        <v>5444</v>
      </c>
      <c r="C3539" s="18" t="s">
        <v>5443</v>
      </c>
      <c r="D3539" s="35">
        <v>1150</v>
      </c>
      <c r="E3539" s="36">
        <v>47</v>
      </c>
      <c r="F3539" s="32"/>
      <c r="G3539" s="32">
        <v>51</v>
      </c>
      <c r="H3539" s="32">
        <v>63</v>
      </c>
      <c r="I3539" s="32">
        <v>36</v>
      </c>
      <c r="J3539" s="37">
        <v>65</v>
      </c>
      <c r="K3539" s="36">
        <v>66</v>
      </c>
      <c r="L3539" s="32">
        <v>31</v>
      </c>
      <c r="M3539" s="37">
        <v>70</v>
      </c>
      <c r="N3539" s="32"/>
      <c r="O3539" s="32"/>
      <c r="P3539" s="32"/>
      <c r="Q3539" s="32"/>
      <c r="R3539" s="38">
        <f>(E3539*E$2+F3539*F$2+G3539*G$2+H3539*H$2+I3539*I$2+K3539*K$2+J3539*J$2+L3539*L$2+M3539*M$2)</f>
        <v>0</v>
      </c>
    </row>
    <row r="3540" spans="1:18" ht="22.5" customHeight="1">
      <c r="A3540" s="34">
        <v>46017</v>
      </c>
      <c r="B3540" s="15" t="s">
        <v>3923</v>
      </c>
      <c r="C3540" s="15" t="s">
        <v>3924</v>
      </c>
      <c r="D3540" s="35">
        <v>1646</v>
      </c>
      <c r="E3540" s="36">
        <v>60</v>
      </c>
      <c r="F3540" s="32">
        <v>56</v>
      </c>
      <c r="G3540" s="32">
        <v>50</v>
      </c>
      <c r="H3540" s="32">
        <v>96</v>
      </c>
      <c r="I3540" s="32">
        <v>74</v>
      </c>
      <c r="J3540" s="37"/>
      <c r="K3540" s="36">
        <v>66</v>
      </c>
      <c r="L3540" s="32">
        <v>64</v>
      </c>
      <c r="M3540" s="37">
        <v>19</v>
      </c>
      <c r="N3540" s="32"/>
      <c r="O3540" s="32"/>
      <c r="P3540" s="32"/>
      <c r="Q3540" s="32"/>
      <c r="R3540" s="38">
        <f>(E3540*E$2+F3540*F$2+G3540*G$2+H3540*H$2+I3540*I$2+K3540*K$2+J3540*J$2+L3540*L$2+M3540*M$2)</f>
        <v>0</v>
      </c>
    </row>
    <row r="3541" spans="1:18" ht="22.5" customHeight="1">
      <c r="A3541" s="34">
        <v>46017</v>
      </c>
      <c r="B3541" s="15" t="s">
        <v>3925</v>
      </c>
      <c r="C3541" s="15" t="s">
        <v>3926</v>
      </c>
      <c r="D3541" s="35">
        <v>19081</v>
      </c>
      <c r="E3541" s="36">
        <v>54</v>
      </c>
      <c r="F3541" s="32">
        <v>58</v>
      </c>
      <c r="G3541" s="32">
        <v>45</v>
      </c>
      <c r="H3541" s="32">
        <v>71</v>
      </c>
      <c r="I3541" s="32">
        <v>60</v>
      </c>
      <c r="J3541" s="37"/>
      <c r="K3541" s="36">
        <v>94</v>
      </c>
      <c r="L3541" s="32">
        <v>74</v>
      </c>
      <c r="M3541" s="37">
        <v>30</v>
      </c>
      <c r="N3541" s="32"/>
      <c r="O3541" s="32"/>
      <c r="P3541" s="32"/>
      <c r="Q3541" s="32"/>
      <c r="R3541" s="38">
        <f>(E3541*E$2+F3541*F$2+G3541*G$2+H3541*H$2+I3541*I$2+K3541*K$2+J3541*J$2+L3541*L$2+M3541*M$2)</f>
        <v>0</v>
      </c>
    </row>
    <row r="3542" spans="1:18" ht="22.5" customHeight="1">
      <c r="A3542" s="34">
        <v>46017</v>
      </c>
      <c r="B3542" s="15" t="s">
        <v>3927</v>
      </c>
      <c r="C3542" s="18" t="s">
        <v>3928</v>
      </c>
      <c r="D3542" s="35">
        <v>1910</v>
      </c>
      <c r="E3542" s="36">
        <v>62</v>
      </c>
      <c r="F3542" s="32">
        <v>88</v>
      </c>
      <c r="G3542" s="32">
        <v>48</v>
      </c>
      <c r="H3542" s="32">
        <v>74</v>
      </c>
      <c r="I3542" s="32">
        <v>25</v>
      </c>
      <c r="J3542" s="37">
        <v>74</v>
      </c>
      <c r="K3542" s="36">
        <v>53</v>
      </c>
      <c r="L3542" s="32">
        <v>23</v>
      </c>
      <c r="M3542" s="37">
        <v>54</v>
      </c>
      <c r="N3542" s="32"/>
      <c r="O3542" s="32"/>
      <c r="P3542" s="32"/>
      <c r="Q3542" s="32"/>
      <c r="R3542" s="38">
        <f>(E3542*E$2+F3542*F$2+G3542*G$2+H3542*H$2+I3542*I$2+K3542*K$2+J3542*J$2+L3542*L$2+M3542*M$2)</f>
        <v>0</v>
      </c>
    </row>
    <row r="3543" spans="1:18" ht="22.5" customHeight="1">
      <c r="A3543" s="34">
        <v>46017</v>
      </c>
      <c r="B3543" s="15" t="s">
        <v>3929</v>
      </c>
      <c r="C3543" s="18" t="s">
        <v>3930</v>
      </c>
      <c r="D3543" s="35">
        <v>2406</v>
      </c>
      <c r="E3543" s="36">
        <v>67</v>
      </c>
      <c r="F3543" s="32">
        <v>46</v>
      </c>
      <c r="G3543" s="32">
        <v>81</v>
      </c>
      <c r="H3543" s="32">
        <v>83</v>
      </c>
      <c r="I3543" s="32">
        <v>46</v>
      </c>
      <c r="J3543" s="37">
        <v>41</v>
      </c>
      <c r="K3543" s="36">
        <v>55</v>
      </c>
      <c r="L3543" s="32">
        <v>60</v>
      </c>
      <c r="M3543" s="37">
        <v>46</v>
      </c>
      <c r="N3543" s="32"/>
      <c r="O3543" s="32"/>
      <c r="P3543" s="32"/>
      <c r="Q3543" s="32"/>
      <c r="R3543" s="38">
        <f>(E3543*E$2+F3543*F$2+G3543*G$2+H3543*H$2+I3543*I$2+K3543*K$2+J3543*J$2+L3543*L$2+M3543*M$2)</f>
        <v>0</v>
      </c>
    </row>
    <row r="3544" spans="1:18" ht="22.5" customHeight="1">
      <c r="A3544" s="34">
        <v>46017</v>
      </c>
      <c r="B3544" s="15" t="s">
        <v>3931</v>
      </c>
      <c r="C3544" s="18" t="s">
        <v>3932</v>
      </c>
      <c r="D3544" s="35">
        <v>2204</v>
      </c>
      <c r="E3544" s="36">
        <v>68</v>
      </c>
      <c r="F3544" s="32">
        <v>64</v>
      </c>
      <c r="G3544" s="32">
        <v>54</v>
      </c>
      <c r="H3544" s="32">
        <v>62</v>
      </c>
      <c r="I3544" s="32">
        <v>12</v>
      </c>
      <c r="J3544" s="37">
        <v>64</v>
      </c>
      <c r="K3544" s="36">
        <v>62</v>
      </c>
      <c r="L3544" s="32">
        <v>40</v>
      </c>
      <c r="M3544" s="37">
        <v>50</v>
      </c>
      <c r="N3544" s="32"/>
      <c r="O3544" s="32"/>
      <c r="P3544" s="32"/>
      <c r="Q3544" s="32"/>
      <c r="R3544" s="38">
        <f>(E3544*E$2+F3544*F$2+G3544*G$2+H3544*H$2+I3544*I$2+K3544*K$2+J3544*J$2+L3544*L$2+M3544*M$2)</f>
        <v>0</v>
      </c>
    </row>
    <row r="3545" spans="1:18" ht="22.5" customHeight="1">
      <c r="A3545" s="34">
        <v>46017</v>
      </c>
      <c r="B3545" s="15" t="s">
        <v>5446</v>
      </c>
      <c r="C3545" s="18" t="s">
        <v>5445</v>
      </c>
      <c r="D3545" s="35">
        <v>6232</v>
      </c>
      <c r="E3545" s="36">
        <v>47</v>
      </c>
      <c r="F3545" s="32"/>
      <c r="G3545" s="32">
        <v>61</v>
      </c>
      <c r="H3545" s="32"/>
      <c r="I3545" s="32">
        <v>72</v>
      </c>
      <c r="J3545" s="37">
        <v>47</v>
      </c>
      <c r="K3545" s="36">
        <v>67</v>
      </c>
      <c r="L3545" s="32">
        <v>38</v>
      </c>
      <c r="M3545" s="37">
        <v>73</v>
      </c>
      <c r="N3545" s="32"/>
      <c r="O3545" s="32"/>
      <c r="P3545" s="32"/>
      <c r="Q3545" s="32"/>
      <c r="R3545" s="38">
        <f>(E3545*E$2+F3545*F$2+G3545*G$2+H3545*H$2+I3545*I$2+K3545*K$2+J3545*J$2+L3545*L$2+M3545*M$2)</f>
        <v>0</v>
      </c>
    </row>
    <row r="3546" spans="1:18" ht="22.5" customHeight="1">
      <c r="A3546" s="34">
        <v>46017</v>
      </c>
      <c r="B3546" s="15" t="s">
        <v>3933</v>
      </c>
      <c r="C3546" s="15" t="s">
        <v>3934</v>
      </c>
      <c r="D3546" s="35">
        <v>549</v>
      </c>
      <c r="E3546" s="36">
        <v>55</v>
      </c>
      <c r="F3546" s="32">
        <v>88</v>
      </c>
      <c r="G3546" s="32">
        <v>48</v>
      </c>
      <c r="H3546" s="32">
        <v>34</v>
      </c>
      <c r="I3546" s="32">
        <v>13</v>
      </c>
      <c r="J3546" s="37"/>
      <c r="K3546" s="36">
        <v>16</v>
      </c>
      <c r="L3546" s="32">
        <v>46</v>
      </c>
      <c r="M3546" s="37">
        <v>45</v>
      </c>
      <c r="N3546" s="32"/>
      <c r="O3546" s="32"/>
      <c r="P3546" s="32"/>
      <c r="Q3546" s="32"/>
      <c r="R3546" s="38">
        <f>(E3546*E$2+F3546*F$2+G3546*G$2+H3546*H$2+I3546*I$2+K3546*K$2+J3546*J$2+L3546*L$2+M3546*M$2)</f>
        <v>0</v>
      </c>
    </row>
    <row r="3547" spans="1:18" ht="22.5" customHeight="1">
      <c r="A3547" s="34">
        <v>46017</v>
      </c>
      <c r="B3547" s="15" t="s">
        <v>5448</v>
      </c>
      <c r="C3547" s="18" t="s">
        <v>5447</v>
      </c>
      <c r="D3547" s="35">
        <v>22860</v>
      </c>
      <c r="E3547" s="36">
        <v>64</v>
      </c>
      <c r="F3547" s="32"/>
      <c r="G3547" s="32">
        <v>56</v>
      </c>
      <c r="H3547" s="32">
        <v>95</v>
      </c>
      <c r="I3547" s="32">
        <v>67</v>
      </c>
      <c r="J3547" s="37">
        <v>57</v>
      </c>
      <c r="K3547" s="36">
        <v>66</v>
      </c>
      <c r="L3547" s="32">
        <v>65</v>
      </c>
      <c r="M3547" s="37">
        <v>38</v>
      </c>
      <c r="N3547" s="32"/>
      <c r="O3547" s="32"/>
      <c r="P3547" s="32"/>
      <c r="Q3547" s="32"/>
      <c r="R3547" s="38">
        <f>(E3547*E$2+F3547*F$2+G3547*G$2+H3547*H$2+I3547*I$2+K3547*K$2+J3547*J$2+L3547*L$2+M3547*M$2)</f>
        <v>0</v>
      </c>
    </row>
    <row r="3548" spans="1:18" ht="22.5" customHeight="1">
      <c r="A3548" s="34">
        <v>46017</v>
      </c>
      <c r="B3548" s="15" t="s">
        <v>3935</v>
      </c>
      <c r="C3548" s="18" t="s">
        <v>3936</v>
      </c>
      <c r="D3548" s="35">
        <v>680</v>
      </c>
      <c r="E3548" s="36">
        <v>8</v>
      </c>
      <c r="F3548" s="32">
        <v>11</v>
      </c>
      <c r="G3548" s="32">
        <v>0</v>
      </c>
      <c r="H3548" s="32">
        <v>59</v>
      </c>
      <c r="I3548" s="32">
        <v>12</v>
      </c>
      <c r="J3548" s="37">
        <v>6</v>
      </c>
      <c r="K3548" s="36">
        <v>91</v>
      </c>
      <c r="L3548" s="32">
        <v>92</v>
      </c>
      <c r="M3548" s="37">
        <v>26</v>
      </c>
      <c r="N3548" s="32"/>
      <c r="O3548" s="32"/>
      <c r="P3548" s="32"/>
      <c r="Q3548" s="32"/>
      <c r="R3548" s="38">
        <f>(E3548*E$2+F3548*F$2+G3548*G$2+H3548*H$2+I3548*I$2+K3548*K$2+J3548*J$2+L3548*L$2+M3548*M$2)</f>
        <v>0</v>
      </c>
    </row>
    <row r="3549" spans="1:18" ht="22.5" customHeight="1">
      <c r="A3549" s="34">
        <v>46017</v>
      </c>
      <c r="B3549" s="15" t="s">
        <v>3937</v>
      </c>
      <c r="C3549" s="18" t="s">
        <v>3938</v>
      </c>
      <c r="D3549" s="35">
        <v>58047</v>
      </c>
      <c r="E3549" s="36">
        <v>29</v>
      </c>
      <c r="F3549" s="32">
        <v>11</v>
      </c>
      <c r="G3549" s="32">
        <v>61</v>
      </c>
      <c r="H3549" s="32">
        <v>28</v>
      </c>
      <c r="I3549" s="32">
        <v>60</v>
      </c>
      <c r="J3549" s="37"/>
      <c r="K3549" s="36">
        <v>89</v>
      </c>
      <c r="L3549" s="32">
        <v>20</v>
      </c>
      <c r="M3549" s="37">
        <v>81</v>
      </c>
      <c r="N3549" s="32"/>
      <c r="O3549" s="32"/>
      <c r="P3549" s="32"/>
      <c r="Q3549" s="32"/>
      <c r="R3549" s="38">
        <f>(E3549*E$2+F3549*F$2+G3549*G$2+H3549*H$2+I3549*I$2+K3549*K$2+J3549*J$2+L3549*L$2+M3549*M$2)</f>
        <v>0</v>
      </c>
    </row>
    <row r="3550" spans="1:18" ht="22.5" customHeight="1">
      <c r="A3550" s="34">
        <v>46017</v>
      </c>
      <c r="B3550" s="15" t="s">
        <v>3939</v>
      </c>
      <c r="C3550" s="15" t="s">
        <v>3940</v>
      </c>
      <c r="D3550" s="35">
        <v>1468</v>
      </c>
      <c r="E3550" s="36">
        <v>21</v>
      </c>
      <c r="F3550" s="32">
        <v>49</v>
      </c>
      <c r="G3550" s="32">
        <v>44</v>
      </c>
      <c r="H3550" s="32">
        <v>11</v>
      </c>
      <c r="I3550" s="32">
        <v>54</v>
      </c>
      <c r="J3550" s="37"/>
      <c r="K3550" s="36">
        <v>63</v>
      </c>
      <c r="L3550" s="32">
        <v>26</v>
      </c>
      <c r="M3550" s="37">
        <v>59</v>
      </c>
      <c r="N3550" s="32"/>
      <c r="O3550" s="32"/>
      <c r="P3550" s="32"/>
      <c r="Q3550" s="32"/>
      <c r="R3550" s="38">
        <f>(E3550*E$2+F3550*F$2+G3550*G$2+H3550*H$2+I3550*I$2+K3550*K$2+J3550*J$2+L3550*L$2+M3550*M$2)</f>
        <v>0</v>
      </c>
    </row>
    <row r="3551" spans="1:18" ht="22.5" customHeight="1">
      <c r="A3551" s="34">
        <v>46017</v>
      </c>
      <c r="B3551" s="15" t="s">
        <v>3941</v>
      </c>
      <c r="C3551" s="18" t="s">
        <v>3942</v>
      </c>
      <c r="D3551" s="35">
        <v>784</v>
      </c>
      <c r="E3551" s="36"/>
      <c r="F3551" s="32">
        <v>88</v>
      </c>
      <c r="G3551" s="32"/>
      <c r="H3551" s="32">
        <v>15</v>
      </c>
      <c r="I3551" s="32"/>
      <c r="J3551" s="37">
        <v>70</v>
      </c>
      <c r="K3551" s="36">
        <v>42</v>
      </c>
      <c r="L3551" s="32">
        <v>57</v>
      </c>
      <c r="M3551" s="37">
        <v>57</v>
      </c>
      <c r="N3551" s="32"/>
      <c r="O3551" s="32"/>
      <c r="P3551" s="32"/>
      <c r="Q3551" s="32"/>
      <c r="R3551" s="38">
        <f>(E3551*E$2+F3551*F$2+G3551*G$2+H3551*H$2+I3551*I$2+K3551*K$2+J3551*J$2+L3551*L$2+M3551*M$2)</f>
        <v>0</v>
      </c>
    </row>
    <row r="3552" spans="1:18" ht="22.5" customHeight="1">
      <c r="A3552" s="34">
        <v>46017</v>
      </c>
      <c r="B3552" s="15" t="s">
        <v>5450</v>
      </c>
      <c r="C3552" s="18" t="s">
        <v>5449</v>
      </c>
      <c r="D3552" s="35">
        <v>687</v>
      </c>
      <c r="E3552" s="36">
        <v>49</v>
      </c>
      <c r="F3552" s="32"/>
      <c r="G3552" s="32">
        <v>34</v>
      </c>
      <c r="H3552" s="32">
        <v>54</v>
      </c>
      <c r="I3552" s="32">
        <v>52</v>
      </c>
      <c r="J3552" s="37">
        <v>57</v>
      </c>
      <c r="K3552" s="36">
        <v>91</v>
      </c>
      <c r="L3552" s="32">
        <v>34</v>
      </c>
      <c r="M3552" s="37">
        <v>64</v>
      </c>
      <c r="N3552" s="32"/>
      <c r="O3552" s="32"/>
      <c r="P3552" s="32"/>
      <c r="Q3552" s="32"/>
      <c r="R3552" s="38">
        <f>(E3552*E$2+F3552*F$2+G3552*G$2+H3552*H$2+I3552*I$2+K3552*K$2+J3552*J$2+L3552*L$2+M3552*M$2)</f>
        <v>0</v>
      </c>
    </row>
    <row r="3553" spans="1:18" ht="22.5" customHeight="1">
      <c r="A3553" s="34">
        <v>46017</v>
      </c>
      <c r="B3553" s="15" t="s">
        <v>3943</v>
      </c>
      <c r="C3553" s="18" t="s">
        <v>3944</v>
      </c>
      <c r="D3553" s="35">
        <v>16963</v>
      </c>
      <c r="E3553" s="36">
        <v>58</v>
      </c>
      <c r="F3553" s="32">
        <v>67</v>
      </c>
      <c r="G3553" s="32">
        <v>53</v>
      </c>
      <c r="H3553" s="32">
        <v>51</v>
      </c>
      <c r="I3553" s="32">
        <v>92</v>
      </c>
      <c r="J3553" s="37"/>
      <c r="K3553" s="36">
        <v>76</v>
      </c>
      <c r="L3553" s="32">
        <v>75</v>
      </c>
      <c r="M3553" s="37">
        <v>33</v>
      </c>
      <c r="N3553" s="32"/>
      <c r="O3553" s="32"/>
      <c r="P3553" s="32"/>
      <c r="Q3553" s="32"/>
      <c r="R3553" s="38">
        <f>(E3553*E$2+F3553*F$2+G3553*G$2+H3553*H$2+I3553*I$2+K3553*K$2+J3553*J$2+L3553*L$2+M3553*M$2)</f>
        <v>0</v>
      </c>
    </row>
    <row r="3554" spans="1:18" ht="22.5" customHeight="1">
      <c r="A3554" s="34">
        <v>46017</v>
      </c>
      <c r="B3554" s="15" t="s">
        <v>3945</v>
      </c>
      <c r="C3554" s="18" t="s">
        <v>3946</v>
      </c>
      <c r="D3554" s="35">
        <v>1630</v>
      </c>
      <c r="E3554" s="36">
        <v>48</v>
      </c>
      <c r="F3554" s="32">
        <v>57</v>
      </c>
      <c r="G3554" s="32">
        <v>46</v>
      </c>
      <c r="H3554" s="32">
        <v>54</v>
      </c>
      <c r="I3554" s="32">
        <v>94</v>
      </c>
      <c r="J3554" s="37"/>
      <c r="K3554" s="36">
        <v>37</v>
      </c>
      <c r="L3554" s="32">
        <v>64</v>
      </c>
      <c r="M3554" s="37">
        <v>49</v>
      </c>
      <c r="N3554" s="32"/>
      <c r="O3554" s="32"/>
      <c r="P3554" s="32"/>
      <c r="Q3554" s="32"/>
      <c r="R3554" s="38">
        <f>(E3554*E$2+F3554*F$2+G3554*G$2+H3554*H$2+I3554*I$2+K3554*K$2+J3554*J$2+L3554*L$2+M3554*M$2)</f>
        <v>0</v>
      </c>
    </row>
    <row r="3555" spans="1:18" ht="22.5" customHeight="1">
      <c r="A3555" s="34">
        <v>46017</v>
      </c>
      <c r="B3555" s="15" t="s">
        <v>3947</v>
      </c>
      <c r="C3555" s="18" t="s">
        <v>3948</v>
      </c>
      <c r="D3555" s="35">
        <v>65161</v>
      </c>
      <c r="E3555" s="36">
        <v>79</v>
      </c>
      <c r="F3555" s="32">
        <v>71</v>
      </c>
      <c r="G3555" s="32">
        <v>88</v>
      </c>
      <c r="H3555" s="32">
        <v>61</v>
      </c>
      <c r="I3555" s="32">
        <v>29</v>
      </c>
      <c r="J3555" s="37">
        <v>72</v>
      </c>
      <c r="K3555" s="36">
        <v>54</v>
      </c>
      <c r="L3555" s="32">
        <v>31</v>
      </c>
      <c r="M3555" s="37">
        <v>89</v>
      </c>
      <c r="N3555" s="32"/>
      <c r="O3555" s="32"/>
      <c r="P3555" s="32"/>
      <c r="Q3555" s="32"/>
      <c r="R3555" s="38">
        <f>(E3555*E$2+F3555*F$2+G3555*G$2+H3555*H$2+I3555*I$2+K3555*K$2+J3555*J$2+L3555*L$2+M3555*M$2)</f>
        <v>0</v>
      </c>
    </row>
    <row r="3556" spans="1:18" ht="22.5" customHeight="1">
      <c r="A3556" s="34">
        <v>46017</v>
      </c>
      <c r="B3556" s="15" t="s">
        <v>6659</v>
      </c>
      <c r="C3556" s="15" t="s">
        <v>6660</v>
      </c>
      <c r="D3556" s="35">
        <v>203</v>
      </c>
      <c r="E3556" s="36">
        <v>16</v>
      </c>
      <c r="F3556" s="32"/>
      <c r="G3556" s="32">
        <v>22</v>
      </c>
      <c r="H3556" s="32">
        <v>6</v>
      </c>
      <c r="I3556" s="32">
        <v>42</v>
      </c>
      <c r="J3556" s="37"/>
      <c r="K3556" s="36">
        <v>88</v>
      </c>
      <c r="L3556" s="32">
        <v>34</v>
      </c>
      <c r="M3556" s="37">
        <v>49</v>
      </c>
      <c r="N3556" s="32"/>
      <c r="O3556" s="32"/>
      <c r="P3556" s="32"/>
      <c r="Q3556" s="32"/>
      <c r="R3556" s="38">
        <f>(E3556*E$2+F3556*F$2+G3556*G$2+H3556*H$2+I3556*I$2+K3556*K$2+J3556*J$2+L3556*L$2+M3556*M$2)</f>
        <v>0</v>
      </c>
    </row>
    <row r="3557" spans="1:18" ht="22.5" customHeight="1">
      <c r="A3557" s="34">
        <v>46017</v>
      </c>
      <c r="B3557" s="15" t="s">
        <v>6073</v>
      </c>
      <c r="C3557" s="18" t="s">
        <v>6074</v>
      </c>
      <c r="D3557" s="35">
        <v>1647</v>
      </c>
      <c r="E3557" s="36">
        <v>17</v>
      </c>
      <c r="F3557" s="32"/>
      <c r="G3557" s="32">
        <v>22</v>
      </c>
      <c r="H3557" s="32">
        <v>38</v>
      </c>
      <c r="I3557" s="32">
        <v>28</v>
      </c>
      <c r="J3557" s="37"/>
      <c r="K3557" s="36">
        <v>77</v>
      </c>
      <c r="L3557" s="32">
        <v>41</v>
      </c>
      <c r="M3557" s="37">
        <v>50</v>
      </c>
      <c r="N3557" s="32"/>
      <c r="O3557" s="32"/>
      <c r="P3557" s="32"/>
      <c r="Q3557" s="32"/>
      <c r="R3557" s="38">
        <f>(E3557*E$2+F3557*F$2+G3557*G$2+H3557*H$2+I3557*I$2+K3557*K$2+J3557*J$2+L3557*L$2+M3557*M$2)</f>
        <v>0</v>
      </c>
    </row>
    <row r="3558" spans="1:18" ht="22.5" customHeight="1">
      <c r="A3558" s="34">
        <v>46017</v>
      </c>
      <c r="B3558" s="15" t="s">
        <v>3949</v>
      </c>
      <c r="C3558" s="15" t="s">
        <v>3950</v>
      </c>
      <c r="D3558" s="35">
        <v>22691</v>
      </c>
      <c r="E3558" s="36">
        <v>57</v>
      </c>
      <c r="F3558" s="32">
        <v>60</v>
      </c>
      <c r="G3558" s="32">
        <v>62</v>
      </c>
      <c r="H3558" s="32">
        <v>81</v>
      </c>
      <c r="I3558" s="32">
        <v>60</v>
      </c>
      <c r="J3558" s="37"/>
      <c r="K3558" s="36">
        <v>97</v>
      </c>
      <c r="L3558" s="32">
        <v>40</v>
      </c>
      <c r="M3558" s="37">
        <v>58</v>
      </c>
      <c r="N3558" s="32"/>
      <c r="O3558" s="32"/>
      <c r="P3558" s="32"/>
      <c r="Q3558" s="32"/>
      <c r="R3558" s="38">
        <f>(E3558*E$2+F3558*F$2+G3558*G$2+H3558*H$2+I3558*I$2+K3558*K$2+J3558*J$2+L3558*L$2+M3558*M$2)</f>
        <v>0</v>
      </c>
    </row>
    <row r="3559" spans="1:18" ht="22.5" customHeight="1">
      <c r="A3559" s="34">
        <v>46017</v>
      </c>
      <c r="B3559" s="15" t="s">
        <v>6220</v>
      </c>
      <c r="C3559" s="18" t="s">
        <v>6221</v>
      </c>
      <c r="D3559" s="35">
        <v>415</v>
      </c>
      <c r="E3559" s="36"/>
      <c r="F3559" s="32">
        <v>77</v>
      </c>
      <c r="G3559" s="32"/>
      <c r="H3559" s="32">
        <v>11</v>
      </c>
      <c r="I3559" s="32"/>
      <c r="J3559" s="37"/>
      <c r="K3559" s="36"/>
      <c r="L3559" s="32">
        <v>52</v>
      </c>
      <c r="M3559" s="37">
        <v>18</v>
      </c>
      <c r="N3559" s="32"/>
      <c r="O3559" s="32"/>
      <c r="P3559" s="32"/>
      <c r="Q3559" s="32"/>
      <c r="R3559" s="38">
        <f>(E3559*E$2+F3559*F$2+G3559*G$2+H3559*H$2+I3559*I$2+K3559*K$2+J3559*J$2+L3559*L$2+M3559*M$2)</f>
        <v>0</v>
      </c>
    </row>
    <row r="3560" spans="1:18" ht="22.5" customHeight="1">
      <c r="A3560" s="34">
        <v>46017</v>
      </c>
      <c r="B3560" s="15" t="s">
        <v>3951</v>
      </c>
      <c r="C3560" s="15" t="s">
        <v>3952</v>
      </c>
      <c r="D3560" s="35">
        <v>282</v>
      </c>
      <c r="E3560" s="36"/>
      <c r="F3560" s="32">
        <v>69</v>
      </c>
      <c r="G3560" s="32"/>
      <c r="H3560" s="32">
        <v>39</v>
      </c>
      <c r="I3560" s="32"/>
      <c r="J3560" s="37"/>
      <c r="K3560" s="36">
        <v>57</v>
      </c>
      <c r="L3560" s="32">
        <v>52</v>
      </c>
      <c r="M3560" s="37">
        <v>57</v>
      </c>
      <c r="N3560" s="32"/>
      <c r="O3560" s="32"/>
      <c r="P3560" s="32"/>
      <c r="Q3560" s="32"/>
      <c r="R3560" s="38">
        <f>(E3560*E$2+F3560*F$2+G3560*G$2+H3560*H$2+I3560*I$2+K3560*K$2+J3560*J$2+L3560*L$2+M3560*M$2)</f>
        <v>0</v>
      </c>
    </row>
    <row r="3561" spans="1:18" ht="22.5" customHeight="1">
      <c r="A3561" s="34">
        <v>46017</v>
      </c>
      <c r="B3561" s="15" t="s">
        <v>3953</v>
      </c>
      <c r="C3561" s="15" t="s">
        <v>3954</v>
      </c>
      <c r="D3561" s="35">
        <v>27154</v>
      </c>
      <c r="E3561" s="36">
        <v>86</v>
      </c>
      <c r="F3561" s="32">
        <v>67</v>
      </c>
      <c r="G3561" s="32">
        <v>83</v>
      </c>
      <c r="H3561" s="32">
        <v>84</v>
      </c>
      <c r="I3561" s="32">
        <v>58</v>
      </c>
      <c r="J3561" s="37">
        <v>64</v>
      </c>
      <c r="K3561" s="36">
        <v>74</v>
      </c>
      <c r="L3561" s="32">
        <v>34</v>
      </c>
      <c r="M3561" s="37">
        <v>76</v>
      </c>
      <c r="N3561" s="32"/>
      <c r="O3561" s="32"/>
      <c r="P3561" s="32"/>
      <c r="Q3561" s="32"/>
      <c r="R3561" s="38">
        <f>(E3561*E$2+F3561*F$2+G3561*G$2+H3561*H$2+I3561*I$2+K3561*K$2+J3561*J$2+L3561*L$2+M3561*M$2)</f>
        <v>0</v>
      </c>
    </row>
    <row r="3562" spans="1:18" ht="22.5" customHeight="1">
      <c r="A3562" s="34">
        <v>46017</v>
      </c>
      <c r="B3562" s="15" t="s">
        <v>3955</v>
      </c>
      <c r="C3562" s="18" t="s">
        <v>3956</v>
      </c>
      <c r="D3562" s="35">
        <v>13590</v>
      </c>
      <c r="E3562" s="36">
        <v>41</v>
      </c>
      <c r="F3562" s="32"/>
      <c r="G3562" s="32">
        <v>54</v>
      </c>
      <c r="H3562" s="32">
        <v>2</v>
      </c>
      <c r="I3562" s="32">
        <v>5</v>
      </c>
      <c r="J3562" s="37"/>
      <c r="K3562" s="36">
        <v>30</v>
      </c>
      <c r="L3562" s="32">
        <v>70</v>
      </c>
      <c r="M3562" s="37">
        <v>16</v>
      </c>
      <c r="N3562" s="32"/>
      <c r="O3562" s="32"/>
      <c r="P3562" s="32"/>
      <c r="Q3562" s="32"/>
      <c r="R3562" s="38">
        <f>(E3562*E$2+F3562*F$2+G3562*G$2+H3562*H$2+I3562*I$2+K3562*K$2+J3562*J$2+L3562*L$2+M3562*M$2)</f>
        <v>0</v>
      </c>
    </row>
    <row r="3563" spans="1:18" ht="22.5" customHeight="1">
      <c r="A3563" s="34">
        <v>46017</v>
      </c>
      <c r="B3563" s="15" t="s">
        <v>6958</v>
      </c>
      <c r="C3563" s="18" t="s">
        <v>6959</v>
      </c>
      <c r="D3563" s="35">
        <v>1596</v>
      </c>
      <c r="E3563" s="36">
        <v>24</v>
      </c>
      <c r="F3563" s="32">
        <v>17</v>
      </c>
      <c r="G3563" s="32">
        <v>29</v>
      </c>
      <c r="H3563" s="32">
        <v>54</v>
      </c>
      <c r="I3563" s="32">
        <v>69</v>
      </c>
      <c r="J3563" s="37"/>
      <c r="K3563" s="36">
        <v>75</v>
      </c>
      <c r="L3563" s="32">
        <v>65</v>
      </c>
      <c r="M3563" s="37">
        <v>24</v>
      </c>
      <c r="N3563" s="32"/>
      <c r="O3563" s="32"/>
      <c r="P3563" s="32"/>
      <c r="Q3563" s="32"/>
      <c r="R3563" s="38">
        <f>(E3563*E$2+F3563*F$2+G3563*G$2+H3563*H$2+I3563*I$2+K3563*K$2+J3563*J$2+L3563*L$2+M3563*M$2)</f>
        <v>0</v>
      </c>
    </row>
    <row r="3564" spans="1:18" ht="22.5" customHeight="1">
      <c r="A3564" s="34">
        <v>46017</v>
      </c>
      <c r="B3564" s="15" t="s">
        <v>3957</v>
      </c>
      <c r="C3564" s="15" t="s">
        <v>3958</v>
      </c>
      <c r="D3564" s="35">
        <v>1579531</v>
      </c>
      <c r="E3564" s="36">
        <v>46</v>
      </c>
      <c r="F3564" s="32">
        <v>66</v>
      </c>
      <c r="G3564" s="32">
        <v>37</v>
      </c>
      <c r="H3564" s="32">
        <v>54</v>
      </c>
      <c r="I3564" s="32">
        <v>80</v>
      </c>
      <c r="J3564" s="37"/>
      <c r="K3564" s="36">
        <v>68</v>
      </c>
      <c r="L3564" s="32">
        <v>99</v>
      </c>
      <c r="M3564" s="37">
        <v>10</v>
      </c>
      <c r="N3564" s="32"/>
      <c r="O3564" s="32"/>
      <c r="P3564" s="32"/>
      <c r="Q3564" s="32"/>
      <c r="R3564" s="38">
        <f>(E3564*E$2+F3564*F$2+G3564*G$2+H3564*H$2+I3564*I$2+K3564*K$2+J3564*J$2+L3564*L$2+M3564*M$2)</f>
        <v>0</v>
      </c>
    </row>
    <row r="3565" spans="1:18" ht="22.5" customHeight="1">
      <c r="A3565" s="34">
        <v>46017</v>
      </c>
      <c r="B3565" s="15" t="s">
        <v>5452</v>
      </c>
      <c r="C3565" s="18" t="s">
        <v>5451</v>
      </c>
      <c r="D3565" s="35">
        <v>2051</v>
      </c>
      <c r="E3565" s="36">
        <v>53</v>
      </c>
      <c r="F3565" s="32"/>
      <c r="G3565" s="32">
        <v>67</v>
      </c>
      <c r="H3565" s="32">
        <v>74</v>
      </c>
      <c r="I3565" s="32">
        <v>32</v>
      </c>
      <c r="J3565" s="37">
        <v>59</v>
      </c>
      <c r="K3565" s="36">
        <v>64</v>
      </c>
      <c r="L3565" s="32">
        <v>30</v>
      </c>
      <c r="M3565" s="37">
        <v>65</v>
      </c>
      <c r="N3565" s="32"/>
      <c r="O3565" s="32"/>
      <c r="P3565" s="32"/>
      <c r="Q3565" s="32"/>
      <c r="R3565" s="38">
        <f>(E3565*E$2+F3565*F$2+G3565*G$2+H3565*H$2+I3565*I$2+K3565*K$2+J3565*J$2+L3565*L$2+M3565*M$2)</f>
        <v>0</v>
      </c>
    </row>
    <row r="3566" spans="1:18" ht="22.5" customHeight="1">
      <c r="A3566" s="34">
        <v>46017</v>
      </c>
      <c r="B3566" s="15" t="s">
        <v>3959</v>
      </c>
      <c r="C3566" s="15" t="s">
        <v>3960</v>
      </c>
      <c r="D3566" s="35">
        <v>1244697</v>
      </c>
      <c r="E3566" s="36">
        <v>68</v>
      </c>
      <c r="F3566" s="32">
        <v>57</v>
      </c>
      <c r="G3566" s="32">
        <v>72</v>
      </c>
      <c r="H3566" s="32">
        <v>54</v>
      </c>
      <c r="I3566" s="32">
        <v>42</v>
      </c>
      <c r="J3566" s="37"/>
      <c r="K3566" s="36">
        <v>59</v>
      </c>
      <c r="L3566" s="32">
        <v>83</v>
      </c>
      <c r="M3566" s="37">
        <v>20</v>
      </c>
      <c r="N3566" s="32"/>
      <c r="O3566" s="32"/>
      <c r="P3566" s="32"/>
      <c r="Q3566" s="32"/>
      <c r="R3566" s="38">
        <f>(E3566*E$2+F3566*F$2+G3566*G$2+H3566*H$2+I3566*I$2+K3566*K$2+J3566*J$2+L3566*L$2+M3566*M$2)</f>
        <v>0</v>
      </c>
    </row>
    <row r="3567" spans="1:18" ht="22.5" customHeight="1">
      <c r="A3567" s="34">
        <v>46017</v>
      </c>
      <c r="B3567" s="15" t="s">
        <v>3961</v>
      </c>
      <c r="C3567" s="15" t="s">
        <v>3962</v>
      </c>
      <c r="D3567" s="35">
        <v>20674</v>
      </c>
      <c r="E3567" s="36">
        <v>67</v>
      </c>
      <c r="F3567" s="32">
        <v>95</v>
      </c>
      <c r="G3567" s="32">
        <v>62</v>
      </c>
      <c r="H3567" s="32">
        <v>49</v>
      </c>
      <c r="I3567" s="32">
        <v>35</v>
      </c>
      <c r="J3567" s="37">
        <v>86</v>
      </c>
      <c r="K3567" s="36">
        <v>42</v>
      </c>
      <c r="L3567" s="32">
        <v>26</v>
      </c>
      <c r="M3567" s="37">
        <v>97</v>
      </c>
      <c r="N3567" s="32"/>
      <c r="O3567" s="32"/>
      <c r="P3567" s="32">
        <v>1</v>
      </c>
      <c r="Q3567" s="32"/>
      <c r="R3567" s="38">
        <f>(E3567*E$2+F3567*F$2+G3567*G$2+H3567*H$2+I3567*I$2+K3567*K$2+J3567*J$2+L3567*L$2+M3567*M$2)</f>
        <v>0</v>
      </c>
    </row>
    <row r="3568" spans="1:18" ht="22.5" customHeight="1">
      <c r="A3568" s="34">
        <v>46017</v>
      </c>
      <c r="B3568" s="15" t="s">
        <v>6653</v>
      </c>
      <c r="C3568" s="18" t="s">
        <v>6654</v>
      </c>
      <c r="D3568" s="35">
        <v>205</v>
      </c>
      <c r="E3568" s="36"/>
      <c r="F3568" s="32">
        <v>4</v>
      </c>
      <c r="G3568" s="32"/>
      <c r="H3568" s="32">
        <v>42</v>
      </c>
      <c r="I3568" s="32"/>
      <c r="J3568" s="37"/>
      <c r="K3568" s="36">
        <v>3</v>
      </c>
      <c r="L3568" s="32">
        <v>87</v>
      </c>
      <c r="M3568" s="37">
        <v>11</v>
      </c>
      <c r="N3568" s="32"/>
      <c r="O3568" s="32"/>
      <c r="P3568" s="32"/>
      <c r="Q3568" s="32"/>
      <c r="R3568" s="38">
        <f>(E3568*E$2+F3568*F$2+G3568*G$2+H3568*H$2+I3568*I$2+K3568*K$2+J3568*J$2+L3568*L$2+M3568*M$2)</f>
        <v>0</v>
      </c>
    </row>
    <row r="3569" spans="1:18" ht="22.5" customHeight="1">
      <c r="A3569" s="34">
        <v>46017</v>
      </c>
      <c r="B3569" s="15" t="s">
        <v>3963</v>
      </c>
      <c r="C3569" s="15" t="s">
        <v>3964</v>
      </c>
      <c r="D3569" s="35">
        <v>87052</v>
      </c>
      <c r="E3569" s="36">
        <v>69</v>
      </c>
      <c r="F3569" s="32">
        <v>67</v>
      </c>
      <c r="G3569" s="32">
        <v>80</v>
      </c>
      <c r="H3569" s="32">
        <v>30</v>
      </c>
      <c r="I3569" s="32">
        <v>71</v>
      </c>
      <c r="J3569" s="37"/>
      <c r="K3569" s="36">
        <v>96</v>
      </c>
      <c r="L3569" s="32">
        <v>52</v>
      </c>
      <c r="M3569" s="37">
        <v>44</v>
      </c>
      <c r="N3569" s="32"/>
      <c r="O3569" s="32"/>
      <c r="P3569" s="32"/>
      <c r="Q3569" s="32"/>
      <c r="R3569" s="38">
        <f>(E3569*E$2+F3569*F$2+G3569*G$2+H3569*H$2+I3569*I$2+K3569*K$2+J3569*J$2+L3569*L$2+M3569*M$2)</f>
        <v>0</v>
      </c>
    </row>
    <row r="3570" spans="1:18" ht="22.5" customHeight="1">
      <c r="A3570" s="34">
        <v>46017</v>
      </c>
      <c r="B3570" s="15" t="s">
        <v>6828</v>
      </c>
      <c r="C3570" s="18" t="s">
        <v>6809</v>
      </c>
      <c r="D3570" s="35">
        <v>3139</v>
      </c>
      <c r="E3570" s="36">
        <v>49</v>
      </c>
      <c r="F3570" s="32"/>
      <c r="G3570" s="32">
        <v>54</v>
      </c>
      <c r="H3570" s="32"/>
      <c r="I3570" s="32">
        <v>1</v>
      </c>
      <c r="J3570" s="37"/>
      <c r="K3570" s="36">
        <v>5</v>
      </c>
      <c r="L3570" s="32">
        <v>62</v>
      </c>
      <c r="M3570" s="37">
        <v>42</v>
      </c>
      <c r="N3570" s="32"/>
      <c r="O3570" s="32"/>
      <c r="P3570" s="32"/>
      <c r="Q3570" s="32"/>
      <c r="R3570" s="38">
        <f>(E3570*E$2+F3570*F$2+G3570*G$2+H3570*H$2+I3570*I$2+K3570*K$2+J3570*J$2+L3570*L$2+M3570*M$2)</f>
        <v>0</v>
      </c>
    </row>
    <row r="3571" spans="1:18" ht="22.5" customHeight="1">
      <c r="A3571" s="34">
        <v>46017</v>
      </c>
      <c r="B3571" s="15" t="s">
        <v>6753</v>
      </c>
      <c r="C3571" s="18" t="s">
        <v>6700</v>
      </c>
      <c r="D3571" s="35">
        <v>10096</v>
      </c>
      <c r="E3571" s="36">
        <v>57</v>
      </c>
      <c r="F3571" s="32">
        <v>66</v>
      </c>
      <c r="G3571" s="32">
        <v>50</v>
      </c>
      <c r="H3571" s="32">
        <v>52</v>
      </c>
      <c r="I3571" s="32">
        <v>80</v>
      </c>
      <c r="J3571" s="37"/>
      <c r="K3571" s="36">
        <v>58</v>
      </c>
      <c r="L3571" s="32">
        <v>53</v>
      </c>
      <c r="M3571" s="37">
        <v>47</v>
      </c>
      <c r="N3571" s="32"/>
      <c r="O3571" s="32"/>
      <c r="P3571" s="32"/>
      <c r="Q3571" s="32"/>
      <c r="R3571" s="38">
        <f>(E3571*E$2+F3571*F$2+G3571*G$2+H3571*H$2+I3571*I$2+K3571*K$2+J3571*J$2+L3571*L$2+M3571*M$2)</f>
        <v>0</v>
      </c>
    </row>
    <row r="3572" spans="1:18" ht="22.5" customHeight="1">
      <c r="A3572" s="34">
        <v>46017</v>
      </c>
      <c r="B3572" s="15" t="s">
        <v>3965</v>
      </c>
      <c r="C3572" s="18" t="s">
        <v>3966</v>
      </c>
      <c r="D3572" s="35">
        <v>7772</v>
      </c>
      <c r="E3572" s="36">
        <v>57</v>
      </c>
      <c r="F3572" s="32">
        <v>67</v>
      </c>
      <c r="G3572" s="32">
        <v>65</v>
      </c>
      <c r="H3572" s="32">
        <v>37</v>
      </c>
      <c r="I3572" s="32">
        <v>11</v>
      </c>
      <c r="J3572" s="37">
        <v>65</v>
      </c>
      <c r="K3572" s="36">
        <v>70</v>
      </c>
      <c r="L3572" s="32">
        <v>30</v>
      </c>
      <c r="M3572" s="37">
        <v>64</v>
      </c>
      <c r="N3572" s="32"/>
      <c r="O3572" s="32"/>
      <c r="P3572" s="32"/>
      <c r="Q3572" s="32"/>
      <c r="R3572" s="38">
        <f>(E3572*E$2+F3572*F$2+G3572*G$2+H3572*H$2+I3572*I$2+K3572*K$2+J3572*J$2+L3572*L$2+M3572*M$2)</f>
        <v>0</v>
      </c>
    </row>
    <row r="3573" spans="1:18" ht="22.5" customHeight="1">
      <c r="A3573" s="34">
        <v>46017</v>
      </c>
      <c r="B3573" s="15" t="s">
        <v>3967</v>
      </c>
      <c r="C3573" s="15" t="s">
        <v>3968</v>
      </c>
      <c r="D3573" s="35">
        <v>18526</v>
      </c>
      <c r="E3573" s="36">
        <v>48</v>
      </c>
      <c r="F3573" s="32">
        <v>19</v>
      </c>
      <c r="G3573" s="32">
        <v>60</v>
      </c>
      <c r="H3573" s="32">
        <v>63</v>
      </c>
      <c r="I3573" s="32">
        <v>70</v>
      </c>
      <c r="J3573" s="37"/>
      <c r="K3573" s="36">
        <v>47</v>
      </c>
      <c r="L3573" s="32">
        <v>54</v>
      </c>
      <c r="M3573" s="37">
        <v>15</v>
      </c>
      <c r="N3573" s="32"/>
      <c r="O3573" s="32"/>
      <c r="P3573" s="32"/>
      <c r="Q3573" s="32"/>
      <c r="R3573" s="38">
        <f>(E3573*E$2+F3573*F$2+G3573*G$2+H3573*H$2+I3573*I$2+K3573*K$2+J3573*J$2+L3573*L$2+M3573*M$2)</f>
        <v>0</v>
      </c>
    </row>
    <row r="3574" spans="1:18" ht="22.5" customHeight="1">
      <c r="A3574" s="34">
        <v>46017</v>
      </c>
      <c r="B3574" s="15" t="s">
        <v>3969</v>
      </c>
      <c r="C3574" s="18" t="s">
        <v>8056</v>
      </c>
      <c r="D3574" s="35">
        <v>141967</v>
      </c>
      <c r="E3574" s="36"/>
      <c r="F3574" s="32">
        <v>22</v>
      </c>
      <c r="G3574" s="32">
        <v>38</v>
      </c>
      <c r="H3574" s="32">
        <v>9</v>
      </c>
      <c r="I3574" s="32"/>
      <c r="J3574" s="37">
        <v>34</v>
      </c>
      <c r="K3574" s="36">
        <v>18</v>
      </c>
      <c r="L3574" s="32">
        <v>49</v>
      </c>
      <c r="M3574" s="37">
        <v>52</v>
      </c>
      <c r="N3574" s="32"/>
      <c r="O3574" s="32"/>
      <c r="P3574" s="32"/>
      <c r="Q3574" s="32"/>
      <c r="R3574" s="38">
        <f>(E3574*E$2+F3574*F$2+G3574*G$2+H3574*H$2+I3574*I$2+K3574*K$2+J3574*J$2+L3574*L$2+M3574*M$2)</f>
        <v>0</v>
      </c>
    </row>
    <row r="3575" spans="1:18" ht="22.5" customHeight="1">
      <c r="A3575" s="34">
        <v>46017</v>
      </c>
      <c r="B3575" s="15" t="s">
        <v>3970</v>
      </c>
      <c r="C3575" s="18" t="s">
        <v>3971</v>
      </c>
      <c r="D3575" s="35">
        <v>173</v>
      </c>
      <c r="E3575" s="36">
        <v>31</v>
      </c>
      <c r="F3575" s="32">
        <v>13</v>
      </c>
      <c r="G3575" s="32">
        <v>21</v>
      </c>
      <c r="H3575" s="32">
        <v>59</v>
      </c>
      <c r="I3575" s="32">
        <v>20</v>
      </c>
      <c r="J3575" s="37"/>
      <c r="K3575" s="36">
        <v>28</v>
      </c>
      <c r="L3575" s="32">
        <v>16</v>
      </c>
      <c r="M3575" s="37">
        <v>42</v>
      </c>
      <c r="N3575" s="32"/>
      <c r="O3575" s="32"/>
      <c r="P3575" s="32"/>
      <c r="Q3575" s="32"/>
      <c r="R3575" s="38">
        <f>(E3575*E$2+F3575*F$2+G3575*G$2+H3575*H$2+I3575*I$2+K3575*K$2+J3575*J$2+L3575*L$2+M3575*M$2)</f>
        <v>0</v>
      </c>
    </row>
    <row r="3576" spans="1:18" ht="22.5" customHeight="1">
      <c r="A3576" s="34">
        <v>46017</v>
      </c>
      <c r="B3576" s="15" t="s">
        <v>3972</v>
      </c>
      <c r="C3576" s="18" t="s">
        <v>3973</v>
      </c>
      <c r="D3576" s="35">
        <v>8875</v>
      </c>
      <c r="E3576" s="36">
        <v>50</v>
      </c>
      <c r="F3576" s="32">
        <v>17</v>
      </c>
      <c r="G3576" s="32">
        <v>71</v>
      </c>
      <c r="H3576" s="32">
        <v>76</v>
      </c>
      <c r="I3576" s="32">
        <v>76</v>
      </c>
      <c r="J3576" s="37"/>
      <c r="K3576" s="36">
        <v>35</v>
      </c>
      <c r="L3576" s="32">
        <v>17</v>
      </c>
      <c r="M3576" s="37">
        <v>79</v>
      </c>
      <c r="N3576" s="32"/>
      <c r="O3576" s="32"/>
      <c r="P3576" s="32"/>
      <c r="Q3576" s="32"/>
      <c r="R3576" s="38">
        <f>(E3576*E$2+F3576*F$2+G3576*G$2+H3576*H$2+I3576*I$2+K3576*K$2+J3576*J$2+L3576*L$2+M3576*M$2)</f>
        <v>0</v>
      </c>
    </row>
    <row r="3577" spans="1:18" ht="22.5" customHeight="1">
      <c r="A3577" s="34">
        <v>46017</v>
      </c>
      <c r="B3577" s="15" t="s">
        <v>3974</v>
      </c>
      <c r="C3577" s="18" t="s">
        <v>3975</v>
      </c>
      <c r="D3577" s="35">
        <v>375</v>
      </c>
      <c r="E3577" s="36"/>
      <c r="F3577" s="32">
        <v>70</v>
      </c>
      <c r="G3577" s="32"/>
      <c r="H3577" s="32">
        <v>23</v>
      </c>
      <c r="I3577" s="32"/>
      <c r="J3577" s="37"/>
      <c r="K3577" s="36">
        <v>16</v>
      </c>
      <c r="L3577" s="32">
        <v>46</v>
      </c>
      <c r="M3577" s="37">
        <v>25</v>
      </c>
      <c r="N3577" s="32"/>
      <c r="O3577" s="32"/>
      <c r="P3577" s="32"/>
      <c r="Q3577" s="32"/>
      <c r="R3577" s="38">
        <f>(E3577*E$2+F3577*F$2+G3577*G$2+H3577*H$2+I3577*I$2+K3577*K$2+J3577*J$2+L3577*L$2+M3577*M$2)</f>
        <v>0</v>
      </c>
    </row>
    <row r="3578" spans="1:18" ht="22.5" customHeight="1">
      <c r="A3578" s="34">
        <v>46017</v>
      </c>
      <c r="B3578" s="15" t="s">
        <v>3976</v>
      </c>
      <c r="C3578" s="15" t="s">
        <v>3977</v>
      </c>
      <c r="D3578" s="35">
        <v>1249</v>
      </c>
      <c r="E3578" s="36">
        <v>31</v>
      </c>
      <c r="F3578" s="32">
        <v>38</v>
      </c>
      <c r="G3578" s="32">
        <v>47</v>
      </c>
      <c r="H3578" s="32">
        <v>37</v>
      </c>
      <c r="I3578" s="32">
        <v>38</v>
      </c>
      <c r="J3578" s="37"/>
      <c r="K3578" s="36">
        <v>44</v>
      </c>
      <c r="L3578" s="32">
        <v>85</v>
      </c>
      <c r="M3578" s="37">
        <v>22</v>
      </c>
      <c r="N3578" s="32"/>
      <c r="O3578" s="32"/>
      <c r="P3578" s="32"/>
      <c r="Q3578" s="32"/>
      <c r="R3578" s="38">
        <f>(E3578*E$2+F3578*F$2+G3578*G$2+H3578*H$2+I3578*I$2+K3578*K$2+J3578*J$2+L3578*L$2+M3578*M$2)</f>
        <v>0</v>
      </c>
    </row>
    <row r="3579" spans="1:18" ht="22.5" customHeight="1">
      <c r="A3579" s="34">
        <v>46017</v>
      </c>
      <c r="B3579" s="15" t="s">
        <v>3978</v>
      </c>
      <c r="C3579" s="15" t="s">
        <v>3979</v>
      </c>
      <c r="D3579" s="35">
        <v>7410</v>
      </c>
      <c r="E3579" s="36">
        <v>30</v>
      </c>
      <c r="F3579" s="32">
        <v>3</v>
      </c>
      <c r="G3579" s="32">
        <v>63</v>
      </c>
      <c r="H3579" s="32">
        <v>17</v>
      </c>
      <c r="I3579" s="32">
        <v>14</v>
      </c>
      <c r="J3579" s="37"/>
      <c r="K3579" s="36">
        <v>23</v>
      </c>
      <c r="L3579" s="32">
        <v>72</v>
      </c>
      <c r="M3579" s="37">
        <v>14</v>
      </c>
      <c r="N3579" s="32"/>
      <c r="O3579" s="32"/>
      <c r="P3579" s="32"/>
      <c r="Q3579" s="32"/>
      <c r="R3579" s="38">
        <f>(E3579*E$2+F3579*F$2+G3579*G$2+H3579*H$2+I3579*I$2+K3579*K$2+J3579*J$2+L3579*L$2+M3579*M$2)</f>
        <v>0</v>
      </c>
    </row>
    <row r="3580" spans="1:18" ht="22.5" customHeight="1">
      <c r="A3580" s="34">
        <v>46017</v>
      </c>
      <c r="B3580" s="15" t="s">
        <v>7914</v>
      </c>
      <c r="C3580" s="18" t="s">
        <v>7915</v>
      </c>
      <c r="D3580" s="35">
        <v>80</v>
      </c>
      <c r="E3580" s="36"/>
      <c r="F3580" s="32"/>
      <c r="G3580" s="32"/>
      <c r="H3580" s="32">
        <v>15</v>
      </c>
      <c r="I3580" s="32"/>
      <c r="J3580" s="37"/>
      <c r="K3580" s="36">
        <v>10</v>
      </c>
      <c r="L3580" s="32">
        <v>50</v>
      </c>
      <c r="M3580" s="37">
        <v>37</v>
      </c>
      <c r="N3580" s="32"/>
      <c r="O3580" s="32"/>
      <c r="P3580" s="32"/>
      <c r="Q3580" s="32"/>
      <c r="R3580" s="38">
        <f>(E3580*E$2+F3580*F$2+G3580*G$2+H3580*H$2+I3580*I$2+K3580*K$2+J3580*J$2+L3580*L$2+M3580*M$2)</f>
        <v>0</v>
      </c>
    </row>
    <row r="3581" spans="1:18" ht="22.5" customHeight="1">
      <c r="A3581" s="34">
        <v>46017</v>
      </c>
      <c r="B3581" s="15" t="s">
        <v>3980</v>
      </c>
      <c r="C3581" s="15" t="s">
        <v>3981</v>
      </c>
      <c r="D3581" s="35">
        <v>164</v>
      </c>
      <c r="E3581" s="36"/>
      <c r="F3581" s="32">
        <v>1</v>
      </c>
      <c r="G3581" s="32"/>
      <c r="H3581" s="32">
        <v>10</v>
      </c>
      <c r="I3581" s="32"/>
      <c r="J3581" s="37"/>
      <c r="K3581" s="36">
        <v>35</v>
      </c>
      <c r="L3581" s="32">
        <v>53</v>
      </c>
      <c r="M3581" s="37">
        <v>52</v>
      </c>
      <c r="N3581" s="32"/>
      <c r="O3581" s="32"/>
      <c r="P3581" s="32"/>
      <c r="Q3581" s="32"/>
      <c r="R3581" s="38">
        <f>(E3581*E$2+F3581*F$2+G3581*G$2+H3581*H$2+I3581*I$2+K3581*K$2+J3581*J$2+L3581*L$2+M3581*M$2)</f>
        <v>0</v>
      </c>
    </row>
    <row r="3582" spans="1:18" ht="22.5" customHeight="1">
      <c r="A3582" s="34">
        <v>46017</v>
      </c>
      <c r="B3582" s="15" t="s">
        <v>3982</v>
      </c>
      <c r="C3582" s="15" t="s">
        <v>3983</v>
      </c>
      <c r="D3582" s="35">
        <v>47320</v>
      </c>
      <c r="E3582" s="36">
        <v>31</v>
      </c>
      <c r="F3582" s="32">
        <v>77</v>
      </c>
      <c r="G3582" s="32">
        <v>34</v>
      </c>
      <c r="H3582" s="32">
        <v>18</v>
      </c>
      <c r="I3582" s="32">
        <v>43</v>
      </c>
      <c r="J3582" s="37"/>
      <c r="K3582" s="36">
        <v>93</v>
      </c>
      <c r="L3582" s="32">
        <v>31</v>
      </c>
      <c r="M3582" s="37">
        <v>56</v>
      </c>
      <c r="N3582" s="32"/>
      <c r="O3582" s="32"/>
      <c r="P3582" s="32"/>
      <c r="Q3582" s="32"/>
      <c r="R3582" s="38">
        <f>(E3582*E$2+F3582*F$2+G3582*G$2+H3582*H$2+I3582*I$2+K3582*K$2+J3582*J$2+L3582*L$2+M3582*M$2)</f>
        <v>0</v>
      </c>
    </row>
    <row r="3583" spans="1:18" ht="22.5" customHeight="1">
      <c r="A3583" s="34">
        <v>46017</v>
      </c>
      <c r="B3583" s="15" t="s">
        <v>3984</v>
      </c>
      <c r="C3583" s="15" t="s">
        <v>3985</v>
      </c>
      <c r="D3583" s="35">
        <v>19802</v>
      </c>
      <c r="E3583" s="36">
        <v>35</v>
      </c>
      <c r="F3583" s="32">
        <v>26</v>
      </c>
      <c r="G3583" s="32">
        <v>43</v>
      </c>
      <c r="H3583" s="32">
        <v>46</v>
      </c>
      <c r="I3583" s="32">
        <v>44</v>
      </c>
      <c r="J3583" s="37">
        <v>45</v>
      </c>
      <c r="K3583" s="36"/>
      <c r="L3583" s="32">
        <v>0</v>
      </c>
      <c r="M3583" s="37">
        <v>93</v>
      </c>
      <c r="N3583" s="32"/>
      <c r="O3583" s="32"/>
      <c r="P3583" s="32"/>
      <c r="Q3583" s="32"/>
      <c r="R3583" s="38">
        <f>(E3583*E$2+F3583*F$2+G3583*G$2+H3583*H$2+I3583*I$2+K3583*K$2+J3583*J$2+L3583*L$2+M3583*M$2)</f>
        <v>0</v>
      </c>
    </row>
    <row r="3584" spans="1:18" ht="22.5" customHeight="1">
      <c r="A3584" s="34">
        <v>46017</v>
      </c>
      <c r="B3584" s="15" t="s">
        <v>6762</v>
      </c>
      <c r="C3584" s="18" t="s">
        <v>6763</v>
      </c>
      <c r="D3584" s="35">
        <v>1343</v>
      </c>
      <c r="E3584" s="36">
        <v>56</v>
      </c>
      <c r="F3584" s="32">
        <v>55</v>
      </c>
      <c r="G3584" s="32">
        <v>47</v>
      </c>
      <c r="H3584" s="32">
        <v>99</v>
      </c>
      <c r="I3584" s="32">
        <v>65</v>
      </c>
      <c r="J3584" s="37"/>
      <c r="K3584" s="36">
        <v>61</v>
      </c>
      <c r="L3584" s="32">
        <v>37</v>
      </c>
      <c r="M3584" s="37">
        <v>42</v>
      </c>
      <c r="N3584" s="32"/>
      <c r="O3584" s="32"/>
      <c r="P3584" s="32"/>
      <c r="Q3584" s="32"/>
      <c r="R3584" s="38">
        <f>(E3584*E$2+F3584*F$2+G3584*G$2+H3584*H$2+I3584*I$2+K3584*K$2+J3584*J$2+L3584*L$2+M3584*M$2)</f>
        <v>0</v>
      </c>
    </row>
    <row r="3585" spans="1:18" ht="22.5" customHeight="1">
      <c r="A3585" s="34">
        <v>46017</v>
      </c>
      <c r="B3585" s="15" t="s">
        <v>6960</v>
      </c>
      <c r="C3585" s="15" t="s">
        <v>6961</v>
      </c>
      <c r="D3585" s="35">
        <v>1490</v>
      </c>
      <c r="E3585" s="36">
        <v>33</v>
      </c>
      <c r="F3585" s="32">
        <v>7</v>
      </c>
      <c r="G3585" s="32">
        <v>24</v>
      </c>
      <c r="H3585" s="32">
        <v>73</v>
      </c>
      <c r="I3585" s="32">
        <v>70</v>
      </c>
      <c r="J3585" s="37"/>
      <c r="K3585" s="36">
        <v>87</v>
      </c>
      <c r="L3585" s="32">
        <v>45</v>
      </c>
      <c r="M3585" s="37">
        <v>39</v>
      </c>
      <c r="N3585" s="32"/>
      <c r="O3585" s="32"/>
      <c r="P3585" s="32"/>
      <c r="Q3585" s="32"/>
      <c r="R3585" s="38">
        <f>(E3585*E$2+F3585*F$2+G3585*G$2+H3585*H$2+I3585*I$2+K3585*K$2+J3585*J$2+L3585*L$2+M3585*M$2)</f>
        <v>0</v>
      </c>
    </row>
    <row r="3586" spans="1:18" ht="22.5" customHeight="1">
      <c r="A3586" s="34">
        <v>46017</v>
      </c>
      <c r="B3586" s="15" t="s">
        <v>7041</v>
      </c>
      <c r="C3586" s="18" t="s">
        <v>7042</v>
      </c>
      <c r="D3586" s="35">
        <v>240</v>
      </c>
      <c r="E3586" s="36"/>
      <c r="F3586" s="32"/>
      <c r="G3586" s="32"/>
      <c r="H3586" s="32"/>
      <c r="I3586" s="32"/>
      <c r="J3586" s="37"/>
      <c r="K3586" s="36"/>
      <c r="L3586" s="32">
        <v>48</v>
      </c>
      <c r="M3586" s="37">
        <v>53</v>
      </c>
      <c r="N3586" s="32"/>
      <c r="O3586" s="32"/>
      <c r="P3586" s="32"/>
      <c r="Q3586" s="32"/>
      <c r="R3586" s="38">
        <f>(E3586*E$2+F3586*F$2+G3586*G$2+H3586*H$2+I3586*I$2+K3586*K$2+J3586*J$2+L3586*L$2+M3586*M$2)</f>
        <v>0</v>
      </c>
    </row>
    <row r="3587" spans="1:18" ht="22.5" customHeight="1">
      <c r="A3587" s="34">
        <v>46017</v>
      </c>
      <c r="B3587" s="15" t="s">
        <v>7269</v>
      </c>
      <c r="C3587" s="18" t="s">
        <v>7270</v>
      </c>
      <c r="D3587" s="35">
        <v>207</v>
      </c>
      <c r="E3587" s="36"/>
      <c r="F3587" s="32"/>
      <c r="G3587" s="32"/>
      <c r="H3587" s="32"/>
      <c r="I3587" s="32"/>
      <c r="J3587" s="37"/>
      <c r="K3587" s="36"/>
      <c r="L3587" s="32">
        <v>45</v>
      </c>
      <c r="M3587" s="37">
        <v>59</v>
      </c>
      <c r="N3587" s="32"/>
      <c r="O3587" s="32"/>
      <c r="P3587" s="32"/>
      <c r="Q3587" s="32"/>
      <c r="R3587" s="38">
        <f>(E3587*E$2+F3587*F$2+G3587*G$2+H3587*H$2+I3587*I$2+K3587*K$2+J3587*J$2+L3587*L$2+M3587*M$2)</f>
        <v>0</v>
      </c>
    </row>
    <row r="3588" spans="1:18" ht="22.5" customHeight="1">
      <c r="A3588" s="34">
        <v>46017</v>
      </c>
      <c r="B3588" s="15" t="s">
        <v>3986</v>
      </c>
      <c r="C3588" s="18" t="s">
        <v>3987</v>
      </c>
      <c r="D3588" s="35">
        <v>3546</v>
      </c>
      <c r="E3588" s="36">
        <v>78</v>
      </c>
      <c r="F3588" s="32">
        <v>74</v>
      </c>
      <c r="G3588" s="32">
        <v>43</v>
      </c>
      <c r="H3588" s="32">
        <v>69</v>
      </c>
      <c r="I3588" s="32">
        <v>66</v>
      </c>
      <c r="J3588" s="37"/>
      <c r="K3588" s="36">
        <v>93</v>
      </c>
      <c r="L3588" s="32">
        <v>80</v>
      </c>
      <c r="M3588" s="37">
        <v>39</v>
      </c>
      <c r="N3588" s="32"/>
      <c r="O3588" s="32"/>
      <c r="P3588" s="32"/>
      <c r="Q3588" s="32"/>
      <c r="R3588" s="38">
        <f>(E3588*E$2+F3588*F$2+G3588*G$2+H3588*H$2+I3588*I$2+K3588*K$2+J3588*J$2+L3588*L$2+M3588*M$2)</f>
        <v>0</v>
      </c>
    </row>
    <row r="3589" spans="1:18" ht="22.5" customHeight="1">
      <c r="A3589" s="34">
        <v>46017</v>
      </c>
      <c r="B3589" s="15" t="s">
        <v>5454</v>
      </c>
      <c r="C3589" s="18" t="s">
        <v>5453</v>
      </c>
      <c r="D3589" s="35">
        <v>23006</v>
      </c>
      <c r="E3589" s="36">
        <v>72</v>
      </c>
      <c r="F3589" s="32"/>
      <c r="G3589" s="32">
        <v>70</v>
      </c>
      <c r="H3589" s="32">
        <v>80</v>
      </c>
      <c r="I3589" s="32">
        <v>87</v>
      </c>
      <c r="J3589" s="37"/>
      <c r="K3589" s="36">
        <v>23</v>
      </c>
      <c r="L3589" s="32">
        <v>20</v>
      </c>
      <c r="M3589" s="37">
        <v>69</v>
      </c>
      <c r="N3589" s="32"/>
      <c r="O3589" s="32"/>
      <c r="P3589" s="32"/>
      <c r="Q3589" s="32"/>
      <c r="R3589" s="38">
        <f>(E3589*E$2+F3589*F$2+G3589*G$2+H3589*H$2+I3589*I$2+K3589*K$2+J3589*J$2+L3589*L$2+M3589*M$2)</f>
        <v>0</v>
      </c>
    </row>
    <row r="3590" spans="1:18" ht="22.5" customHeight="1">
      <c r="A3590" s="34">
        <v>46017</v>
      </c>
      <c r="B3590" s="15" t="s">
        <v>6406</v>
      </c>
      <c r="C3590" s="18" t="s">
        <v>6383</v>
      </c>
      <c r="D3590" s="35">
        <v>437</v>
      </c>
      <c r="E3590" s="36">
        <v>51</v>
      </c>
      <c r="F3590" s="32"/>
      <c r="G3590" s="32">
        <v>61</v>
      </c>
      <c r="H3590" s="32">
        <v>48</v>
      </c>
      <c r="I3590" s="32">
        <v>53</v>
      </c>
      <c r="J3590" s="37"/>
      <c r="K3590" s="36">
        <v>64</v>
      </c>
      <c r="L3590" s="32">
        <v>28</v>
      </c>
      <c r="M3590" s="37">
        <v>81</v>
      </c>
      <c r="N3590" s="32"/>
      <c r="O3590" s="32"/>
      <c r="P3590" s="32"/>
      <c r="Q3590" s="32"/>
      <c r="R3590" s="38">
        <f>(E3590*E$2+F3590*F$2+G3590*G$2+H3590*H$2+I3590*I$2+K3590*K$2+J3590*J$2+L3590*L$2+M3590*M$2)</f>
        <v>0</v>
      </c>
    </row>
    <row r="3591" spans="1:18" ht="22.5" customHeight="1">
      <c r="A3591" s="34">
        <v>46017</v>
      </c>
      <c r="B3591" s="15" t="s">
        <v>3988</v>
      </c>
      <c r="C3591" s="18" t="s">
        <v>3989</v>
      </c>
      <c r="D3591" s="35">
        <v>504</v>
      </c>
      <c r="E3591" s="36">
        <v>2</v>
      </c>
      <c r="F3591" s="32">
        <v>3</v>
      </c>
      <c r="G3591" s="32">
        <v>18</v>
      </c>
      <c r="H3591" s="32">
        <v>25</v>
      </c>
      <c r="I3591" s="32">
        <v>71</v>
      </c>
      <c r="J3591" s="37"/>
      <c r="K3591" s="36">
        <v>38</v>
      </c>
      <c r="L3591" s="32">
        <v>81</v>
      </c>
      <c r="M3591" s="37">
        <v>34</v>
      </c>
      <c r="N3591" s="32"/>
      <c r="O3591" s="32"/>
      <c r="P3591" s="32"/>
      <c r="Q3591" s="32"/>
      <c r="R3591" s="38">
        <f>(E3591*E$2+F3591*F$2+G3591*G$2+H3591*H$2+I3591*I$2+K3591*K$2+J3591*J$2+L3591*L$2+M3591*M$2)</f>
        <v>0</v>
      </c>
    </row>
    <row r="3592" spans="1:18" ht="22.5" customHeight="1">
      <c r="A3592" s="34">
        <v>46017</v>
      </c>
      <c r="B3592" s="15" t="s">
        <v>7197</v>
      </c>
      <c r="C3592" s="18" t="s">
        <v>7198</v>
      </c>
      <c r="D3592" s="35">
        <v>244</v>
      </c>
      <c r="E3592" s="36"/>
      <c r="F3592" s="32">
        <v>17</v>
      </c>
      <c r="G3592" s="32"/>
      <c r="H3592" s="32">
        <v>24</v>
      </c>
      <c r="I3592" s="32"/>
      <c r="J3592" s="37"/>
      <c r="K3592" s="36">
        <v>87</v>
      </c>
      <c r="L3592" s="32">
        <v>77</v>
      </c>
      <c r="M3592" s="37">
        <v>32</v>
      </c>
      <c r="N3592" s="32"/>
      <c r="O3592" s="32"/>
      <c r="P3592" s="32"/>
      <c r="Q3592" s="32"/>
      <c r="R3592" s="38">
        <f>(E3592*E$2+F3592*F$2+G3592*G$2+H3592*H$2+I3592*I$2+K3592*K$2+J3592*J$2+L3592*L$2+M3592*M$2)</f>
        <v>0</v>
      </c>
    </row>
    <row r="3593" spans="1:18" ht="22.5" customHeight="1">
      <c r="A3593" s="34">
        <v>46017</v>
      </c>
      <c r="B3593" s="15" t="s">
        <v>3990</v>
      </c>
      <c r="C3593" s="18" t="s">
        <v>3991</v>
      </c>
      <c r="D3593" s="35">
        <v>21295</v>
      </c>
      <c r="E3593" s="36">
        <v>45</v>
      </c>
      <c r="F3593" s="32">
        <v>9</v>
      </c>
      <c r="G3593" s="32">
        <v>59</v>
      </c>
      <c r="H3593" s="32">
        <v>67</v>
      </c>
      <c r="I3593" s="32"/>
      <c r="J3593" s="37"/>
      <c r="K3593" s="36">
        <v>55</v>
      </c>
      <c r="L3593" s="32">
        <v>77</v>
      </c>
      <c r="M3593" s="37">
        <v>29</v>
      </c>
      <c r="N3593" s="32"/>
      <c r="O3593" s="32"/>
      <c r="P3593" s="32"/>
      <c r="Q3593" s="32"/>
      <c r="R3593" s="38">
        <f>(E3593*E$2+F3593*F$2+G3593*G$2+H3593*H$2+I3593*I$2+K3593*K$2+J3593*J$2+L3593*L$2+M3593*M$2)</f>
        <v>0</v>
      </c>
    </row>
    <row r="3594" spans="1:18" ht="22.5" customHeight="1">
      <c r="A3594" s="34">
        <v>46017</v>
      </c>
      <c r="B3594" s="15" t="s">
        <v>5456</v>
      </c>
      <c r="C3594" s="18" t="s">
        <v>5455</v>
      </c>
      <c r="D3594" s="35">
        <v>1132</v>
      </c>
      <c r="E3594" s="36">
        <v>39</v>
      </c>
      <c r="F3594" s="32"/>
      <c r="G3594" s="32">
        <v>21</v>
      </c>
      <c r="H3594" s="32">
        <v>42</v>
      </c>
      <c r="I3594" s="32">
        <v>30</v>
      </c>
      <c r="J3594" s="37">
        <v>60</v>
      </c>
      <c r="K3594" s="36">
        <v>22</v>
      </c>
      <c r="L3594" s="32">
        <v>32</v>
      </c>
      <c r="M3594" s="37">
        <v>68</v>
      </c>
      <c r="N3594" s="32"/>
      <c r="O3594" s="32"/>
      <c r="P3594" s="32"/>
      <c r="Q3594" s="32"/>
      <c r="R3594" s="38">
        <f>(E3594*E$2+F3594*F$2+G3594*G$2+H3594*H$2+I3594*I$2+K3594*K$2+J3594*J$2+L3594*L$2+M3594*M$2)</f>
        <v>0</v>
      </c>
    </row>
    <row r="3595" spans="1:18" ht="22.5" customHeight="1">
      <c r="A3595" s="34">
        <v>46017</v>
      </c>
      <c r="B3595" s="15" t="s">
        <v>3992</v>
      </c>
      <c r="C3595" s="18" t="s">
        <v>3993</v>
      </c>
      <c r="D3595" s="35">
        <v>2020</v>
      </c>
      <c r="E3595" s="36">
        <v>59</v>
      </c>
      <c r="F3595" s="32">
        <v>58</v>
      </c>
      <c r="G3595" s="32">
        <v>49</v>
      </c>
      <c r="H3595" s="32">
        <v>83</v>
      </c>
      <c r="I3595" s="32">
        <v>89</v>
      </c>
      <c r="J3595" s="37"/>
      <c r="K3595" s="36">
        <v>26</v>
      </c>
      <c r="L3595" s="32">
        <v>81</v>
      </c>
      <c r="M3595" s="37">
        <v>18</v>
      </c>
      <c r="N3595" s="32"/>
      <c r="O3595" s="32"/>
      <c r="P3595" s="32"/>
      <c r="Q3595" s="32"/>
      <c r="R3595" s="38">
        <f>(E3595*E$2+F3595*F$2+G3595*G$2+H3595*H$2+I3595*I$2+K3595*K$2+J3595*J$2+L3595*L$2+M3595*M$2)</f>
        <v>0</v>
      </c>
    </row>
    <row r="3596" spans="1:18" ht="22.5" customHeight="1">
      <c r="A3596" s="34">
        <v>46017</v>
      </c>
      <c r="B3596" s="15" t="s">
        <v>5688</v>
      </c>
      <c r="C3596" s="15" t="s">
        <v>3994</v>
      </c>
      <c r="D3596" s="35">
        <v>7546</v>
      </c>
      <c r="E3596" s="36">
        <v>40</v>
      </c>
      <c r="F3596" s="32">
        <v>12</v>
      </c>
      <c r="G3596" s="32">
        <v>47</v>
      </c>
      <c r="H3596" s="32">
        <v>85</v>
      </c>
      <c r="I3596" s="32">
        <v>33</v>
      </c>
      <c r="J3596" s="37"/>
      <c r="K3596" s="36">
        <v>46</v>
      </c>
      <c r="L3596" s="32">
        <v>36</v>
      </c>
      <c r="M3596" s="37">
        <v>65</v>
      </c>
      <c r="N3596" s="32"/>
      <c r="O3596" s="32"/>
      <c r="P3596" s="32"/>
      <c r="Q3596" s="32"/>
      <c r="R3596" s="38">
        <f>(E3596*E$2+F3596*F$2+G3596*G$2+H3596*H$2+I3596*I$2+K3596*K$2+J3596*J$2+L3596*L$2+M3596*M$2)</f>
        <v>0</v>
      </c>
    </row>
    <row r="3597" spans="1:18" ht="22.5" customHeight="1">
      <c r="A3597" s="34">
        <v>46017</v>
      </c>
      <c r="B3597" s="15" t="s">
        <v>3995</v>
      </c>
      <c r="C3597" s="18" t="s">
        <v>3996</v>
      </c>
      <c r="D3597" s="35">
        <v>2086</v>
      </c>
      <c r="E3597" s="36">
        <v>47</v>
      </c>
      <c r="F3597" s="32">
        <v>94</v>
      </c>
      <c r="G3597" s="32">
        <v>44</v>
      </c>
      <c r="H3597" s="32">
        <v>64</v>
      </c>
      <c r="I3597" s="32">
        <v>94</v>
      </c>
      <c r="J3597" s="37"/>
      <c r="K3597" s="36">
        <v>63</v>
      </c>
      <c r="L3597" s="32">
        <v>88</v>
      </c>
      <c r="M3597" s="37">
        <v>26</v>
      </c>
      <c r="N3597" s="32"/>
      <c r="O3597" s="32"/>
      <c r="P3597" s="32"/>
      <c r="Q3597" s="32"/>
      <c r="R3597" s="38">
        <f>(E3597*E$2+F3597*F$2+G3597*G$2+H3597*H$2+I3597*I$2+K3597*K$2+J3597*J$2+L3597*L$2+M3597*M$2)</f>
        <v>0</v>
      </c>
    </row>
    <row r="3598" spans="1:18" ht="22.5" customHeight="1">
      <c r="A3598" s="34">
        <v>46017</v>
      </c>
      <c r="B3598" s="15" t="s">
        <v>3997</v>
      </c>
      <c r="C3598" s="18" t="s">
        <v>3998</v>
      </c>
      <c r="D3598" s="35">
        <v>160783</v>
      </c>
      <c r="E3598" s="36">
        <v>42</v>
      </c>
      <c r="F3598" s="32">
        <v>50</v>
      </c>
      <c r="G3598" s="32">
        <v>41</v>
      </c>
      <c r="H3598" s="32">
        <v>48</v>
      </c>
      <c r="I3598" s="32">
        <v>33</v>
      </c>
      <c r="J3598" s="37">
        <v>47</v>
      </c>
      <c r="K3598" s="36">
        <v>93</v>
      </c>
      <c r="L3598" s="32">
        <v>79</v>
      </c>
      <c r="M3598" s="37">
        <v>37</v>
      </c>
      <c r="N3598" s="32"/>
      <c r="O3598" s="32"/>
      <c r="P3598" s="32"/>
      <c r="Q3598" s="32"/>
      <c r="R3598" s="38">
        <f>(E3598*E$2+F3598*F$2+G3598*G$2+H3598*H$2+I3598*I$2+K3598*K$2+J3598*J$2+L3598*L$2+M3598*M$2)</f>
        <v>0</v>
      </c>
    </row>
    <row r="3599" spans="1:18" ht="22.5" customHeight="1">
      <c r="A3599" s="34">
        <v>46017</v>
      </c>
      <c r="B3599" s="15" t="s">
        <v>6434</v>
      </c>
      <c r="C3599" s="15" t="s">
        <v>6421</v>
      </c>
      <c r="D3599" s="35">
        <v>6417</v>
      </c>
      <c r="E3599" s="36">
        <v>50</v>
      </c>
      <c r="F3599" s="32"/>
      <c r="G3599" s="32">
        <v>44</v>
      </c>
      <c r="H3599" s="32"/>
      <c r="I3599" s="32">
        <v>31</v>
      </c>
      <c r="J3599" s="37">
        <v>46</v>
      </c>
      <c r="K3599" s="36">
        <v>62</v>
      </c>
      <c r="L3599" s="32">
        <v>44</v>
      </c>
      <c r="M3599" s="37">
        <v>87</v>
      </c>
      <c r="N3599" s="32"/>
      <c r="O3599" s="32"/>
      <c r="P3599" s="32"/>
      <c r="Q3599" s="32"/>
      <c r="R3599" s="38">
        <f>(E3599*E$2+F3599*F$2+G3599*G$2+H3599*H$2+I3599*I$2+K3599*K$2+J3599*J$2+L3599*L$2+M3599*M$2)</f>
        <v>0</v>
      </c>
    </row>
    <row r="3600" spans="1:18" ht="22.5" customHeight="1">
      <c r="A3600" s="34">
        <v>46017</v>
      </c>
      <c r="B3600" s="15" t="s">
        <v>5581</v>
      </c>
      <c r="C3600" s="18" t="s">
        <v>5580</v>
      </c>
      <c r="D3600" s="35">
        <v>577</v>
      </c>
      <c r="E3600" s="36">
        <v>2</v>
      </c>
      <c r="F3600" s="32">
        <v>13</v>
      </c>
      <c r="G3600" s="32">
        <v>22</v>
      </c>
      <c r="H3600" s="32">
        <v>17</v>
      </c>
      <c r="I3600" s="32">
        <v>23</v>
      </c>
      <c r="J3600" s="37">
        <v>25</v>
      </c>
      <c r="K3600" s="36">
        <v>72</v>
      </c>
      <c r="L3600" s="32">
        <v>19</v>
      </c>
      <c r="M3600" s="37">
        <v>65</v>
      </c>
      <c r="N3600" s="32"/>
      <c r="O3600" s="32"/>
      <c r="P3600" s="32"/>
      <c r="Q3600" s="32"/>
      <c r="R3600" s="38">
        <f>(E3600*E$2+F3600*F$2+G3600*G$2+H3600*H$2+I3600*I$2+K3600*K$2+J3600*J$2+L3600*L$2+M3600*M$2)</f>
        <v>0</v>
      </c>
    </row>
    <row r="3601" spans="1:18" ht="22.5" customHeight="1">
      <c r="A3601" s="34">
        <v>46017</v>
      </c>
      <c r="B3601" s="15" t="s">
        <v>3999</v>
      </c>
      <c r="C3601" s="18" t="s">
        <v>4000</v>
      </c>
      <c r="D3601" s="35">
        <v>11294</v>
      </c>
      <c r="E3601" s="36">
        <v>52</v>
      </c>
      <c r="F3601" s="32">
        <v>46</v>
      </c>
      <c r="G3601" s="32">
        <v>57</v>
      </c>
      <c r="H3601" s="32">
        <v>71</v>
      </c>
      <c r="I3601" s="32">
        <v>55</v>
      </c>
      <c r="J3601" s="37">
        <v>43</v>
      </c>
      <c r="K3601" s="36">
        <v>62</v>
      </c>
      <c r="L3601" s="32">
        <v>58</v>
      </c>
      <c r="M3601" s="37">
        <v>60</v>
      </c>
      <c r="N3601" s="32"/>
      <c r="O3601" s="32"/>
      <c r="P3601" s="32"/>
      <c r="Q3601" s="32"/>
      <c r="R3601" s="38">
        <f>(E3601*E$2+F3601*F$2+G3601*G$2+H3601*H$2+I3601*I$2+K3601*K$2+J3601*J$2+L3601*L$2+M3601*M$2)</f>
        <v>0</v>
      </c>
    </row>
    <row r="3602" spans="1:18" ht="22.5" customHeight="1">
      <c r="A3602" s="34">
        <v>46017</v>
      </c>
      <c r="B3602" s="15" t="s">
        <v>4001</v>
      </c>
      <c r="C3602" s="18" t="s">
        <v>4002</v>
      </c>
      <c r="D3602" s="35">
        <v>15898</v>
      </c>
      <c r="E3602" s="36">
        <v>63</v>
      </c>
      <c r="F3602" s="32">
        <v>48</v>
      </c>
      <c r="G3602" s="32">
        <v>48</v>
      </c>
      <c r="H3602" s="32">
        <v>99</v>
      </c>
      <c r="I3602" s="32">
        <v>31</v>
      </c>
      <c r="J3602" s="37"/>
      <c r="K3602" s="36">
        <v>90</v>
      </c>
      <c r="L3602" s="32">
        <v>52</v>
      </c>
      <c r="M3602" s="37">
        <v>53</v>
      </c>
      <c r="N3602" s="32"/>
      <c r="O3602" s="32"/>
      <c r="P3602" s="32"/>
      <c r="Q3602" s="32"/>
      <c r="R3602" s="38">
        <f>(E3602*E$2+F3602*F$2+G3602*G$2+H3602*H$2+I3602*I$2+K3602*K$2+J3602*J$2+L3602*L$2+M3602*M$2)</f>
        <v>0</v>
      </c>
    </row>
    <row r="3603" spans="1:18" ht="22.5" customHeight="1">
      <c r="A3603" s="34">
        <v>46017</v>
      </c>
      <c r="B3603" s="15" t="s">
        <v>4003</v>
      </c>
      <c r="C3603" s="15" t="s">
        <v>4004</v>
      </c>
      <c r="D3603" s="35">
        <v>19838</v>
      </c>
      <c r="E3603" s="36">
        <v>76</v>
      </c>
      <c r="F3603" s="32">
        <v>85</v>
      </c>
      <c r="G3603" s="32">
        <v>71</v>
      </c>
      <c r="H3603" s="32">
        <v>45</v>
      </c>
      <c r="I3603" s="32">
        <v>63</v>
      </c>
      <c r="J3603" s="37"/>
      <c r="K3603" s="36">
        <v>69</v>
      </c>
      <c r="L3603" s="32">
        <v>15</v>
      </c>
      <c r="M3603" s="37">
        <v>71</v>
      </c>
      <c r="N3603" s="32"/>
      <c r="O3603" s="32"/>
      <c r="P3603" s="32"/>
      <c r="Q3603" s="32"/>
      <c r="R3603" s="38">
        <f>(E3603*E$2+F3603*F$2+G3603*G$2+H3603*H$2+I3603*I$2+K3603*K$2+J3603*J$2+L3603*L$2+M3603*M$2)</f>
        <v>0</v>
      </c>
    </row>
    <row r="3604" spans="1:18" ht="22.5" customHeight="1">
      <c r="A3604" s="34">
        <v>46017</v>
      </c>
      <c r="B3604" s="15" t="s">
        <v>5458</v>
      </c>
      <c r="C3604" s="18" t="s">
        <v>5457</v>
      </c>
      <c r="D3604" s="35">
        <v>1385</v>
      </c>
      <c r="E3604" s="36">
        <v>28</v>
      </c>
      <c r="F3604" s="32"/>
      <c r="G3604" s="32">
        <v>36</v>
      </c>
      <c r="H3604" s="32">
        <v>49</v>
      </c>
      <c r="I3604" s="32">
        <v>17</v>
      </c>
      <c r="J3604" s="37"/>
      <c r="K3604" s="36">
        <v>62</v>
      </c>
      <c r="L3604" s="32">
        <v>84</v>
      </c>
      <c r="M3604" s="37">
        <v>47</v>
      </c>
      <c r="N3604" s="32"/>
      <c r="O3604" s="32"/>
      <c r="P3604" s="32"/>
      <c r="Q3604" s="32"/>
      <c r="R3604" s="38">
        <f>(E3604*E$2+F3604*F$2+G3604*G$2+H3604*H$2+I3604*I$2+K3604*K$2+J3604*J$2+L3604*L$2+M3604*M$2)</f>
        <v>0</v>
      </c>
    </row>
    <row r="3605" spans="1:18" ht="22.5" customHeight="1">
      <c r="A3605" s="34">
        <v>46017</v>
      </c>
      <c r="B3605" s="15" t="s">
        <v>4005</v>
      </c>
      <c r="C3605" s="18" t="s">
        <v>4006</v>
      </c>
      <c r="D3605" s="35">
        <v>19320</v>
      </c>
      <c r="E3605" s="36">
        <v>59</v>
      </c>
      <c r="F3605" s="32">
        <v>86</v>
      </c>
      <c r="G3605" s="32">
        <v>59</v>
      </c>
      <c r="H3605" s="32">
        <v>29</v>
      </c>
      <c r="I3605" s="32">
        <v>65</v>
      </c>
      <c r="J3605" s="37"/>
      <c r="K3605" s="36">
        <v>55</v>
      </c>
      <c r="L3605" s="32">
        <v>82</v>
      </c>
      <c r="M3605" s="37">
        <v>12</v>
      </c>
      <c r="N3605" s="32"/>
      <c r="O3605" s="32"/>
      <c r="P3605" s="32"/>
      <c r="Q3605" s="32"/>
      <c r="R3605" s="38">
        <f>(E3605*E$2+F3605*F$2+G3605*G$2+H3605*H$2+I3605*I$2+K3605*K$2+J3605*J$2+L3605*L$2+M3605*M$2)</f>
        <v>0</v>
      </c>
    </row>
    <row r="3606" spans="1:18" ht="22.5" customHeight="1">
      <c r="A3606" s="34">
        <v>46017</v>
      </c>
      <c r="B3606" s="15" t="s">
        <v>4007</v>
      </c>
      <c r="C3606" s="18" t="s">
        <v>4008</v>
      </c>
      <c r="D3606" s="35">
        <v>1926</v>
      </c>
      <c r="E3606" s="36">
        <v>37</v>
      </c>
      <c r="F3606" s="32">
        <v>22</v>
      </c>
      <c r="G3606" s="32">
        <v>37</v>
      </c>
      <c r="H3606" s="32">
        <v>34</v>
      </c>
      <c r="I3606" s="32">
        <v>13</v>
      </c>
      <c r="J3606" s="37"/>
      <c r="K3606" s="36">
        <v>19</v>
      </c>
      <c r="L3606" s="32">
        <v>50</v>
      </c>
      <c r="M3606" s="37">
        <v>57</v>
      </c>
      <c r="N3606" s="32"/>
      <c r="O3606" s="32"/>
      <c r="P3606" s="32"/>
      <c r="Q3606" s="32"/>
      <c r="R3606" s="38">
        <f>(E3606*E$2+F3606*F$2+G3606*G$2+H3606*H$2+I3606*I$2+K3606*K$2+J3606*J$2+L3606*L$2+M3606*M$2)</f>
        <v>0</v>
      </c>
    </row>
    <row r="3607" spans="1:18" ht="22.5" customHeight="1">
      <c r="A3607" s="34">
        <v>46017</v>
      </c>
      <c r="B3607" s="15" t="s">
        <v>4009</v>
      </c>
      <c r="C3607" s="18" t="s">
        <v>4010</v>
      </c>
      <c r="D3607" s="35">
        <v>36919</v>
      </c>
      <c r="E3607" s="36">
        <v>81</v>
      </c>
      <c r="F3607" s="32">
        <v>63</v>
      </c>
      <c r="G3607" s="32">
        <v>73</v>
      </c>
      <c r="H3607" s="32">
        <v>97</v>
      </c>
      <c r="I3607" s="32">
        <v>93</v>
      </c>
      <c r="J3607" s="37"/>
      <c r="K3607" s="36">
        <v>73</v>
      </c>
      <c r="L3607" s="32">
        <v>67</v>
      </c>
      <c r="M3607" s="37">
        <v>16</v>
      </c>
      <c r="N3607" s="32"/>
      <c r="O3607" s="32"/>
      <c r="P3607" s="32"/>
      <c r="Q3607" s="32"/>
      <c r="R3607" s="38">
        <f>(E3607*E$2+F3607*F$2+G3607*G$2+H3607*H$2+I3607*I$2+K3607*K$2+J3607*J$2+L3607*L$2+M3607*M$2)</f>
        <v>0</v>
      </c>
    </row>
    <row r="3608" spans="1:18" ht="22.5" customHeight="1">
      <c r="A3608" s="34">
        <v>46017</v>
      </c>
      <c r="B3608" s="15" t="s">
        <v>6701</v>
      </c>
      <c r="C3608" s="18" t="s">
        <v>6702</v>
      </c>
      <c r="D3608" s="35">
        <v>873</v>
      </c>
      <c r="E3608" s="36"/>
      <c r="F3608" s="32">
        <v>32</v>
      </c>
      <c r="G3608" s="32"/>
      <c r="H3608" s="32">
        <v>62</v>
      </c>
      <c r="I3608" s="32"/>
      <c r="J3608" s="37"/>
      <c r="K3608" s="36">
        <v>35</v>
      </c>
      <c r="L3608" s="32">
        <v>57</v>
      </c>
      <c r="M3608" s="37">
        <v>37</v>
      </c>
      <c r="N3608" s="32"/>
      <c r="O3608" s="32"/>
      <c r="P3608" s="32"/>
      <c r="Q3608" s="32"/>
      <c r="R3608" s="38">
        <f>(E3608*E$2+F3608*F$2+G3608*G$2+H3608*H$2+I3608*I$2+K3608*K$2+J3608*J$2+L3608*L$2+M3608*M$2)</f>
        <v>0</v>
      </c>
    </row>
    <row r="3609" spans="1:18" ht="22.5" customHeight="1">
      <c r="A3609" s="34">
        <v>46017</v>
      </c>
      <c r="B3609" s="15" t="s">
        <v>4011</v>
      </c>
      <c r="C3609" s="18" t="s">
        <v>4012</v>
      </c>
      <c r="D3609" s="35">
        <v>1027</v>
      </c>
      <c r="E3609" s="36"/>
      <c r="F3609" s="32">
        <v>96</v>
      </c>
      <c r="G3609" s="32"/>
      <c r="H3609" s="32">
        <v>46</v>
      </c>
      <c r="I3609" s="32"/>
      <c r="J3609" s="37"/>
      <c r="K3609" s="36">
        <v>61</v>
      </c>
      <c r="L3609" s="32">
        <v>28</v>
      </c>
      <c r="M3609" s="37">
        <v>70</v>
      </c>
      <c r="N3609" s="32"/>
      <c r="O3609" s="32"/>
      <c r="P3609" s="32"/>
      <c r="Q3609" s="32"/>
      <c r="R3609" s="38">
        <f>(E3609*E$2+F3609*F$2+G3609*G$2+H3609*H$2+I3609*I$2+K3609*K$2+J3609*J$2+L3609*L$2+M3609*M$2)</f>
        <v>0</v>
      </c>
    </row>
    <row r="3610" spans="1:18" ht="22.5" customHeight="1">
      <c r="A3610" s="34">
        <v>46017</v>
      </c>
      <c r="B3610" s="15" t="s">
        <v>4013</v>
      </c>
      <c r="C3610" s="18" t="s">
        <v>4014</v>
      </c>
      <c r="D3610" s="35">
        <v>169002</v>
      </c>
      <c r="E3610" s="36">
        <v>70</v>
      </c>
      <c r="F3610" s="32">
        <v>44</v>
      </c>
      <c r="G3610" s="32">
        <v>100</v>
      </c>
      <c r="H3610" s="32">
        <v>81</v>
      </c>
      <c r="I3610" s="32">
        <v>81</v>
      </c>
      <c r="J3610" s="37"/>
      <c r="K3610" s="36">
        <v>71</v>
      </c>
      <c r="L3610" s="32">
        <v>67</v>
      </c>
      <c r="M3610" s="37">
        <v>45</v>
      </c>
      <c r="N3610" s="32"/>
      <c r="O3610" s="32"/>
      <c r="P3610" s="32"/>
      <c r="Q3610" s="32"/>
      <c r="R3610" s="38">
        <f>(E3610*E$2+F3610*F$2+G3610*G$2+H3610*H$2+I3610*I$2+K3610*K$2+J3610*J$2+L3610*L$2+M3610*M$2)</f>
        <v>0</v>
      </c>
    </row>
    <row r="3611" spans="1:18" ht="22.5" customHeight="1">
      <c r="A3611" s="34">
        <v>46017</v>
      </c>
      <c r="B3611" s="15" t="s">
        <v>5743</v>
      </c>
      <c r="C3611" s="18" t="s">
        <v>5742</v>
      </c>
      <c r="D3611" s="35">
        <v>178</v>
      </c>
      <c r="E3611" s="36"/>
      <c r="F3611" s="32">
        <v>94</v>
      </c>
      <c r="G3611" s="32"/>
      <c r="H3611" s="32">
        <v>48</v>
      </c>
      <c r="I3611" s="32"/>
      <c r="J3611" s="37"/>
      <c r="K3611" s="36">
        <v>99</v>
      </c>
      <c r="L3611" s="32">
        <v>38</v>
      </c>
      <c r="M3611" s="37">
        <v>65</v>
      </c>
      <c r="N3611" s="32"/>
      <c r="O3611" s="32"/>
      <c r="P3611" s="32"/>
      <c r="Q3611" s="32"/>
      <c r="R3611" s="38">
        <f>(E3611*E$2+F3611*F$2+G3611*G$2+H3611*H$2+I3611*I$2+K3611*K$2+J3611*J$2+L3611*L$2+M3611*M$2)</f>
        <v>0</v>
      </c>
    </row>
    <row r="3612" spans="1:18" ht="22.5" customHeight="1">
      <c r="A3612" s="34">
        <v>46017</v>
      </c>
      <c r="B3612" s="15" t="s">
        <v>4015</v>
      </c>
      <c r="C3612" s="18" t="s">
        <v>4016</v>
      </c>
      <c r="D3612" s="35">
        <v>147669</v>
      </c>
      <c r="E3612" s="36"/>
      <c r="F3612" s="32">
        <v>45</v>
      </c>
      <c r="G3612" s="32">
        <v>50</v>
      </c>
      <c r="H3612" s="32">
        <v>15</v>
      </c>
      <c r="I3612" s="32">
        <v>45</v>
      </c>
      <c r="J3612" s="37"/>
      <c r="K3612" s="36">
        <v>17</v>
      </c>
      <c r="L3612" s="32">
        <v>45</v>
      </c>
      <c r="M3612" s="37">
        <v>50</v>
      </c>
      <c r="N3612" s="32"/>
      <c r="O3612" s="32"/>
      <c r="P3612" s="32"/>
      <c r="Q3612" s="32"/>
      <c r="R3612" s="38">
        <f>(E3612*E$2+F3612*F$2+G3612*G$2+H3612*H$2+I3612*I$2+K3612*K$2+J3612*J$2+L3612*L$2+M3612*M$2)</f>
        <v>0</v>
      </c>
    </row>
    <row r="3613" spans="1:18" ht="22.5" customHeight="1">
      <c r="A3613" s="34">
        <v>46017</v>
      </c>
      <c r="B3613" s="15" t="s">
        <v>4017</v>
      </c>
      <c r="C3613" s="15" t="s">
        <v>4018</v>
      </c>
      <c r="D3613" s="35">
        <v>5546</v>
      </c>
      <c r="E3613" s="36">
        <v>48</v>
      </c>
      <c r="F3613" s="32">
        <v>30</v>
      </c>
      <c r="G3613" s="32">
        <v>71</v>
      </c>
      <c r="H3613" s="32">
        <v>44</v>
      </c>
      <c r="I3613" s="32">
        <v>56</v>
      </c>
      <c r="J3613" s="37">
        <v>33</v>
      </c>
      <c r="K3613" s="36">
        <v>38</v>
      </c>
      <c r="L3613" s="32">
        <v>57</v>
      </c>
      <c r="M3613" s="37">
        <v>59</v>
      </c>
      <c r="N3613" s="32"/>
      <c r="O3613" s="32"/>
      <c r="P3613" s="32"/>
      <c r="Q3613" s="32"/>
      <c r="R3613" s="38">
        <f>(E3613*E$2+F3613*F$2+G3613*G$2+H3613*H$2+I3613*I$2+K3613*K$2+J3613*J$2+L3613*L$2+M3613*M$2)</f>
        <v>0</v>
      </c>
    </row>
    <row r="3614" spans="1:18" ht="22.5" customHeight="1">
      <c r="A3614" s="34">
        <v>46017</v>
      </c>
      <c r="B3614" s="15" t="s">
        <v>4019</v>
      </c>
      <c r="C3614" s="18" t="s">
        <v>6435</v>
      </c>
      <c r="D3614" s="35">
        <v>3922</v>
      </c>
      <c r="E3614" s="36">
        <v>73</v>
      </c>
      <c r="F3614" s="32">
        <v>77</v>
      </c>
      <c r="G3614" s="32">
        <v>64</v>
      </c>
      <c r="H3614" s="32">
        <v>73</v>
      </c>
      <c r="I3614" s="32">
        <v>68</v>
      </c>
      <c r="J3614" s="37">
        <v>74</v>
      </c>
      <c r="K3614" s="36">
        <v>35</v>
      </c>
      <c r="L3614" s="32">
        <v>71</v>
      </c>
      <c r="M3614" s="37">
        <v>50</v>
      </c>
      <c r="N3614" s="32"/>
      <c r="O3614" s="32"/>
      <c r="P3614" s="32"/>
      <c r="Q3614" s="32"/>
      <c r="R3614" s="38">
        <f>(E3614*E$2+F3614*F$2+G3614*G$2+H3614*H$2+I3614*I$2+K3614*K$2+J3614*J$2+L3614*L$2+M3614*M$2)</f>
        <v>0</v>
      </c>
    </row>
    <row r="3615" spans="1:18" ht="22.5" customHeight="1">
      <c r="A3615" s="34">
        <v>46017</v>
      </c>
      <c r="B3615" s="15" t="s">
        <v>4020</v>
      </c>
      <c r="C3615" s="15" t="s">
        <v>4021</v>
      </c>
      <c r="D3615" s="35">
        <v>1181</v>
      </c>
      <c r="E3615" s="36">
        <v>43</v>
      </c>
      <c r="F3615" s="32">
        <v>76</v>
      </c>
      <c r="G3615" s="32">
        <v>31</v>
      </c>
      <c r="H3615" s="32">
        <v>54</v>
      </c>
      <c r="I3615" s="32">
        <v>28</v>
      </c>
      <c r="J3615" s="37"/>
      <c r="K3615" s="36">
        <v>93</v>
      </c>
      <c r="L3615" s="32">
        <v>88</v>
      </c>
      <c r="M3615" s="37">
        <v>3</v>
      </c>
      <c r="N3615" s="32"/>
      <c r="O3615" s="32"/>
      <c r="P3615" s="32"/>
      <c r="Q3615" s="32"/>
      <c r="R3615" s="38">
        <f>(E3615*E$2+F3615*F$2+G3615*G$2+H3615*H$2+I3615*I$2+K3615*K$2+J3615*J$2+L3615*L$2+M3615*M$2)</f>
        <v>0</v>
      </c>
    </row>
    <row r="3616" spans="1:18" ht="22.5" customHeight="1">
      <c r="A3616" s="34">
        <v>46017</v>
      </c>
      <c r="B3616" s="15" t="s">
        <v>4022</v>
      </c>
      <c r="C3616" s="18" t="s">
        <v>4023</v>
      </c>
      <c r="D3616" s="35">
        <v>859</v>
      </c>
      <c r="E3616" s="36">
        <v>44</v>
      </c>
      <c r="F3616" s="32">
        <v>35</v>
      </c>
      <c r="G3616" s="32">
        <v>70</v>
      </c>
      <c r="H3616" s="32">
        <v>49</v>
      </c>
      <c r="I3616" s="32">
        <v>78</v>
      </c>
      <c r="J3616" s="37"/>
      <c r="K3616" s="36">
        <v>49</v>
      </c>
      <c r="L3616" s="32">
        <v>75</v>
      </c>
      <c r="M3616" s="37">
        <v>26</v>
      </c>
      <c r="N3616" s="32"/>
      <c r="O3616" s="32"/>
      <c r="P3616" s="32"/>
      <c r="Q3616" s="32"/>
      <c r="R3616" s="38">
        <f>(E3616*E$2+F3616*F$2+G3616*G$2+H3616*H$2+I3616*I$2+K3616*K$2+J3616*J$2+L3616*L$2+M3616*M$2)</f>
        <v>0</v>
      </c>
    </row>
    <row r="3617" spans="1:18" ht="22.5" customHeight="1">
      <c r="A3617" s="34">
        <v>46017</v>
      </c>
      <c r="B3617" s="15" t="s">
        <v>5460</v>
      </c>
      <c r="C3617" s="18" t="s">
        <v>5459</v>
      </c>
      <c r="D3617" s="35">
        <v>12066</v>
      </c>
      <c r="E3617" s="36">
        <v>56</v>
      </c>
      <c r="F3617" s="32"/>
      <c r="G3617" s="32">
        <v>63</v>
      </c>
      <c r="H3617" s="32"/>
      <c r="I3617" s="32">
        <v>71</v>
      </c>
      <c r="J3617" s="37">
        <v>37</v>
      </c>
      <c r="K3617" s="36">
        <v>42</v>
      </c>
      <c r="L3617" s="32">
        <v>23</v>
      </c>
      <c r="M3617" s="37">
        <v>80</v>
      </c>
      <c r="N3617" s="32"/>
      <c r="O3617" s="32"/>
      <c r="P3617" s="32"/>
      <c r="Q3617" s="32"/>
      <c r="R3617" s="38">
        <f>(E3617*E$2+F3617*F$2+G3617*G$2+H3617*H$2+I3617*I$2+K3617*K$2+J3617*J$2+L3617*L$2+M3617*M$2)</f>
        <v>0</v>
      </c>
    </row>
    <row r="3618" spans="1:18" ht="22.5" customHeight="1">
      <c r="A3618" s="34">
        <v>46017</v>
      </c>
      <c r="B3618" s="15" t="s">
        <v>5462</v>
      </c>
      <c r="C3618" s="18" t="s">
        <v>5461</v>
      </c>
      <c r="D3618" s="35">
        <v>2435</v>
      </c>
      <c r="E3618" s="36">
        <v>46</v>
      </c>
      <c r="F3618" s="32"/>
      <c r="G3618" s="32">
        <v>49</v>
      </c>
      <c r="H3618" s="32"/>
      <c r="I3618" s="32">
        <v>36</v>
      </c>
      <c r="J3618" s="37">
        <v>36</v>
      </c>
      <c r="K3618" s="36">
        <v>16</v>
      </c>
      <c r="L3618" s="32">
        <v>28</v>
      </c>
      <c r="M3618" s="37">
        <v>66</v>
      </c>
      <c r="N3618" s="32"/>
      <c r="O3618" s="32"/>
      <c r="P3618" s="32"/>
      <c r="Q3618" s="32"/>
      <c r="R3618" s="38">
        <f>(E3618*E$2+F3618*F$2+G3618*G$2+H3618*H$2+I3618*I$2+K3618*K$2+J3618*J$2+L3618*L$2+M3618*M$2)</f>
        <v>0</v>
      </c>
    </row>
    <row r="3619" spans="1:18" ht="22.5" customHeight="1">
      <c r="A3619" s="34">
        <v>46017</v>
      </c>
      <c r="B3619" s="15" t="s">
        <v>4024</v>
      </c>
      <c r="C3619" s="18" t="s">
        <v>4025</v>
      </c>
      <c r="D3619" s="35">
        <v>5902</v>
      </c>
      <c r="E3619" s="36">
        <v>33</v>
      </c>
      <c r="F3619" s="32"/>
      <c r="G3619" s="32">
        <v>28</v>
      </c>
      <c r="H3619" s="32">
        <v>48</v>
      </c>
      <c r="I3619" s="32">
        <v>14</v>
      </c>
      <c r="J3619" s="37"/>
      <c r="K3619" s="36">
        <v>40</v>
      </c>
      <c r="L3619" s="32">
        <v>69</v>
      </c>
      <c r="M3619" s="37">
        <v>12</v>
      </c>
      <c r="N3619" s="32"/>
      <c r="O3619" s="32"/>
      <c r="P3619" s="32"/>
      <c r="Q3619" s="32"/>
      <c r="R3619" s="38">
        <f>(E3619*E$2+F3619*F$2+G3619*G$2+H3619*H$2+I3619*I$2+K3619*K$2+J3619*J$2+L3619*L$2+M3619*M$2)</f>
        <v>0</v>
      </c>
    </row>
    <row r="3620" spans="1:18" ht="22.5" customHeight="1">
      <c r="A3620" s="34">
        <v>46017</v>
      </c>
      <c r="B3620" s="15" t="s">
        <v>4026</v>
      </c>
      <c r="C3620" s="18" t="s">
        <v>4027</v>
      </c>
      <c r="D3620" s="35">
        <v>929</v>
      </c>
      <c r="E3620" s="36">
        <v>95</v>
      </c>
      <c r="F3620" s="32">
        <v>97</v>
      </c>
      <c r="G3620" s="32">
        <v>83</v>
      </c>
      <c r="H3620" s="32">
        <v>96</v>
      </c>
      <c r="I3620" s="32">
        <v>52</v>
      </c>
      <c r="J3620" s="37">
        <v>80</v>
      </c>
      <c r="K3620" s="36">
        <v>49</v>
      </c>
      <c r="L3620" s="32">
        <v>47</v>
      </c>
      <c r="M3620" s="37">
        <v>74</v>
      </c>
      <c r="N3620" s="32"/>
      <c r="O3620" s="32">
        <v>1</v>
      </c>
      <c r="P3620" s="32"/>
      <c r="Q3620" s="32"/>
      <c r="R3620" s="38">
        <f>(E3620*E$2+F3620*F$2+G3620*G$2+H3620*H$2+I3620*I$2+K3620*K$2+J3620*J$2+L3620*L$2+M3620*M$2)</f>
        <v>0</v>
      </c>
    </row>
    <row r="3621" spans="1:18" ht="22.5" customHeight="1">
      <c r="A3621" s="34">
        <v>46017</v>
      </c>
      <c r="B3621" s="15" t="s">
        <v>4028</v>
      </c>
      <c r="C3621" s="18" t="s">
        <v>4029</v>
      </c>
      <c r="D3621" s="35">
        <v>5407</v>
      </c>
      <c r="E3621" s="36">
        <v>57</v>
      </c>
      <c r="F3621" s="32">
        <v>71</v>
      </c>
      <c r="G3621" s="32">
        <v>45</v>
      </c>
      <c r="H3621" s="32">
        <v>83</v>
      </c>
      <c r="I3621" s="32">
        <v>27</v>
      </c>
      <c r="J3621" s="37">
        <v>67</v>
      </c>
      <c r="K3621" s="36">
        <v>95</v>
      </c>
      <c r="L3621" s="32">
        <v>51</v>
      </c>
      <c r="M3621" s="37">
        <v>64</v>
      </c>
      <c r="N3621" s="32"/>
      <c r="O3621" s="32"/>
      <c r="P3621" s="32"/>
      <c r="Q3621" s="32"/>
      <c r="R3621" s="38">
        <f>(E3621*E$2+F3621*F$2+G3621*G$2+H3621*H$2+I3621*I$2+K3621*K$2+J3621*J$2+L3621*L$2+M3621*M$2)</f>
        <v>0</v>
      </c>
    </row>
    <row r="3622" spans="1:18" ht="22.5" customHeight="1">
      <c r="A3622" s="34">
        <v>46017</v>
      </c>
      <c r="B3622" s="15" t="s">
        <v>4030</v>
      </c>
      <c r="C3622" s="15" t="s">
        <v>4031</v>
      </c>
      <c r="D3622" s="35">
        <v>1829</v>
      </c>
      <c r="E3622" s="36">
        <v>72</v>
      </c>
      <c r="F3622" s="32">
        <v>84</v>
      </c>
      <c r="G3622" s="32">
        <v>72</v>
      </c>
      <c r="H3622" s="32">
        <v>46</v>
      </c>
      <c r="I3622" s="32">
        <v>87</v>
      </c>
      <c r="J3622" s="37"/>
      <c r="K3622" s="36">
        <v>23</v>
      </c>
      <c r="L3622" s="32">
        <v>57</v>
      </c>
      <c r="M3622" s="37">
        <v>47</v>
      </c>
      <c r="N3622" s="32"/>
      <c r="O3622" s="32"/>
      <c r="P3622" s="32"/>
      <c r="Q3622" s="32"/>
      <c r="R3622" s="38">
        <f>(E3622*E$2+F3622*F$2+G3622*G$2+H3622*H$2+I3622*I$2+K3622*K$2+J3622*J$2+L3622*L$2+M3622*M$2)</f>
        <v>0</v>
      </c>
    </row>
    <row r="3623" spans="1:18" ht="22.5" customHeight="1">
      <c r="A3623" s="34">
        <v>46017</v>
      </c>
      <c r="B3623" s="15" t="s">
        <v>5464</v>
      </c>
      <c r="C3623" s="15" t="s">
        <v>5463</v>
      </c>
      <c r="D3623" s="35">
        <v>8186</v>
      </c>
      <c r="E3623" s="36">
        <v>54</v>
      </c>
      <c r="F3623" s="32"/>
      <c r="G3623" s="32">
        <v>62</v>
      </c>
      <c r="H3623" s="32">
        <v>86</v>
      </c>
      <c r="I3623" s="32">
        <v>4</v>
      </c>
      <c r="J3623" s="37">
        <v>52</v>
      </c>
      <c r="K3623" s="36">
        <v>36</v>
      </c>
      <c r="L3623" s="32">
        <v>29</v>
      </c>
      <c r="M3623" s="37">
        <v>85</v>
      </c>
      <c r="N3623" s="32"/>
      <c r="O3623" s="32"/>
      <c r="P3623" s="32"/>
      <c r="Q3623" s="32"/>
      <c r="R3623" s="38">
        <f>(E3623*E$2+F3623*F$2+G3623*G$2+H3623*H$2+I3623*I$2+K3623*K$2+J3623*J$2+L3623*L$2+M3623*M$2)</f>
        <v>0</v>
      </c>
    </row>
    <row r="3624" spans="1:18" ht="22.5" customHeight="1">
      <c r="A3624" s="34">
        <v>46017</v>
      </c>
      <c r="B3624" s="15" t="s">
        <v>4032</v>
      </c>
      <c r="C3624" s="18" t="s">
        <v>4033</v>
      </c>
      <c r="D3624" s="35">
        <v>4198</v>
      </c>
      <c r="E3624" s="36"/>
      <c r="F3624" s="32">
        <v>86</v>
      </c>
      <c r="G3624" s="32"/>
      <c r="H3624" s="32">
        <v>99</v>
      </c>
      <c r="I3624" s="32"/>
      <c r="J3624" s="37"/>
      <c r="K3624" s="36">
        <v>98</v>
      </c>
      <c r="L3624" s="32">
        <v>25</v>
      </c>
      <c r="M3624" s="37">
        <v>77</v>
      </c>
      <c r="N3624" s="32"/>
      <c r="O3624" s="32">
        <v>1</v>
      </c>
      <c r="P3624" s="32"/>
      <c r="Q3624" s="32"/>
      <c r="R3624" s="38">
        <f>(E3624*E$2+F3624*F$2+G3624*G$2+H3624*H$2+I3624*I$2+K3624*K$2+J3624*J$2+L3624*L$2+M3624*M$2)</f>
        <v>0</v>
      </c>
    </row>
    <row r="3625" spans="1:18" ht="22.5" customHeight="1">
      <c r="A3625" s="34">
        <v>46017</v>
      </c>
      <c r="B3625" s="15" t="s">
        <v>5465</v>
      </c>
      <c r="C3625" s="18" t="s">
        <v>4034</v>
      </c>
      <c r="D3625" s="35">
        <v>9414</v>
      </c>
      <c r="E3625" s="36"/>
      <c r="F3625" s="32">
        <v>64</v>
      </c>
      <c r="G3625" s="32"/>
      <c r="H3625" s="32">
        <v>60</v>
      </c>
      <c r="I3625" s="32"/>
      <c r="J3625" s="37"/>
      <c r="K3625" s="36">
        <v>46</v>
      </c>
      <c r="L3625" s="32">
        <v>47</v>
      </c>
      <c r="M3625" s="37">
        <v>56</v>
      </c>
      <c r="N3625" s="32"/>
      <c r="O3625" s="32"/>
      <c r="P3625" s="32"/>
      <c r="Q3625" s="32"/>
      <c r="R3625" s="38">
        <f>(E3625*E$2+F3625*F$2+G3625*G$2+H3625*H$2+I3625*I$2+K3625*K$2+J3625*J$2+L3625*L$2+M3625*M$2)</f>
        <v>0</v>
      </c>
    </row>
    <row r="3626" spans="1:18" ht="22.5" customHeight="1">
      <c r="A3626" s="34">
        <v>46017</v>
      </c>
      <c r="B3626" s="15" t="s">
        <v>4035</v>
      </c>
      <c r="C3626" s="18" t="s">
        <v>4036</v>
      </c>
      <c r="D3626" s="35">
        <v>14223</v>
      </c>
      <c r="E3626" s="36">
        <v>67</v>
      </c>
      <c r="F3626" s="32">
        <v>36</v>
      </c>
      <c r="G3626" s="32">
        <v>78</v>
      </c>
      <c r="H3626" s="32">
        <v>78</v>
      </c>
      <c r="I3626" s="32">
        <v>60</v>
      </c>
      <c r="J3626" s="37"/>
      <c r="K3626" s="36">
        <v>67</v>
      </c>
      <c r="L3626" s="32">
        <v>30</v>
      </c>
      <c r="M3626" s="37">
        <v>73</v>
      </c>
      <c r="N3626" s="32"/>
      <c r="O3626" s="32"/>
      <c r="P3626" s="32"/>
      <c r="Q3626" s="32"/>
      <c r="R3626" s="38">
        <f>(E3626*E$2+F3626*F$2+G3626*G$2+H3626*H$2+I3626*I$2+K3626*K$2+J3626*J$2+L3626*L$2+M3626*M$2)</f>
        <v>0</v>
      </c>
    </row>
    <row r="3627" spans="1:18" ht="22.5" customHeight="1">
      <c r="A3627" s="34">
        <v>46017</v>
      </c>
      <c r="B3627" s="15" t="s">
        <v>5467</v>
      </c>
      <c r="C3627" s="15" t="s">
        <v>5466</v>
      </c>
      <c r="D3627" s="35">
        <v>545</v>
      </c>
      <c r="E3627" s="36"/>
      <c r="F3627" s="32"/>
      <c r="G3627" s="32"/>
      <c r="H3627" s="32"/>
      <c r="I3627" s="32"/>
      <c r="J3627" s="37">
        <v>49</v>
      </c>
      <c r="K3627" s="36">
        <v>58</v>
      </c>
      <c r="L3627" s="32">
        <v>17</v>
      </c>
      <c r="M3627" s="37">
        <v>89</v>
      </c>
      <c r="N3627" s="32"/>
      <c r="O3627" s="32"/>
      <c r="P3627" s="32"/>
      <c r="Q3627" s="32"/>
      <c r="R3627" s="38">
        <f>(E3627*E$2+F3627*F$2+G3627*G$2+H3627*H$2+I3627*I$2+K3627*K$2+J3627*J$2+L3627*L$2+M3627*M$2)</f>
        <v>0</v>
      </c>
    </row>
    <row r="3628" spans="1:18" ht="22.5" customHeight="1">
      <c r="A3628" s="34">
        <v>46017</v>
      </c>
      <c r="B3628" s="15" t="s">
        <v>4037</v>
      </c>
      <c r="C3628" s="15" t="s">
        <v>4038</v>
      </c>
      <c r="D3628" s="35">
        <v>34528</v>
      </c>
      <c r="E3628" s="36"/>
      <c r="F3628" s="32">
        <v>32</v>
      </c>
      <c r="G3628" s="32"/>
      <c r="H3628" s="32">
        <v>53</v>
      </c>
      <c r="I3628" s="32"/>
      <c r="J3628" s="37"/>
      <c r="K3628" s="36">
        <v>24</v>
      </c>
      <c r="L3628" s="32">
        <v>80</v>
      </c>
      <c r="M3628" s="37">
        <v>33</v>
      </c>
      <c r="N3628" s="32"/>
      <c r="O3628" s="32"/>
      <c r="P3628" s="32"/>
      <c r="Q3628" s="32"/>
      <c r="R3628" s="38">
        <f>(E3628*E$2+F3628*F$2+G3628*G$2+H3628*H$2+I3628*I$2+K3628*K$2+J3628*J$2+L3628*L$2+M3628*M$2)</f>
        <v>0</v>
      </c>
    </row>
    <row r="3629" spans="1:18" ht="22.5" customHeight="1">
      <c r="A3629" s="34">
        <v>46017</v>
      </c>
      <c r="B3629" s="15" t="s">
        <v>4039</v>
      </c>
      <c r="C3629" s="15" t="s">
        <v>4040</v>
      </c>
      <c r="D3629" s="35">
        <v>203</v>
      </c>
      <c r="E3629" s="36">
        <v>37</v>
      </c>
      <c r="F3629" s="32">
        <v>60</v>
      </c>
      <c r="G3629" s="32">
        <v>14</v>
      </c>
      <c r="H3629" s="32">
        <v>14</v>
      </c>
      <c r="I3629" s="32"/>
      <c r="J3629" s="37"/>
      <c r="K3629" s="36">
        <v>44</v>
      </c>
      <c r="L3629" s="32">
        <v>90</v>
      </c>
      <c r="M3629" s="37">
        <v>19</v>
      </c>
      <c r="N3629" s="32"/>
      <c r="O3629" s="32"/>
      <c r="P3629" s="32"/>
      <c r="Q3629" s="32"/>
      <c r="R3629" s="38">
        <f>(E3629*E$2+F3629*F$2+G3629*G$2+H3629*H$2+I3629*I$2+K3629*K$2+J3629*J$2+L3629*L$2+M3629*M$2)</f>
        <v>0</v>
      </c>
    </row>
    <row r="3630" spans="1:18" ht="22.5" customHeight="1">
      <c r="A3630" s="34">
        <v>46017</v>
      </c>
      <c r="B3630" s="15" t="s">
        <v>4041</v>
      </c>
      <c r="C3630" s="15" t="s">
        <v>4042</v>
      </c>
      <c r="D3630" s="35">
        <v>142395</v>
      </c>
      <c r="E3630" s="36">
        <v>38</v>
      </c>
      <c r="F3630" s="32"/>
      <c r="G3630" s="32">
        <v>47</v>
      </c>
      <c r="H3630" s="32">
        <v>5</v>
      </c>
      <c r="I3630" s="32">
        <v>6</v>
      </c>
      <c r="J3630" s="37"/>
      <c r="K3630" s="36">
        <v>76</v>
      </c>
      <c r="L3630" s="32">
        <v>5</v>
      </c>
      <c r="M3630" s="37">
        <v>95</v>
      </c>
      <c r="N3630" s="32"/>
      <c r="O3630" s="32"/>
      <c r="P3630" s="32"/>
      <c r="Q3630" s="32"/>
      <c r="R3630" s="38">
        <f>(E3630*E$2+F3630*F$2+G3630*G$2+H3630*H$2+I3630*I$2+K3630*K$2+J3630*J$2+L3630*L$2+M3630*M$2)</f>
        <v>0</v>
      </c>
    </row>
    <row r="3631" spans="1:18" ht="22.5" customHeight="1">
      <c r="A3631" s="34">
        <v>46017</v>
      </c>
      <c r="B3631" s="15" t="s">
        <v>4043</v>
      </c>
      <c r="C3631" s="15" t="s">
        <v>4044</v>
      </c>
      <c r="D3631" s="35">
        <v>1078</v>
      </c>
      <c r="E3631" s="36">
        <v>11</v>
      </c>
      <c r="F3631" s="32">
        <v>5</v>
      </c>
      <c r="G3631" s="32">
        <v>21</v>
      </c>
      <c r="H3631" s="32">
        <v>11</v>
      </c>
      <c r="I3631" s="32">
        <v>94</v>
      </c>
      <c r="J3631" s="37"/>
      <c r="K3631" s="36">
        <v>11</v>
      </c>
      <c r="L3631" s="32">
        <v>68</v>
      </c>
      <c r="M3631" s="37">
        <v>13</v>
      </c>
      <c r="N3631" s="32"/>
      <c r="O3631" s="32"/>
      <c r="P3631" s="32"/>
      <c r="Q3631" s="32"/>
      <c r="R3631" s="38">
        <f>(E3631*E$2+F3631*F$2+G3631*G$2+H3631*H$2+I3631*I$2+K3631*K$2+J3631*J$2+L3631*L$2+M3631*M$2)</f>
        <v>0</v>
      </c>
    </row>
    <row r="3632" spans="1:18" ht="22.5" customHeight="1">
      <c r="A3632" s="34">
        <v>46017</v>
      </c>
      <c r="B3632" s="15" t="s">
        <v>4045</v>
      </c>
      <c r="C3632" s="15" t="s">
        <v>4046</v>
      </c>
      <c r="D3632" s="35">
        <v>412</v>
      </c>
      <c r="E3632" s="36"/>
      <c r="F3632" s="32">
        <v>78</v>
      </c>
      <c r="G3632" s="32"/>
      <c r="H3632" s="32">
        <v>78</v>
      </c>
      <c r="I3632" s="32"/>
      <c r="J3632" s="37"/>
      <c r="K3632" s="36">
        <v>30</v>
      </c>
      <c r="L3632" s="32">
        <v>71</v>
      </c>
      <c r="M3632" s="37">
        <v>45</v>
      </c>
      <c r="N3632" s="32"/>
      <c r="O3632" s="32"/>
      <c r="P3632" s="32"/>
      <c r="Q3632" s="32"/>
      <c r="R3632" s="38">
        <f>(E3632*E$2+F3632*F$2+G3632*G$2+H3632*H$2+I3632*I$2+K3632*K$2+J3632*J$2+L3632*L$2+M3632*M$2)</f>
        <v>0</v>
      </c>
    </row>
    <row r="3633" spans="1:18" ht="22.5" customHeight="1">
      <c r="A3633" s="34">
        <v>46017</v>
      </c>
      <c r="B3633" s="15" t="s">
        <v>6151</v>
      </c>
      <c r="C3633" s="18" t="s">
        <v>6152</v>
      </c>
      <c r="D3633" s="35">
        <v>16072</v>
      </c>
      <c r="E3633" s="36">
        <v>59</v>
      </c>
      <c r="F3633" s="32">
        <v>71</v>
      </c>
      <c r="G3633" s="32">
        <v>71</v>
      </c>
      <c r="H3633" s="32">
        <v>41</v>
      </c>
      <c r="I3633" s="32">
        <v>48</v>
      </c>
      <c r="J3633" s="37"/>
      <c r="K3633" s="36">
        <v>66</v>
      </c>
      <c r="L3633" s="32">
        <v>42</v>
      </c>
      <c r="M3633" s="37">
        <v>71</v>
      </c>
      <c r="N3633" s="32"/>
      <c r="O3633" s="32"/>
      <c r="P3633" s="32"/>
      <c r="Q3633" s="32"/>
      <c r="R3633" s="38">
        <f>(E3633*E$2+F3633*F$2+G3633*G$2+H3633*H$2+I3633*I$2+K3633*K$2+J3633*J$2+L3633*L$2+M3633*M$2)</f>
        <v>0</v>
      </c>
    </row>
    <row r="3634" spans="1:18" ht="22.5" customHeight="1">
      <c r="A3634" s="34">
        <v>46017</v>
      </c>
      <c r="B3634" s="15" t="s">
        <v>4047</v>
      </c>
      <c r="C3634" s="18" t="s">
        <v>4048</v>
      </c>
      <c r="D3634" s="35">
        <v>26950</v>
      </c>
      <c r="E3634" s="36">
        <v>64</v>
      </c>
      <c r="F3634" s="32">
        <v>61</v>
      </c>
      <c r="G3634" s="32">
        <v>80</v>
      </c>
      <c r="H3634" s="32">
        <v>50</v>
      </c>
      <c r="I3634" s="32">
        <v>88</v>
      </c>
      <c r="J3634" s="37"/>
      <c r="K3634" s="36">
        <v>81</v>
      </c>
      <c r="L3634" s="32">
        <v>60</v>
      </c>
      <c r="M3634" s="37">
        <v>55</v>
      </c>
      <c r="N3634" s="32"/>
      <c r="O3634" s="32"/>
      <c r="P3634" s="32"/>
      <c r="Q3634" s="32"/>
      <c r="R3634" s="38">
        <f>(E3634*E$2+F3634*F$2+G3634*G$2+H3634*H$2+I3634*I$2+K3634*K$2+J3634*J$2+L3634*L$2+M3634*M$2)</f>
        <v>0</v>
      </c>
    </row>
    <row r="3635" spans="1:18" ht="22.5" customHeight="1">
      <c r="A3635" s="34">
        <v>46017</v>
      </c>
      <c r="B3635" s="15" t="s">
        <v>6978</v>
      </c>
      <c r="C3635" s="18" t="s">
        <v>6979</v>
      </c>
      <c r="D3635" s="35">
        <v>450</v>
      </c>
      <c r="E3635" s="36">
        <v>27</v>
      </c>
      <c r="F3635" s="32">
        <v>51</v>
      </c>
      <c r="G3635" s="32">
        <v>18</v>
      </c>
      <c r="H3635" s="32">
        <v>23</v>
      </c>
      <c r="I3635" s="32">
        <v>5</v>
      </c>
      <c r="J3635" s="37"/>
      <c r="K3635" s="36">
        <v>5</v>
      </c>
      <c r="L3635" s="32">
        <v>81</v>
      </c>
      <c r="M3635" s="37">
        <v>5</v>
      </c>
      <c r="N3635" s="32"/>
      <c r="O3635" s="32"/>
      <c r="P3635" s="32"/>
      <c r="Q3635" s="32"/>
      <c r="R3635" s="38">
        <f>(E3635*E$2+F3635*F$2+G3635*G$2+H3635*H$2+I3635*I$2+K3635*K$2+J3635*J$2+L3635*L$2+M3635*M$2)</f>
        <v>0</v>
      </c>
    </row>
    <row r="3636" spans="1:18" ht="22.5" customHeight="1">
      <c r="A3636" s="34">
        <v>46017</v>
      </c>
      <c r="B3636" s="15" t="s">
        <v>4049</v>
      </c>
      <c r="C3636" s="15" t="s">
        <v>4050</v>
      </c>
      <c r="D3636" s="35">
        <v>9031</v>
      </c>
      <c r="E3636" s="36">
        <v>44</v>
      </c>
      <c r="F3636" s="32">
        <v>20</v>
      </c>
      <c r="G3636" s="32">
        <v>60</v>
      </c>
      <c r="H3636" s="32">
        <v>62</v>
      </c>
      <c r="I3636" s="32">
        <v>54</v>
      </c>
      <c r="J3636" s="37">
        <v>19</v>
      </c>
      <c r="K3636" s="36">
        <v>9</v>
      </c>
      <c r="L3636" s="32">
        <v>78</v>
      </c>
      <c r="M3636" s="37">
        <v>43</v>
      </c>
      <c r="N3636" s="32"/>
      <c r="O3636" s="32"/>
      <c r="P3636" s="32"/>
      <c r="Q3636" s="32"/>
      <c r="R3636" s="38">
        <f>(E3636*E$2+F3636*F$2+G3636*G$2+H3636*H$2+I3636*I$2+K3636*K$2+J3636*J$2+L3636*L$2+M3636*M$2)</f>
        <v>0</v>
      </c>
    </row>
    <row r="3637" spans="1:18" ht="22.5" customHeight="1">
      <c r="A3637" s="34">
        <v>46017</v>
      </c>
      <c r="B3637" s="15" t="s">
        <v>4051</v>
      </c>
      <c r="C3637" s="18" t="s">
        <v>4052</v>
      </c>
      <c r="D3637" s="35">
        <v>19986</v>
      </c>
      <c r="E3637" s="36">
        <v>59</v>
      </c>
      <c r="F3637" s="32">
        <v>76</v>
      </c>
      <c r="G3637" s="32">
        <v>53</v>
      </c>
      <c r="H3637" s="32">
        <v>68</v>
      </c>
      <c r="I3637" s="32">
        <v>55</v>
      </c>
      <c r="J3637" s="37"/>
      <c r="K3637" s="36">
        <v>99</v>
      </c>
      <c r="L3637" s="32">
        <v>70</v>
      </c>
      <c r="M3637" s="37">
        <v>47</v>
      </c>
      <c r="N3637" s="32"/>
      <c r="O3637" s="32"/>
      <c r="P3637" s="32"/>
      <c r="Q3637" s="32"/>
      <c r="R3637" s="38">
        <f>(E3637*E$2+F3637*F$2+G3637*G$2+H3637*H$2+I3637*I$2+K3637*K$2+J3637*J$2+L3637*L$2+M3637*M$2)</f>
        <v>0</v>
      </c>
    </row>
    <row r="3638" spans="1:18" ht="22.5" customHeight="1">
      <c r="A3638" s="34">
        <v>46017</v>
      </c>
      <c r="B3638" s="15" t="s">
        <v>5469</v>
      </c>
      <c r="C3638" s="15" t="s">
        <v>5468</v>
      </c>
      <c r="D3638" s="35">
        <v>1360</v>
      </c>
      <c r="E3638" s="36">
        <v>43</v>
      </c>
      <c r="F3638" s="32"/>
      <c r="G3638" s="32">
        <v>48</v>
      </c>
      <c r="H3638" s="32"/>
      <c r="I3638" s="32">
        <v>90</v>
      </c>
      <c r="J3638" s="37">
        <v>39</v>
      </c>
      <c r="K3638" s="36">
        <v>52</v>
      </c>
      <c r="L3638" s="32">
        <v>14</v>
      </c>
      <c r="M3638" s="37">
        <v>83</v>
      </c>
      <c r="N3638" s="32"/>
      <c r="O3638" s="32"/>
      <c r="P3638" s="32"/>
      <c r="Q3638" s="32"/>
      <c r="R3638" s="38">
        <f>(E3638*E$2+F3638*F$2+G3638*G$2+H3638*H$2+I3638*I$2+K3638*K$2+J3638*J$2+L3638*L$2+M3638*M$2)</f>
        <v>0</v>
      </c>
    </row>
    <row r="3639" spans="1:18" ht="22.5" customHeight="1">
      <c r="A3639" s="34">
        <v>46017</v>
      </c>
      <c r="B3639" s="15" t="s">
        <v>7781</v>
      </c>
      <c r="C3639" s="18" t="s">
        <v>7782</v>
      </c>
      <c r="D3639" s="35">
        <v>130</v>
      </c>
      <c r="E3639" s="36">
        <v>37</v>
      </c>
      <c r="F3639" s="32"/>
      <c r="G3639" s="32">
        <v>0</v>
      </c>
      <c r="H3639" s="32">
        <v>41</v>
      </c>
      <c r="I3639" s="32">
        <v>5</v>
      </c>
      <c r="J3639" s="37"/>
      <c r="K3639" s="36">
        <v>14</v>
      </c>
      <c r="L3639" s="32">
        <v>52</v>
      </c>
      <c r="M3639" s="37">
        <v>44</v>
      </c>
      <c r="N3639" s="32"/>
      <c r="O3639" s="32"/>
      <c r="P3639" s="32"/>
      <c r="Q3639" s="32"/>
      <c r="R3639" s="38">
        <f>(E3639*E$2+F3639*F$2+G3639*G$2+H3639*H$2+I3639*I$2+K3639*K$2+J3639*J$2+L3639*L$2+M3639*M$2)</f>
        <v>0</v>
      </c>
    </row>
    <row r="3640" spans="1:18" ht="22.5" customHeight="1">
      <c r="A3640" s="34">
        <v>46017</v>
      </c>
      <c r="B3640" s="15" t="s">
        <v>4053</v>
      </c>
      <c r="C3640" s="18" t="s">
        <v>4054</v>
      </c>
      <c r="D3640" s="35">
        <v>3572</v>
      </c>
      <c r="E3640" s="36">
        <v>38</v>
      </c>
      <c r="F3640" s="32">
        <v>23</v>
      </c>
      <c r="G3640" s="32">
        <v>51</v>
      </c>
      <c r="H3640" s="32">
        <v>84</v>
      </c>
      <c r="I3640" s="32">
        <v>49</v>
      </c>
      <c r="J3640" s="37"/>
      <c r="K3640" s="36">
        <v>28</v>
      </c>
      <c r="L3640" s="32">
        <v>42</v>
      </c>
      <c r="M3640" s="37">
        <v>67</v>
      </c>
      <c r="N3640" s="32"/>
      <c r="O3640" s="32"/>
      <c r="P3640" s="32"/>
      <c r="Q3640" s="32"/>
      <c r="R3640" s="38">
        <f>(E3640*E$2+F3640*F$2+G3640*G$2+H3640*H$2+I3640*I$2+K3640*K$2+J3640*J$2+L3640*L$2+M3640*M$2)</f>
        <v>0</v>
      </c>
    </row>
    <row r="3641" spans="1:18" ht="22.5" customHeight="1">
      <c r="A3641" s="34">
        <v>46017</v>
      </c>
      <c r="B3641" s="15" t="s">
        <v>4055</v>
      </c>
      <c r="C3641" s="18" t="s">
        <v>4056</v>
      </c>
      <c r="D3641" s="35">
        <v>2035</v>
      </c>
      <c r="E3641" s="36">
        <v>62</v>
      </c>
      <c r="F3641" s="32">
        <v>36</v>
      </c>
      <c r="G3641" s="32">
        <v>56</v>
      </c>
      <c r="H3641" s="32">
        <v>62</v>
      </c>
      <c r="I3641" s="32">
        <v>74</v>
      </c>
      <c r="J3641" s="37"/>
      <c r="K3641" s="36">
        <v>26</v>
      </c>
      <c r="L3641" s="32">
        <v>56</v>
      </c>
      <c r="M3641" s="37">
        <v>41</v>
      </c>
      <c r="N3641" s="32"/>
      <c r="O3641" s="32"/>
      <c r="P3641" s="32"/>
      <c r="Q3641" s="32"/>
      <c r="R3641" s="38">
        <f>(E3641*E$2+F3641*F$2+G3641*G$2+H3641*H$2+I3641*I$2+K3641*K$2+J3641*J$2+L3641*L$2+M3641*M$2)</f>
        <v>0</v>
      </c>
    </row>
    <row r="3642" spans="1:18" ht="22.5" customHeight="1">
      <c r="A3642" s="34">
        <v>46017</v>
      </c>
      <c r="B3642" s="15" t="s">
        <v>4057</v>
      </c>
      <c r="C3642" s="15" t="s">
        <v>4058</v>
      </c>
      <c r="D3642" s="35">
        <v>300637</v>
      </c>
      <c r="E3642" s="36">
        <v>41</v>
      </c>
      <c r="F3642" s="32">
        <v>65</v>
      </c>
      <c r="G3642" s="32">
        <v>44</v>
      </c>
      <c r="H3642" s="32">
        <v>37</v>
      </c>
      <c r="I3642" s="32">
        <v>63</v>
      </c>
      <c r="J3642" s="37">
        <v>66</v>
      </c>
      <c r="K3642" s="36">
        <v>84</v>
      </c>
      <c r="L3642" s="32">
        <v>15</v>
      </c>
      <c r="M3642" s="37">
        <v>88</v>
      </c>
      <c r="N3642" s="32"/>
      <c r="O3642" s="32"/>
      <c r="P3642" s="32"/>
      <c r="Q3642" s="32"/>
      <c r="R3642" s="38">
        <f>(E3642*E$2+F3642*F$2+G3642*G$2+H3642*H$2+I3642*I$2+K3642*K$2+J3642*J$2+L3642*L$2+M3642*M$2)</f>
        <v>0</v>
      </c>
    </row>
    <row r="3643" spans="1:18" ht="22.5" customHeight="1">
      <c r="A3643" s="34">
        <v>46017</v>
      </c>
      <c r="B3643" s="15" t="s">
        <v>5471</v>
      </c>
      <c r="C3643" s="18" t="s">
        <v>5470</v>
      </c>
      <c r="D3643" s="35">
        <v>1680</v>
      </c>
      <c r="E3643" s="36">
        <v>45</v>
      </c>
      <c r="F3643" s="32">
        <v>33</v>
      </c>
      <c r="G3643" s="32">
        <v>48</v>
      </c>
      <c r="H3643" s="32">
        <v>92</v>
      </c>
      <c r="I3643" s="32">
        <v>67</v>
      </c>
      <c r="J3643" s="37"/>
      <c r="K3643" s="36"/>
      <c r="L3643" s="32">
        <v>57</v>
      </c>
      <c r="M3643" s="37">
        <v>46</v>
      </c>
      <c r="N3643" s="32"/>
      <c r="O3643" s="32"/>
      <c r="P3643" s="32"/>
      <c r="Q3643" s="32"/>
      <c r="R3643" s="38">
        <f>(E3643*E$2+F3643*F$2+G3643*G$2+H3643*H$2+I3643*I$2+K3643*K$2+J3643*J$2+L3643*L$2+M3643*M$2)</f>
        <v>0</v>
      </c>
    </row>
    <row r="3644" spans="1:18" ht="22.5" customHeight="1">
      <c r="A3644" s="34">
        <v>46017</v>
      </c>
      <c r="B3644" s="15" t="s">
        <v>4059</v>
      </c>
      <c r="C3644" s="15" t="s">
        <v>4060</v>
      </c>
      <c r="D3644" s="35">
        <v>13192</v>
      </c>
      <c r="E3644" s="36">
        <v>43</v>
      </c>
      <c r="F3644" s="32">
        <v>34</v>
      </c>
      <c r="G3644" s="32">
        <v>51</v>
      </c>
      <c r="H3644" s="32">
        <v>51</v>
      </c>
      <c r="I3644" s="32">
        <v>61</v>
      </c>
      <c r="J3644" s="37">
        <v>39</v>
      </c>
      <c r="K3644" s="36">
        <v>84</v>
      </c>
      <c r="L3644" s="32">
        <v>42</v>
      </c>
      <c r="M3644" s="37">
        <v>63</v>
      </c>
      <c r="N3644" s="32"/>
      <c r="O3644" s="32"/>
      <c r="P3644" s="32"/>
      <c r="Q3644" s="32"/>
      <c r="R3644" s="38">
        <f>(E3644*E$2+F3644*F$2+G3644*G$2+H3644*H$2+I3644*I$2+K3644*K$2+J3644*J$2+L3644*L$2+M3644*M$2)</f>
        <v>0</v>
      </c>
    </row>
    <row r="3645" spans="1:18" ht="22.5" customHeight="1">
      <c r="A3645" s="34">
        <v>46017</v>
      </c>
      <c r="B3645" s="15" t="s">
        <v>4061</v>
      </c>
      <c r="C3645" s="18" t="s">
        <v>4062</v>
      </c>
      <c r="D3645" s="35">
        <v>138459</v>
      </c>
      <c r="E3645" s="36">
        <v>70</v>
      </c>
      <c r="F3645" s="32">
        <v>70</v>
      </c>
      <c r="G3645" s="32">
        <v>63</v>
      </c>
      <c r="H3645" s="32">
        <v>83</v>
      </c>
      <c r="I3645" s="32">
        <v>58</v>
      </c>
      <c r="J3645" s="37">
        <v>65</v>
      </c>
      <c r="K3645" s="36">
        <v>42</v>
      </c>
      <c r="L3645" s="32">
        <v>33</v>
      </c>
      <c r="M3645" s="37">
        <v>75</v>
      </c>
      <c r="N3645" s="32"/>
      <c r="O3645" s="32"/>
      <c r="P3645" s="32"/>
      <c r="Q3645" s="32"/>
      <c r="R3645" s="38">
        <f>(E3645*E$2+F3645*F$2+G3645*G$2+H3645*H$2+I3645*I$2+K3645*K$2+J3645*J$2+L3645*L$2+M3645*M$2)</f>
        <v>0</v>
      </c>
    </row>
    <row r="3646" spans="1:18" ht="22.5" customHeight="1">
      <c r="A3646" s="34">
        <v>46017</v>
      </c>
      <c r="B3646" s="15" t="s">
        <v>4063</v>
      </c>
      <c r="C3646" s="15" t="s">
        <v>4064</v>
      </c>
      <c r="D3646" s="35">
        <v>527</v>
      </c>
      <c r="E3646" s="36">
        <v>44</v>
      </c>
      <c r="F3646" s="32">
        <v>12</v>
      </c>
      <c r="G3646" s="32">
        <v>65</v>
      </c>
      <c r="H3646" s="32">
        <v>70</v>
      </c>
      <c r="I3646" s="32">
        <v>82</v>
      </c>
      <c r="J3646" s="37">
        <v>23</v>
      </c>
      <c r="K3646" s="36">
        <v>3</v>
      </c>
      <c r="L3646" s="32">
        <v>63</v>
      </c>
      <c r="M3646" s="37">
        <v>50</v>
      </c>
      <c r="N3646" s="32"/>
      <c r="O3646" s="32"/>
      <c r="P3646" s="32"/>
      <c r="Q3646" s="32"/>
      <c r="R3646" s="38">
        <f>(E3646*E$2+F3646*F$2+G3646*G$2+H3646*H$2+I3646*I$2+K3646*K$2+J3646*J$2+L3646*L$2+M3646*M$2)</f>
        <v>0</v>
      </c>
    </row>
    <row r="3647" spans="1:18" ht="22.5" customHeight="1">
      <c r="A3647" s="34">
        <v>46017</v>
      </c>
      <c r="B3647" s="15" t="s">
        <v>6609</v>
      </c>
      <c r="C3647" s="18" t="s">
        <v>6570</v>
      </c>
      <c r="D3647" s="35">
        <v>1593</v>
      </c>
      <c r="E3647" s="36">
        <v>8</v>
      </c>
      <c r="F3647" s="32">
        <v>6</v>
      </c>
      <c r="G3647" s="32">
        <v>21</v>
      </c>
      <c r="H3647" s="32">
        <v>43</v>
      </c>
      <c r="I3647" s="32">
        <v>34</v>
      </c>
      <c r="J3647" s="37"/>
      <c r="K3647" s="36">
        <v>26</v>
      </c>
      <c r="L3647" s="32">
        <v>69</v>
      </c>
      <c r="M3647" s="37">
        <v>54</v>
      </c>
      <c r="N3647" s="32"/>
      <c r="O3647" s="32"/>
      <c r="P3647" s="32"/>
      <c r="Q3647" s="32"/>
      <c r="R3647" s="38">
        <f>(E3647*E$2+F3647*F$2+G3647*G$2+H3647*H$2+I3647*I$2+K3647*K$2+J3647*J$2+L3647*L$2+M3647*M$2)</f>
        <v>0</v>
      </c>
    </row>
    <row r="3648" spans="1:18" ht="22.5" customHeight="1">
      <c r="A3648" s="34">
        <v>46017</v>
      </c>
      <c r="B3648" s="15" t="s">
        <v>5602</v>
      </c>
      <c r="C3648" s="15" t="s">
        <v>5601</v>
      </c>
      <c r="D3648" s="35">
        <v>1020</v>
      </c>
      <c r="E3648" s="36">
        <v>44</v>
      </c>
      <c r="F3648" s="32">
        <v>27</v>
      </c>
      <c r="G3648" s="32">
        <v>36</v>
      </c>
      <c r="H3648" s="32">
        <v>87</v>
      </c>
      <c r="I3648" s="32">
        <v>20</v>
      </c>
      <c r="J3648" s="37">
        <v>42</v>
      </c>
      <c r="K3648" s="36">
        <v>40</v>
      </c>
      <c r="L3648" s="32">
        <v>55</v>
      </c>
      <c r="M3648" s="37">
        <v>47</v>
      </c>
      <c r="N3648" s="32"/>
      <c r="O3648" s="32"/>
      <c r="P3648" s="32"/>
      <c r="Q3648" s="32"/>
      <c r="R3648" s="38">
        <f>(E3648*E$2+F3648*F$2+G3648*G$2+H3648*H$2+I3648*I$2+K3648*K$2+J3648*J$2+L3648*L$2+M3648*M$2)</f>
        <v>0</v>
      </c>
    </row>
    <row r="3649" spans="1:18" ht="22.5" customHeight="1">
      <c r="A3649" s="34">
        <v>46017</v>
      </c>
      <c r="B3649" s="15" t="s">
        <v>4065</v>
      </c>
      <c r="C3649" s="18" t="s">
        <v>4066</v>
      </c>
      <c r="D3649" s="35">
        <v>85247</v>
      </c>
      <c r="E3649" s="36">
        <v>55</v>
      </c>
      <c r="F3649" s="32">
        <v>67</v>
      </c>
      <c r="G3649" s="32">
        <v>40</v>
      </c>
      <c r="H3649" s="32">
        <v>99</v>
      </c>
      <c r="I3649" s="32">
        <v>7</v>
      </c>
      <c r="J3649" s="37">
        <v>71</v>
      </c>
      <c r="K3649" s="36">
        <v>32</v>
      </c>
      <c r="L3649" s="32">
        <v>33</v>
      </c>
      <c r="M3649" s="37">
        <v>78</v>
      </c>
      <c r="N3649" s="32"/>
      <c r="O3649" s="32"/>
      <c r="P3649" s="32"/>
      <c r="Q3649" s="32"/>
      <c r="R3649" s="38">
        <f>(E3649*E$2+F3649*F$2+G3649*G$2+H3649*H$2+I3649*I$2+K3649*K$2+J3649*J$2+L3649*L$2+M3649*M$2)</f>
        <v>0</v>
      </c>
    </row>
    <row r="3650" spans="1:18" ht="22.5" customHeight="1">
      <c r="A3650" s="34">
        <v>46017</v>
      </c>
      <c r="B3650" s="15" t="s">
        <v>5473</v>
      </c>
      <c r="C3650" s="15" t="s">
        <v>5472</v>
      </c>
      <c r="D3650" s="35">
        <v>4618</v>
      </c>
      <c r="E3650" s="36">
        <v>42</v>
      </c>
      <c r="F3650" s="32"/>
      <c r="G3650" s="32">
        <v>34</v>
      </c>
      <c r="H3650" s="32">
        <v>20</v>
      </c>
      <c r="I3650" s="32">
        <v>79</v>
      </c>
      <c r="J3650" s="37"/>
      <c r="K3650" s="36">
        <v>19</v>
      </c>
      <c r="L3650" s="32">
        <v>97</v>
      </c>
      <c r="M3650" s="37">
        <v>1</v>
      </c>
      <c r="N3650" s="32"/>
      <c r="O3650" s="32"/>
      <c r="P3650" s="32"/>
      <c r="Q3650" s="32"/>
      <c r="R3650" s="38">
        <f>(E3650*E$2+F3650*F$2+G3650*G$2+H3650*H$2+I3650*I$2+K3650*K$2+J3650*J$2+L3650*L$2+M3650*M$2)</f>
        <v>0</v>
      </c>
    </row>
    <row r="3651" spans="1:18" ht="22.5" customHeight="1">
      <c r="A3651" s="34">
        <v>46017</v>
      </c>
      <c r="B3651" s="15" t="s">
        <v>4067</v>
      </c>
      <c r="C3651" s="15" t="s">
        <v>4068</v>
      </c>
      <c r="D3651" s="35">
        <v>2724</v>
      </c>
      <c r="E3651" s="36">
        <v>87</v>
      </c>
      <c r="F3651" s="32">
        <v>73</v>
      </c>
      <c r="G3651" s="32">
        <v>92</v>
      </c>
      <c r="H3651" s="32">
        <v>67</v>
      </c>
      <c r="I3651" s="32">
        <v>64</v>
      </c>
      <c r="J3651" s="37"/>
      <c r="K3651" s="36">
        <v>33</v>
      </c>
      <c r="L3651" s="32">
        <v>72</v>
      </c>
      <c r="M3651" s="37">
        <v>36</v>
      </c>
      <c r="N3651" s="32"/>
      <c r="O3651" s="32"/>
      <c r="P3651" s="32"/>
      <c r="Q3651" s="32"/>
      <c r="R3651" s="38">
        <f>(E3651*E$2+F3651*F$2+G3651*G$2+H3651*H$2+I3651*I$2+K3651*K$2+J3651*J$2+L3651*L$2+M3651*M$2)</f>
        <v>0</v>
      </c>
    </row>
    <row r="3652" spans="1:18" ht="22.5" customHeight="1">
      <c r="A3652" s="34">
        <v>46017</v>
      </c>
      <c r="B3652" s="15" t="s">
        <v>7043</v>
      </c>
      <c r="C3652" s="15" t="s">
        <v>7044</v>
      </c>
      <c r="D3652" s="35">
        <v>118</v>
      </c>
      <c r="E3652" s="36">
        <v>42</v>
      </c>
      <c r="F3652" s="32">
        <v>63</v>
      </c>
      <c r="G3652" s="32">
        <v>27</v>
      </c>
      <c r="H3652" s="32">
        <v>72</v>
      </c>
      <c r="I3652" s="32">
        <v>33</v>
      </c>
      <c r="J3652" s="37"/>
      <c r="K3652" s="36">
        <v>50</v>
      </c>
      <c r="L3652" s="32">
        <v>58</v>
      </c>
      <c r="M3652" s="37">
        <v>23</v>
      </c>
      <c r="N3652" s="32"/>
      <c r="O3652" s="32"/>
      <c r="P3652" s="32"/>
      <c r="Q3652" s="32"/>
      <c r="R3652" s="38">
        <f>(E3652*E$2+F3652*F$2+G3652*G$2+H3652*H$2+I3652*I$2+K3652*K$2+J3652*J$2+L3652*L$2+M3652*M$2)</f>
        <v>0</v>
      </c>
    </row>
    <row r="3653" spans="1:18" ht="22.5" customHeight="1">
      <c r="A3653" s="34">
        <v>46017</v>
      </c>
      <c r="B3653" s="15" t="s">
        <v>4069</v>
      </c>
      <c r="C3653" s="15" t="s">
        <v>4070</v>
      </c>
      <c r="D3653" s="35">
        <v>6909</v>
      </c>
      <c r="E3653" s="36">
        <v>82</v>
      </c>
      <c r="F3653" s="32">
        <v>68</v>
      </c>
      <c r="G3653" s="32">
        <v>88</v>
      </c>
      <c r="H3653" s="32">
        <v>64</v>
      </c>
      <c r="I3653" s="32">
        <v>49</v>
      </c>
      <c r="J3653" s="37"/>
      <c r="K3653" s="36">
        <v>76</v>
      </c>
      <c r="L3653" s="32">
        <v>36</v>
      </c>
      <c r="M3653" s="37">
        <v>53</v>
      </c>
      <c r="N3653" s="32"/>
      <c r="O3653" s="32"/>
      <c r="P3653" s="32"/>
      <c r="Q3653" s="32"/>
      <c r="R3653" s="38">
        <f>(E3653*E$2+F3653*F$2+G3653*G$2+H3653*H$2+I3653*I$2+K3653*K$2+J3653*J$2+L3653*L$2+M3653*M$2)</f>
        <v>0</v>
      </c>
    </row>
    <row r="3654" spans="1:18" ht="22.5" customHeight="1">
      <c r="A3654" s="34">
        <v>46017</v>
      </c>
      <c r="B3654" s="15" t="s">
        <v>4071</v>
      </c>
      <c r="C3654" s="15" t="s">
        <v>4072</v>
      </c>
      <c r="D3654" s="35">
        <v>1078</v>
      </c>
      <c r="E3654" s="36">
        <v>33</v>
      </c>
      <c r="F3654" s="32">
        <v>38</v>
      </c>
      <c r="G3654" s="32">
        <v>11</v>
      </c>
      <c r="H3654" s="32">
        <v>58</v>
      </c>
      <c r="I3654" s="32">
        <v>56</v>
      </c>
      <c r="J3654" s="37"/>
      <c r="K3654" s="36">
        <v>25</v>
      </c>
      <c r="L3654" s="32">
        <v>69</v>
      </c>
      <c r="M3654" s="37">
        <v>46</v>
      </c>
      <c r="N3654" s="32"/>
      <c r="O3654" s="32"/>
      <c r="P3654" s="32"/>
      <c r="Q3654" s="32"/>
      <c r="R3654" s="38">
        <f>(E3654*E$2+F3654*F$2+G3654*G$2+H3654*H$2+I3654*I$2+K3654*K$2+J3654*J$2+L3654*L$2+M3654*M$2)</f>
        <v>0</v>
      </c>
    </row>
    <row r="3655" spans="1:18" ht="22.5" customHeight="1">
      <c r="A3655" s="34">
        <v>46017</v>
      </c>
      <c r="B3655" s="15" t="s">
        <v>4073</v>
      </c>
      <c r="C3655" s="15" t="s">
        <v>4074</v>
      </c>
      <c r="D3655" s="35">
        <v>52681</v>
      </c>
      <c r="E3655" s="36">
        <v>59</v>
      </c>
      <c r="F3655" s="32">
        <v>60</v>
      </c>
      <c r="G3655" s="32">
        <v>53</v>
      </c>
      <c r="H3655" s="32">
        <v>79</v>
      </c>
      <c r="I3655" s="32">
        <v>79</v>
      </c>
      <c r="J3655" s="37"/>
      <c r="K3655" s="36">
        <v>56</v>
      </c>
      <c r="L3655" s="32">
        <v>75</v>
      </c>
      <c r="M3655" s="37">
        <v>30</v>
      </c>
      <c r="N3655" s="32"/>
      <c r="O3655" s="32"/>
      <c r="P3655" s="32"/>
      <c r="Q3655" s="32"/>
      <c r="R3655" s="38">
        <f>(E3655*E$2+F3655*F$2+G3655*G$2+H3655*H$2+I3655*I$2+K3655*K$2+J3655*J$2+L3655*L$2+M3655*M$2)</f>
        <v>0</v>
      </c>
    </row>
    <row r="3656" spans="1:18" ht="22.5" customHeight="1">
      <c r="A3656" s="34">
        <v>46017</v>
      </c>
      <c r="B3656" s="15" t="s">
        <v>7045</v>
      </c>
      <c r="C3656" s="18" t="s">
        <v>7046</v>
      </c>
      <c r="D3656" s="35">
        <v>516</v>
      </c>
      <c r="E3656" s="36">
        <v>16</v>
      </c>
      <c r="F3656" s="32">
        <v>41</v>
      </c>
      <c r="G3656" s="32">
        <v>44</v>
      </c>
      <c r="H3656" s="32">
        <v>38</v>
      </c>
      <c r="I3656" s="32">
        <v>8</v>
      </c>
      <c r="J3656" s="37"/>
      <c r="K3656" s="36">
        <v>55</v>
      </c>
      <c r="L3656" s="32">
        <v>65</v>
      </c>
      <c r="M3656" s="37">
        <v>22</v>
      </c>
      <c r="N3656" s="32"/>
      <c r="O3656" s="32"/>
      <c r="P3656" s="32"/>
      <c r="Q3656" s="32"/>
      <c r="R3656" s="38">
        <f>(E3656*E$2+F3656*F$2+G3656*G$2+H3656*H$2+I3656*I$2+K3656*K$2+J3656*J$2+L3656*L$2+M3656*M$2)</f>
        <v>0</v>
      </c>
    </row>
    <row r="3657" spans="1:18" ht="22.5" customHeight="1">
      <c r="A3657" s="34">
        <v>46017</v>
      </c>
      <c r="B3657" s="15" t="s">
        <v>4075</v>
      </c>
      <c r="C3657" s="18" t="s">
        <v>4076</v>
      </c>
      <c r="D3657" s="35">
        <v>2809</v>
      </c>
      <c r="E3657" s="36">
        <v>57</v>
      </c>
      <c r="F3657" s="32">
        <v>43</v>
      </c>
      <c r="G3657" s="32">
        <v>63</v>
      </c>
      <c r="H3657" s="32">
        <v>41</v>
      </c>
      <c r="I3657" s="32">
        <v>82</v>
      </c>
      <c r="J3657" s="37">
        <v>47</v>
      </c>
      <c r="K3657" s="36">
        <v>81</v>
      </c>
      <c r="L3657" s="32">
        <v>35</v>
      </c>
      <c r="M3657" s="37">
        <v>57</v>
      </c>
      <c r="N3657" s="32"/>
      <c r="O3657" s="32"/>
      <c r="P3657" s="32"/>
      <c r="Q3657" s="32"/>
      <c r="R3657" s="38">
        <f>(E3657*E$2+F3657*F$2+G3657*G$2+H3657*H$2+I3657*I$2+K3657*K$2+J3657*J$2+L3657*L$2+M3657*M$2)</f>
        <v>0</v>
      </c>
    </row>
    <row r="3658" spans="1:18" ht="22.5" customHeight="1">
      <c r="A3658" s="34">
        <v>46017</v>
      </c>
      <c r="B3658" s="15" t="s">
        <v>7102</v>
      </c>
      <c r="C3658" s="15" t="s">
        <v>6878</v>
      </c>
      <c r="D3658" s="35">
        <v>1995</v>
      </c>
      <c r="E3658" s="36">
        <v>47</v>
      </c>
      <c r="F3658" s="32"/>
      <c r="G3658" s="32">
        <v>65</v>
      </c>
      <c r="H3658" s="32">
        <v>39</v>
      </c>
      <c r="I3658" s="32"/>
      <c r="J3658" s="37"/>
      <c r="K3658" s="36">
        <v>18</v>
      </c>
      <c r="L3658" s="32">
        <v>9</v>
      </c>
      <c r="M3658" s="37">
        <v>62</v>
      </c>
      <c r="N3658" s="32"/>
      <c r="O3658" s="32"/>
      <c r="P3658" s="32"/>
      <c r="Q3658" s="32"/>
      <c r="R3658" s="38">
        <f>(E3658*E$2+F3658*F$2+G3658*G$2+H3658*H$2+I3658*I$2+K3658*K$2+J3658*J$2+L3658*L$2+M3658*M$2)</f>
        <v>0</v>
      </c>
    </row>
    <row r="3659" spans="1:18" ht="22.5" customHeight="1">
      <c r="A3659" s="34">
        <v>46017</v>
      </c>
      <c r="B3659" s="15" t="s">
        <v>7488</v>
      </c>
      <c r="C3659" s="18" t="s">
        <v>7489</v>
      </c>
      <c r="D3659" s="35">
        <v>1596</v>
      </c>
      <c r="E3659" s="36">
        <v>26</v>
      </c>
      <c r="F3659" s="32">
        <v>28</v>
      </c>
      <c r="G3659" s="32">
        <v>34</v>
      </c>
      <c r="H3659" s="32">
        <v>38</v>
      </c>
      <c r="I3659" s="32">
        <v>74</v>
      </c>
      <c r="J3659" s="37"/>
      <c r="K3659" s="36">
        <v>95</v>
      </c>
      <c r="L3659" s="32">
        <v>69</v>
      </c>
      <c r="M3659" s="37">
        <v>41</v>
      </c>
      <c r="N3659" s="32"/>
      <c r="O3659" s="32"/>
      <c r="P3659" s="32"/>
      <c r="Q3659" s="32"/>
      <c r="R3659" s="38">
        <f>(E3659*E$2+F3659*F$2+G3659*G$2+H3659*H$2+I3659*I$2+K3659*K$2+J3659*J$2+L3659*L$2+M3659*M$2)</f>
        <v>0</v>
      </c>
    </row>
    <row r="3660" spans="1:18" ht="22.5" customHeight="1">
      <c r="A3660" s="34">
        <v>46017</v>
      </c>
      <c r="B3660" s="15" t="s">
        <v>6888</v>
      </c>
      <c r="C3660" s="18" t="s">
        <v>6889</v>
      </c>
      <c r="D3660" s="35">
        <v>324</v>
      </c>
      <c r="E3660" s="36">
        <v>32</v>
      </c>
      <c r="F3660" s="32"/>
      <c r="G3660" s="32">
        <v>28</v>
      </c>
      <c r="H3660" s="32">
        <v>13</v>
      </c>
      <c r="I3660" s="32"/>
      <c r="J3660" s="37"/>
      <c r="K3660" s="36">
        <v>21</v>
      </c>
      <c r="L3660" s="32">
        <v>40</v>
      </c>
      <c r="M3660" s="37">
        <v>53</v>
      </c>
      <c r="N3660" s="32"/>
      <c r="O3660" s="32"/>
      <c r="P3660" s="32"/>
      <c r="Q3660" s="32"/>
      <c r="R3660" s="38">
        <f>(E3660*E$2+F3660*F$2+G3660*G$2+H3660*H$2+I3660*I$2+K3660*K$2+J3660*J$2+L3660*L$2+M3660*M$2)</f>
        <v>0</v>
      </c>
    </row>
    <row r="3661" spans="1:18" ht="22.5" customHeight="1">
      <c r="A3661" s="34">
        <v>46017</v>
      </c>
      <c r="B3661" s="15" t="s">
        <v>4077</v>
      </c>
      <c r="C3661" s="15" t="s">
        <v>4078</v>
      </c>
      <c r="D3661" s="35">
        <v>85478</v>
      </c>
      <c r="E3661" s="36">
        <v>66</v>
      </c>
      <c r="F3661" s="32">
        <v>75</v>
      </c>
      <c r="G3661" s="32">
        <v>56</v>
      </c>
      <c r="H3661" s="32">
        <v>77</v>
      </c>
      <c r="I3661" s="32">
        <v>62</v>
      </c>
      <c r="J3661" s="37">
        <v>70</v>
      </c>
      <c r="K3661" s="36">
        <v>47</v>
      </c>
      <c r="L3661" s="32">
        <v>56</v>
      </c>
      <c r="M3661" s="37">
        <v>50</v>
      </c>
      <c r="N3661" s="32"/>
      <c r="O3661" s="32"/>
      <c r="P3661" s="32"/>
      <c r="Q3661" s="32"/>
      <c r="R3661" s="38">
        <f>(E3661*E$2+F3661*F$2+G3661*G$2+H3661*H$2+I3661*I$2+K3661*K$2+J3661*J$2+L3661*L$2+M3661*M$2)</f>
        <v>0</v>
      </c>
    </row>
    <row r="3662" spans="1:18" ht="22.5" customHeight="1">
      <c r="A3662" s="34">
        <v>46017</v>
      </c>
      <c r="B3662" s="15" t="s">
        <v>4079</v>
      </c>
      <c r="C3662" s="15" t="s">
        <v>4080</v>
      </c>
      <c r="D3662" s="35">
        <v>339</v>
      </c>
      <c r="E3662" s="36">
        <v>97</v>
      </c>
      <c r="F3662" s="32">
        <v>96</v>
      </c>
      <c r="G3662" s="32">
        <v>70</v>
      </c>
      <c r="H3662" s="32">
        <v>94</v>
      </c>
      <c r="I3662" s="32">
        <v>94</v>
      </c>
      <c r="J3662" s="37"/>
      <c r="K3662" s="36">
        <v>98</v>
      </c>
      <c r="L3662" s="32">
        <v>68</v>
      </c>
      <c r="M3662" s="37">
        <v>62</v>
      </c>
      <c r="N3662" s="32"/>
      <c r="O3662" s="32"/>
      <c r="P3662" s="32"/>
      <c r="Q3662" s="32">
        <v>1</v>
      </c>
      <c r="R3662" s="38">
        <f>(E3662*E$2+F3662*F$2+G3662*G$2+H3662*H$2+I3662*I$2+K3662*K$2+J3662*J$2+L3662*L$2+M3662*M$2)</f>
        <v>0</v>
      </c>
    </row>
    <row r="3663" spans="1:18" ht="22.5" customHeight="1">
      <c r="A3663" s="34">
        <v>46017</v>
      </c>
      <c r="B3663" s="15" t="s">
        <v>4081</v>
      </c>
      <c r="C3663" s="15" t="s">
        <v>4082</v>
      </c>
      <c r="D3663" s="35">
        <v>17026</v>
      </c>
      <c r="E3663" s="36">
        <v>69</v>
      </c>
      <c r="F3663" s="32">
        <v>81</v>
      </c>
      <c r="G3663" s="32">
        <v>65</v>
      </c>
      <c r="H3663" s="32">
        <v>30</v>
      </c>
      <c r="I3663" s="32">
        <v>66</v>
      </c>
      <c r="J3663" s="37"/>
      <c r="K3663" s="36">
        <v>53</v>
      </c>
      <c r="L3663" s="32">
        <v>54</v>
      </c>
      <c r="M3663" s="37">
        <v>54</v>
      </c>
      <c r="N3663" s="32"/>
      <c r="O3663" s="32"/>
      <c r="P3663" s="32"/>
      <c r="Q3663" s="32"/>
      <c r="R3663" s="38">
        <f>(E3663*E$2+F3663*F$2+G3663*G$2+H3663*H$2+I3663*I$2+K3663*K$2+J3663*J$2+L3663*L$2+M3663*M$2)</f>
        <v>0</v>
      </c>
    </row>
    <row r="3664" spans="1:18" ht="22.5" customHeight="1">
      <c r="A3664" s="34">
        <v>46017</v>
      </c>
      <c r="B3664" s="15" t="s">
        <v>7534</v>
      </c>
      <c r="C3664" s="18" t="s">
        <v>7535</v>
      </c>
      <c r="D3664" s="35">
        <v>132</v>
      </c>
      <c r="E3664" s="36"/>
      <c r="F3664" s="32"/>
      <c r="G3664" s="32"/>
      <c r="H3664" s="32">
        <v>8</v>
      </c>
      <c r="I3664" s="32"/>
      <c r="J3664" s="37"/>
      <c r="K3664" s="36">
        <v>18</v>
      </c>
      <c r="L3664" s="32">
        <v>48</v>
      </c>
      <c r="M3664" s="37">
        <v>49</v>
      </c>
      <c r="N3664" s="32"/>
      <c r="O3664" s="32"/>
      <c r="P3664" s="32"/>
      <c r="Q3664" s="32"/>
      <c r="R3664" s="38">
        <f>(E3664*E$2+F3664*F$2+G3664*G$2+H3664*H$2+I3664*I$2+K3664*K$2+J3664*J$2+L3664*L$2+M3664*M$2)</f>
        <v>0</v>
      </c>
    </row>
    <row r="3665" spans="1:18" ht="22.5" customHeight="1">
      <c r="A3665" s="34">
        <v>46017</v>
      </c>
      <c r="B3665" s="15" t="s">
        <v>4083</v>
      </c>
      <c r="C3665" s="15" t="s">
        <v>4084</v>
      </c>
      <c r="D3665" s="35">
        <v>3628</v>
      </c>
      <c r="E3665" s="36"/>
      <c r="F3665" s="32">
        <v>17</v>
      </c>
      <c r="G3665" s="32"/>
      <c r="H3665" s="32">
        <v>29</v>
      </c>
      <c r="I3665" s="32"/>
      <c r="J3665" s="37"/>
      <c r="K3665" s="36">
        <v>18</v>
      </c>
      <c r="L3665" s="32">
        <v>86</v>
      </c>
      <c r="M3665" s="37">
        <v>40</v>
      </c>
      <c r="N3665" s="32"/>
      <c r="O3665" s="32"/>
      <c r="P3665" s="32"/>
      <c r="Q3665" s="32"/>
      <c r="R3665" s="38">
        <f>(E3665*E$2+F3665*F$2+G3665*G$2+H3665*H$2+I3665*I$2+K3665*K$2+J3665*J$2+L3665*L$2+M3665*M$2)</f>
        <v>0</v>
      </c>
    </row>
    <row r="3666" spans="1:18" ht="22.5" customHeight="1">
      <c r="A3666" s="34">
        <v>46017</v>
      </c>
      <c r="B3666" s="15" t="s">
        <v>4085</v>
      </c>
      <c r="C3666" s="18" t="s">
        <v>4086</v>
      </c>
      <c r="D3666" s="35">
        <v>362</v>
      </c>
      <c r="E3666" s="36">
        <v>32</v>
      </c>
      <c r="F3666" s="32">
        <v>12</v>
      </c>
      <c r="G3666" s="32">
        <v>39</v>
      </c>
      <c r="H3666" s="32">
        <v>90</v>
      </c>
      <c r="I3666" s="32">
        <v>25</v>
      </c>
      <c r="J3666" s="37"/>
      <c r="K3666" s="36">
        <v>86</v>
      </c>
      <c r="L3666" s="32">
        <v>32</v>
      </c>
      <c r="M3666" s="37">
        <v>50</v>
      </c>
      <c r="N3666" s="32"/>
      <c r="O3666" s="32"/>
      <c r="P3666" s="32"/>
      <c r="Q3666" s="32"/>
      <c r="R3666" s="38">
        <f>(E3666*E$2+F3666*F$2+G3666*G$2+H3666*H$2+I3666*I$2+K3666*K$2+J3666*J$2+L3666*L$2+M3666*M$2)</f>
        <v>0</v>
      </c>
    </row>
    <row r="3667" spans="1:18" ht="22.5" customHeight="1">
      <c r="A3667" s="34">
        <v>46017</v>
      </c>
      <c r="B3667" s="15" t="s">
        <v>7716</v>
      </c>
      <c r="C3667" s="15" t="s">
        <v>4087</v>
      </c>
      <c r="D3667" s="35">
        <v>1231</v>
      </c>
      <c r="E3667" s="36">
        <v>36</v>
      </c>
      <c r="F3667" s="32">
        <v>51</v>
      </c>
      <c r="G3667" s="32">
        <v>29</v>
      </c>
      <c r="H3667" s="32">
        <v>26</v>
      </c>
      <c r="I3667" s="32">
        <v>68</v>
      </c>
      <c r="J3667" s="37">
        <v>48</v>
      </c>
      <c r="K3667" s="36">
        <v>31</v>
      </c>
      <c r="L3667" s="32">
        <v>38</v>
      </c>
      <c r="M3667" s="37">
        <v>57</v>
      </c>
      <c r="N3667" s="32"/>
      <c r="O3667" s="32"/>
      <c r="P3667" s="32"/>
      <c r="Q3667" s="32"/>
      <c r="R3667" s="38">
        <f>(E3667*E$2+F3667*F$2+G3667*G$2+H3667*H$2+I3667*I$2+K3667*K$2+J3667*J$2+L3667*L$2+M3667*M$2)</f>
        <v>0</v>
      </c>
    </row>
    <row r="3668" spans="1:18" ht="22.5" customHeight="1">
      <c r="A3668" s="34">
        <v>46017</v>
      </c>
      <c r="B3668" s="15" t="s">
        <v>4088</v>
      </c>
      <c r="C3668" s="18" t="s">
        <v>4089</v>
      </c>
      <c r="D3668" s="35">
        <v>21836</v>
      </c>
      <c r="E3668" s="36">
        <v>57</v>
      </c>
      <c r="F3668" s="32">
        <v>38</v>
      </c>
      <c r="G3668" s="32">
        <v>54</v>
      </c>
      <c r="H3668" s="32">
        <v>95</v>
      </c>
      <c r="I3668" s="32">
        <v>82</v>
      </c>
      <c r="J3668" s="37"/>
      <c r="K3668" s="36">
        <v>71</v>
      </c>
      <c r="L3668" s="32">
        <v>19</v>
      </c>
      <c r="M3668" s="37">
        <v>76</v>
      </c>
      <c r="N3668" s="32"/>
      <c r="O3668" s="32"/>
      <c r="P3668" s="32"/>
      <c r="Q3668" s="32"/>
      <c r="R3668" s="38">
        <f>(E3668*E$2+F3668*F$2+G3668*G$2+H3668*H$2+I3668*I$2+K3668*K$2+J3668*J$2+L3668*L$2+M3668*M$2)</f>
        <v>0</v>
      </c>
    </row>
    <row r="3669" spans="1:18" ht="22.5" customHeight="1">
      <c r="A3669" s="34">
        <v>46017</v>
      </c>
      <c r="B3669" s="15" t="s">
        <v>4090</v>
      </c>
      <c r="C3669" s="18" t="s">
        <v>4091</v>
      </c>
      <c r="D3669" s="35">
        <v>1485</v>
      </c>
      <c r="E3669" s="36"/>
      <c r="F3669" s="32">
        <v>69</v>
      </c>
      <c r="G3669" s="32"/>
      <c r="H3669" s="32">
        <v>44</v>
      </c>
      <c r="I3669" s="32"/>
      <c r="J3669" s="37"/>
      <c r="K3669" s="36">
        <v>52</v>
      </c>
      <c r="L3669" s="32">
        <v>49</v>
      </c>
      <c r="M3669" s="37">
        <v>36</v>
      </c>
      <c r="N3669" s="32"/>
      <c r="O3669" s="32"/>
      <c r="P3669" s="32"/>
      <c r="Q3669" s="32"/>
      <c r="R3669" s="38">
        <f>(E3669*E$2+F3669*F$2+G3669*G$2+H3669*H$2+I3669*I$2+K3669*K$2+J3669*J$2+L3669*L$2+M3669*M$2)</f>
        <v>0</v>
      </c>
    </row>
    <row r="3670" spans="1:18" ht="22.5" customHeight="1">
      <c r="A3670" s="34">
        <v>46017</v>
      </c>
      <c r="B3670" s="15" t="s">
        <v>5475</v>
      </c>
      <c r="C3670" s="18" t="s">
        <v>5474</v>
      </c>
      <c r="D3670" s="35">
        <v>875</v>
      </c>
      <c r="E3670" s="36">
        <v>57</v>
      </c>
      <c r="F3670" s="32"/>
      <c r="G3670" s="32">
        <v>48</v>
      </c>
      <c r="H3670" s="32">
        <v>92</v>
      </c>
      <c r="I3670" s="32">
        <v>52</v>
      </c>
      <c r="J3670" s="37">
        <v>51</v>
      </c>
      <c r="K3670" s="36"/>
      <c r="L3670" s="32">
        <v>12</v>
      </c>
      <c r="M3670" s="37">
        <v>90</v>
      </c>
      <c r="N3670" s="32"/>
      <c r="O3670" s="32"/>
      <c r="P3670" s="32"/>
      <c r="Q3670" s="32"/>
      <c r="R3670" s="38">
        <f>(E3670*E$2+F3670*F$2+G3670*G$2+H3670*H$2+I3670*I$2+K3670*K$2+J3670*J$2+L3670*L$2+M3670*M$2)</f>
        <v>0</v>
      </c>
    </row>
    <row r="3671" spans="1:18" ht="22.5" customHeight="1">
      <c r="A3671" s="34">
        <v>46017</v>
      </c>
      <c r="B3671" s="15" t="s">
        <v>4092</v>
      </c>
      <c r="C3671" s="15" t="s">
        <v>4093</v>
      </c>
      <c r="D3671" s="35">
        <v>181</v>
      </c>
      <c r="E3671" s="36"/>
      <c r="F3671" s="32">
        <v>95</v>
      </c>
      <c r="G3671" s="32"/>
      <c r="H3671" s="32">
        <v>46</v>
      </c>
      <c r="I3671" s="32"/>
      <c r="J3671" s="37"/>
      <c r="K3671" s="36">
        <v>76</v>
      </c>
      <c r="L3671" s="32">
        <v>28</v>
      </c>
      <c r="M3671" s="37">
        <v>75</v>
      </c>
      <c r="N3671" s="32"/>
      <c r="O3671" s="32"/>
      <c r="P3671" s="32"/>
      <c r="Q3671" s="32"/>
      <c r="R3671" s="38">
        <f>(E3671*E$2+F3671*F$2+G3671*G$2+H3671*H$2+I3671*I$2+K3671*K$2+J3671*J$2+L3671*L$2+M3671*M$2)</f>
        <v>0</v>
      </c>
    </row>
    <row r="3672" spans="1:18" ht="22.5" customHeight="1">
      <c r="A3672" s="34">
        <v>46017</v>
      </c>
      <c r="B3672" s="15" t="s">
        <v>4094</v>
      </c>
      <c r="C3672" s="18" t="s">
        <v>4095</v>
      </c>
      <c r="D3672" s="35">
        <v>915</v>
      </c>
      <c r="E3672" s="36">
        <v>30</v>
      </c>
      <c r="F3672" s="32">
        <v>11</v>
      </c>
      <c r="G3672" s="32">
        <v>44</v>
      </c>
      <c r="H3672" s="32">
        <v>24</v>
      </c>
      <c r="I3672" s="32">
        <v>68</v>
      </c>
      <c r="J3672" s="37"/>
      <c r="K3672" s="36">
        <v>55</v>
      </c>
      <c r="L3672" s="32">
        <v>2</v>
      </c>
      <c r="M3672" s="37">
        <v>87</v>
      </c>
      <c r="N3672" s="32"/>
      <c r="O3672" s="32"/>
      <c r="P3672" s="32"/>
      <c r="Q3672" s="32"/>
      <c r="R3672" s="38">
        <f>(E3672*E$2+F3672*F$2+G3672*G$2+H3672*H$2+I3672*I$2+K3672*K$2+J3672*J$2+L3672*L$2+M3672*M$2)</f>
        <v>0</v>
      </c>
    </row>
    <row r="3673" spans="1:18" ht="22.5" customHeight="1">
      <c r="A3673" s="34">
        <v>46017</v>
      </c>
      <c r="B3673" s="15" t="s">
        <v>4096</v>
      </c>
      <c r="C3673" s="15" t="s">
        <v>4097</v>
      </c>
      <c r="D3673" s="35">
        <v>3583</v>
      </c>
      <c r="E3673" s="36">
        <v>14</v>
      </c>
      <c r="F3673" s="32">
        <v>25</v>
      </c>
      <c r="G3673" s="32">
        <v>34</v>
      </c>
      <c r="H3673" s="32">
        <v>14</v>
      </c>
      <c r="I3673" s="32">
        <v>9</v>
      </c>
      <c r="J3673" s="37"/>
      <c r="K3673" s="36">
        <v>10</v>
      </c>
      <c r="L3673" s="32">
        <v>54</v>
      </c>
      <c r="M3673" s="37">
        <v>21</v>
      </c>
      <c r="N3673" s="32"/>
      <c r="O3673" s="32"/>
      <c r="P3673" s="32"/>
      <c r="Q3673" s="32"/>
      <c r="R3673" s="38">
        <f>(E3673*E$2+F3673*F$2+G3673*G$2+H3673*H$2+I3673*I$2+K3673*K$2+J3673*J$2+L3673*L$2+M3673*M$2)</f>
        <v>0</v>
      </c>
    </row>
    <row r="3674" spans="1:18" ht="22.5" customHeight="1">
      <c r="A3674" s="34">
        <v>46017</v>
      </c>
      <c r="B3674" s="15" t="s">
        <v>4098</v>
      </c>
      <c r="C3674" s="18" t="s">
        <v>4099</v>
      </c>
      <c r="D3674" s="35">
        <v>948</v>
      </c>
      <c r="E3674" s="36"/>
      <c r="F3674" s="32">
        <v>75</v>
      </c>
      <c r="G3674" s="32"/>
      <c r="H3674" s="32">
        <v>56</v>
      </c>
      <c r="I3674" s="32"/>
      <c r="J3674" s="37">
        <v>62</v>
      </c>
      <c r="K3674" s="36">
        <v>54</v>
      </c>
      <c r="L3674" s="32">
        <v>37</v>
      </c>
      <c r="M3674" s="37">
        <v>76</v>
      </c>
      <c r="N3674" s="32"/>
      <c r="O3674" s="32"/>
      <c r="P3674" s="32"/>
      <c r="Q3674" s="32"/>
      <c r="R3674" s="38">
        <f>(E3674*E$2+F3674*F$2+G3674*G$2+H3674*H$2+I3674*I$2+K3674*K$2+J3674*J$2+L3674*L$2+M3674*M$2)</f>
        <v>0</v>
      </c>
    </row>
    <row r="3675" spans="1:18" ht="22.5" customHeight="1">
      <c r="A3675" s="34">
        <v>46017</v>
      </c>
      <c r="B3675" s="15" t="s">
        <v>4100</v>
      </c>
      <c r="C3675" s="18" t="s">
        <v>4101</v>
      </c>
      <c r="D3675" s="35">
        <v>949</v>
      </c>
      <c r="E3675" s="36">
        <v>46</v>
      </c>
      <c r="F3675" s="32">
        <v>32</v>
      </c>
      <c r="G3675" s="32">
        <v>53</v>
      </c>
      <c r="H3675" s="32">
        <v>64</v>
      </c>
      <c r="I3675" s="32">
        <v>73</v>
      </c>
      <c r="J3675" s="37">
        <v>27</v>
      </c>
      <c r="K3675" s="36">
        <v>31</v>
      </c>
      <c r="L3675" s="32">
        <v>60</v>
      </c>
      <c r="M3675" s="37">
        <v>54</v>
      </c>
      <c r="N3675" s="32"/>
      <c r="O3675" s="32"/>
      <c r="P3675" s="32"/>
      <c r="Q3675" s="32"/>
      <c r="R3675" s="38">
        <f>(E3675*E$2+F3675*F$2+G3675*G$2+H3675*H$2+I3675*I$2+K3675*K$2+J3675*J$2+L3675*L$2+M3675*M$2)</f>
        <v>0</v>
      </c>
    </row>
    <row r="3676" spans="1:18" ht="22.5" customHeight="1">
      <c r="A3676" s="34">
        <v>46017</v>
      </c>
      <c r="B3676" s="15" t="s">
        <v>4102</v>
      </c>
      <c r="C3676" s="18" t="s">
        <v>4103</v>
      </c>
      <c r="D3676" s="35">
        <v>1324</v>
      </c>
      <c r="E3676" s="36"/>
      <c r="F3676" s="32">
        <v>6</v>
      </c>
      <c r="G3676" s="32"/>
      <c r="H3676" s="32">
        <v>92</v>
      </c>
      <c r="I3676" s="32"/>
      <c r="J3676" s="37">
        <v>15</v>
      </c>
      <c r="K3676" s="36">
        <v>56</v>
      </c>
      <c r="L3676" s="32">
        <v>26</v>
      </c>
      <c r="M3676" s="37">
        <v>91</v>
      </c>
      <c r="N3676" s="32"/>
      <c r="O3676" s="32"/>
      <c r="P3676" s="32"/>
      <c r="Q3676" s="32"/>
      <c r="R3676" s="38">
        <f>(E3676*E$2+F3676*F$2+G3676*G$2+H3676*H$2+I3676*I$2+K3676*K$2+J3676*J$2+L3676*L$2+M3676*M$2)</f>
        <v>0</v>
      </c>
    </row>
    <row r="3677" spans="1:18" ht="22.5" customHeight="1">
      <c r="A3677" s="34">
        <v>46017</v>
      </c>
      <c r="B3677" s="15" t="s">
        <v>5477</v>
      </c>
      <c r="C3677" s="18" t="s">
        <v>5476</v>
      </c>
      <c r="D3677" s="35">
        <v>1232</v>
      </c>
      <c r="E3677" s="36">
        <v>52</v>
      </c>
      <c r="F3677" s="32"/>
      <c r="G3677" s="32">
        <v>21</v>
      </c>
      <c r="H3677" s="32">
        <v>71</v>
      </c>
      <c r="I3677" s="32">
        <v>53</v>
      </c>
      <c r="J3677" s="37">
        <v>48</v>
      </c>
      <c r="K3677" s="36">
        <v>50</v>
      </c>
      <c r="L3677" s="32">
        <v>39</v>
      </c>
      <c r="M3677" s="37">
        <v>47</v>
      </c>
      <c r="N3677" s="32"/>
      <c r="O3677" s="32"/>
      <c r="P3677" s="32"/>
      <c r="Q3677" s="32"/>
      <c r="R3677" s="38">
        <f>(E3677*E$2+F3677*F$2+G3677*G$2+H3677*H$2+I3677*I$2+K3677*K$2+J3677*J$2+L3677*L$2+M3677*M$2)</f>
        <v>0</v>
      </c>
    </row>
    <row r="3678" spans="1:18" ht="22.5" customHeight="1">
      <c r="A3678" s="34">
        <v>46017</v>
      </c>
      <c r="B3678" s="15" t="s">
        <v>6511</v>
      </c>
      <c r="C3678" s="15" t="s">
        <v>6512</v>
      </c>
      <c r="D3678" s="35">
        <v>718</v>
      </c>
      <c r="E3678" s="36"/>
      <c r="F3678" s="32">
        <v>20</v>
      </c>
      <c r="G3678" s="32"/>
      <c r="H3678" s="32">
        <v>15</v>
      </c>
      <c r="I3678" s="32"/>
      <c r="J3678" s="37"/>
      <c r="K3678" s="36">
        <v>55</v>
      </c>
      <c r="L3678" s="32">
        <v>23</v>
      </c>
      <c r="M3678" s="37">
        <v>51</v>
      </c>
      <c r="N3678" s="32"/>
      <c r="O3678" s="32"/>
      <c r="P3678" s="32"/>
      <c r="Q3678" s="32"/>
      <c r="R3678" s="38">
        <f>(E3678*E$2+F3678*F$2+G3678*G$2+H3678*H$2+I3678*I$2+K3678*K$2+J3678*J$2+L3678*L$2+M3678*M$2)</f>
        <v>0</v>
      </c>
    </row>
    <row r="3679" spans="1:18" ht="22.5" customHeight="1">
      <c r="A3679" s="34">
        <v>46017</v>
      </c>
      <c r="B3679" s="15" t="s">
        <v>4104</v>
      </c>
      <c r="C3679" s="18" t="s">
        <v>4105</v>
      </c>
      <c r="D3679" s="35">
        <v>680890</v>
      </c>
      <c r="E3679" s="36">
        <v>91</v>
      </c>
      <c r="F3679" s="32"/>
      <c r="G3679" s="32">
        <v>100</v>
      </c>
      <c r="H3679" s="32">
        <v>83</v>
      </c>
      <c r="I3679" s="32">
        <v>75</v>
      </c>
      <c r="J3679" s="37"/>
      <c r="K3679" s="36">
        <v>75</v>
      </c>
      <c r="L3679" s="32">
        <v>40</v>
      </c>
      <c r="M3679" s="37">
        <v>71</v>
      </c>
      <c r="N3679" s="32"/>
      <c r="O3679" s="32"/>
      <c r="P3679" s="32"/>
      <c r="Q3679" s="32"/>
      <c r="R3679" s="38">
        <f>(E3679*E$2+F3679*F$2+G3679*G$2+H3679*H$2+I3679*I$2+K3679*K$2+J3679*J$2+L3679*L$2+M3679*M$2)</f>
        <v>0</v>
      </c>
    </row>
    <row r="3680" spans="1:18" ht="22.5" customHeight="1">
      <c r="A3680" s="34">
        <v>46017</v>
      </c>
      <c r="B3680" s="15" t="s">
        <v>4106</v>
      </c>
      <c r="C3680" s="15" t="s">
        <v>4107</v>
      </c>
      <c r="D3680" s="35">
        <v>220</v>
      </c>
      <c r="E3680" s="36"/>
      <c r="F3680" s="32">
        <v>23</v>
      </c>
      <c r="G3680" s="32"/>
      <c r="H3680" s="32">
        <v>16</v>
      </c>
      <c r="I3680" s="32"/>
      <c r="J3680" s="37"/>
      <c r="K3680" s="36">
        <v>84</v>
      </c>
      <c r="L3680" s="32">
        <v>49</v>
      </c>
      <c r="M3680" s="37">
        <v>68</v>
      </c>
      <c r="N3680" s="32"/>
      <c r="O3680" s="32"/>
      <c r="P3680" s="32"/>
      <c r="Q3680" s="32"/>
      <c r="R3680" s="38">
        <f>(E3680*E$2+F3680*F$2+G3680*G$2+H3680*H$2+I3680*I$2+K3680*K$2+J3680*J$2+L3680*L$2+M3680*M$2)</f>
        <v>0</v>
      </c>
    </row>
    <row r="3681" spans="1:18" ht="22.5" customHeight="1">
      <c r="A3681" s="34">
        <v>46017</v>
      </c>
      <c r="B3681" s="15" t="s">
        <v>4108</v>
      </c>
      <c r="C3681" s="15" t="s">
        <v>4109</v>
      </c>
      <c r="D3681" s="35">
        <v>2026</v>
      </c>
      <c r="E3681" s="36">
        <v>24</v>
      </c>
      <c r="F3681" s="32">
        <v>15</v>
      </c>
      <c r="G3681" s="32">
        <v>16</v>
      </c>
      <c r="H3681" s="32">
        <v>84</v>
      </c>
      <c r="I3681" s="32">
        <v>15</v>
      </c>
      <c r="J3681" s="37">
        <v>21</v>
      </c>
      <c r="K3681" s="36">
        <v>27</v>
      </c>
      <c r="L3681" s="32">
        <v>56</v>
      </c>
      <c r="M3681" s="37">
        <v>26</v>
      </c>
      <c r="N3681" s="32"/>
      <c r="O3681" s="32"/>
      <c r="P3681" s="32"/>
      <c r="Q3681" s="32"/>
      <c r="R3681" s="38">
        <f>(E3681*E$2+F3681*F$2+G3681*G$2+H3681*H$2+I3681*I$2+K3681*K$2+J3681*J$2+L3681*L$2+M3681*M$2)</f>
        <v>0</v>
      </c>
    </row>
    <row r="3682" spans="1:18" ht="22.5" customHeight="1">
      <c r="A3682" s="34">
        <v>46017</v>
      </c>
      <c r="B3682" s="15" t="s">
        <v>6551</v>
      </c>
      <c r="C3682" s="18" t="s">
        <v>6552</v>
      </c>
      <c r="D3682" s="35">
        <v>267</v>
      </c>
      <c r="E3682" s="36"/>
      <c r="F3682" s="32"/>
      <c r="G3682" s="32"/>
      <c r="H3682" s="32"/>
      <c r="I3682" s="32"/>
      <c r="J3682" s="37"/>
      <c r="K3682" s="36"/>
      <c r="L3682" s="32">
        <v>16</v>
      </c>
      <c r="M3682" s="37">
        <v>82</v>
      </c>
      <c r="N3682" s="32"/>
      <c r="O3682" s="32"/>
      <c r="P3682" s="32"/>
      <c r="Q3682" s="32"/>
      <c r="R3682" s="38">
        <f>(E3682*E$2+F3682*F$2+G3682*G$2+H3682*H$2+I3682*I$2+K3682*K$2+J3682*J$2+L3682*L$2+M3682*M$2)</f>
        <v>0</v>
      </c>
    </row>
    <row r="3683" spans="1:18" ht="22.5" customHeight="1">
      <c r="A3683" s="34">
        <v>46017</v>
      </c>
      <c r="B3683" s="15" t="s">
        <v>7866</v>
      </c>
      <c r="C3683" s="18" t="s">
        <v>7867</v>
      </c>
      <c r="D3683" s="35">
        <v>234</v>
      </c>
      <c r="E3683" s="36"/>
      <c r="F3683" s="32"/>
      <c r="G3683" s="32"/>
      <c r="H3683" s="32"/>
      <c r="I3683" s="32"/>
      <c r="J3683" s="37"/>
      <c r="K3683" s="36"/>
      <c r="L3683" s="32">
        <v>49</v>
      </c>
      <c r="M3683" s="37">
        <v>49</v>
      </c>
      <c r="N3683" s="32"/>
      <c r="O3683" s="32"/>
      <c r="P3683" s="32"/>
      <c r="Q3683" s="32"/>
      <c r="R3683" s="38">
        <f>(E3683*E$2+F3683*F$2+G3683*G$2+H3683*H$2+I3683*I$2+K3683*K$2+J3683*J$2+L3683*L$2+M3683*M$2)</f>
        <v>0</v>
      </c>
    </row>
    <row r="3684" spans="1:18" ht="22.5" customHeight="1">
      <c r="A3684" s="34">
        <v>46017</v>
      </c>
      <c r="B3684" s="15" t="s">
        <v>6661</v>
      </c>
      <c r="C3684" s="18" t="s">
        <v>4110</v>
      </c>
      <c r="D3684" s="35">
        <v>3444</v>
      </c>
      <c r="E3684" s="36">
        <v>53</v>
      </c>
      <c r="F3684" s="32">
        <v>60</v>
      </c>
      <c r="G3684" s="32">
        <v>65</v>
      </c>
      <c r="H3684" s="32">
        <v>79</v>
      </c>
      <c r="I3684" s="32">
        <v>53</v>
      </c>
      <c r="J3684" s="37"/>
      <c r="K3684" s="36">
        <v>56</v>
      </c>
      <c r="L3684" s="32">
        <v>57</v>
      </c>
      <c r="M3684" s="37">
        <v>29</v>
      </c>
      <c r="N3684" s="32"/>
      <c r="O3684" s="32"/>
      <c r="P3684" s="32"/>
      <c r="Q3684" s="32"/>
      <c r="R3684" s="38">
        <f>(E3684*E$2+F3684*F$2+G3684*G$2+H3684*H$2+I3684*I$2+K3684*K$2+J3684*J$2+L3684*L$2+M3684*M$2)</f>
        <v>0</v>
      </c>
    </row>
    <row r="3685" spans="1:18" ht="22.5" customHeight="1">
      <c r="A3685" s="34">
        <v>46017</v>
      </c>
      <c r="B3685" s="15" t="s">
        <v>4111</v>
      </c>
      <c r="C3685" s="15" t="s">
        <v>4112</v>
      </c>
      <c r="D3685" s="35">
        <v>59865</v>
      </c>
      <c r="E3685" s="36">
        <v>38</v>
      </c>
      <c r="F3685" s="32">
        <v>10</v>
      </c>
      <c r="G3685" s="32">
        <v>33</v>
      </c>
      <c r="H3685" s="32">
        <v>93</v>
      </c>
      <c r="I3685" s="32">
        <v>59</v>
      </c>
      <c r="J3685" s="37"/>
      <c r="K3685" s="36">
        <v>98</v>
      </c>
      <c r="L3685" s="32">
        <v>39</v>
      </c>
      <c r="M3685" s="37">
        <v>64</v>
      </c>
      <c r="N3685" s="32"/>
      <c r="O3685" s="32"/>
      <c r="P3685" s="32"/>
      <c r="Q3685" s="32"/>
      <c r="R3685" s="38">
        <f>(E3685*E$2+F3685*F$2+G3685*G$2+H3685*H$2+I3685*I$2+K3685*K$2+J3685*J$2+L3685*L$2+M3685*M$2)</f>
        <v>0</v>
      </c>
    </row>
    <row r="3686" spans="1:18" ht="22.5" customHeight="1">
      <c r="A3686" s="34">
        <v>46017</v>
      </c>
      <c r="B3686" s="15" t="s">
        <v>5479</v>
      </c>
      <c r="C3686" s="15" t="s">
        <v>5478</v>
      </c>
      <c r="D3686" s="35">
        <v>731</v>
      </c>
      <c r="E3686" s="36">
        <v>33</v>
      </c>
      <c r="F3686" s="32">
        <v>54</v>
      </c>
      <c r="G3686" s="32">
        <v>37</v>
      </c>
      <c r="H3686" s="32">
        <v>20</v>
      </c>
      <c r="I3686" s="32">
        <v>14</v>
      </c>
      <c r="J3686" s="37"/>
      <c r="K3686" s="36">
        <v>37</v>
      </c>
      <c r="L3686" s="32">
        <v>28</v>
      </c>
      <c r="M3686" s="37">
        <v>48</v>
      </c>
      <c r="N3686" s="32"/>
      <c r="O3686" s="32"/>
      <c r="P3686" s="32"/>
      <c r="Q3686" s="32"/>
      <c r="R3686" s="38">
        <f>(E3686*E$2+F3686*F$2+G3686*G$2+H3686*H$2+I3686*I$2+K3686*K$2+J3686*J$2+L3686*L$2+M3686*M$2)</f>
        <v>0</v>
      </c>
    </row>
    <row r="3687" spans="1:18" ht="22.5" customHeight="1">
      <c r="A3687" s="34">
        <v>46017</v>
      </c>
      <c r="B3687" s="15" t="s">
        <v>5481</v>
      </c>
      <c r="C3687" s="15" t="s">
        <v>5480</v>
      </c>
      <c r="D3687" s="35">
        <v>357</v>
      </c>
      <c r="E3687" s="36"/>
      <c r="F3687" s="32"/>
      <c r="G3687" s="32"/>
      <c r="H3687" s="32">
        <v>58</v>
      </c>
      <c r="I3687" s="32"/>
      <c r="J3687" s="37"/>
      <c r="K3687" s="36">
        <v>45</v>
      </c>
      <c r="L3687" s="32">
        <v>30</v>
      </c>
      <c r="M3687" s="37">
        <v>58</v>
      </c>
      <c r="N3687" s="32"/>
      <c r="O3687" s="32"/>
      <c r="P3687" s="32"/>
      <c r="Q3687" s="32"/>
      <c r="R3687" s="38">
        <f>(E3687*E$2+F3687*F$2+G3687*G$2+H3687*H$2+I3687*I$2+K3687*K$2+J3687*J$2+L3687*L$2+M3687*M$2)</f>
        <v>0</v>
      </c>
    </row>
    <row r="3688" spans="1:18" ht="22.5" customHeight="1">
      <c r="A3688" s="34">
        <v>46017</v>
      </c>
      <c r="B3688" s="15" t="s">
        <v>5770</v>
      </c>
      <c r="C3688" s="15" t="s">
        <v>5769</v>
      </c>
      <c r="D3688" s="35">
        <v>480</v>
      </c>
      <c r="E3688" s="36">
        <v>20</v>
      </c>
      <c r="F3688" s="32">
        <v>3</v>
      </c>
      <c r="G3688" s="32">
        <v>33</v>
      </c>
      <c r="H3688" s="32">
        <v>26</v>
      </c>
      <c r="I3688" s="32">
        <v>50</v>
      </c>
      <c r="J3688" s="37"/>
      <c r="K3688" s="36">
        <v>66</v>
      </c>
      <c r="L3688" s="32">
        <v>46</v>
      </c>
      <c r="M3688" s="37">
        <v>57</v>
      </c>
      <c r="N3688" s="32"/>
      <c r="O3688" s="32"/>
      <c r="P3688" s="32"/>
      <c r="Q3688" s="32"/>
      <c r="R3688" s="38">
        <f>(E3688*E$2+F3688*F$2+G3688*G$2+H3688*H$2+I3688*I$2+K3688*K$2+J3688*J$2+L3688*L$2+M3688*M$2)</f>
        <v>0</v>
      </c>
    </row>
    <row r="3689" spans="1:18" ht="22.5" customHeight="1">
      <c r="A3689" s="34">
        <v>46017</v>
      </c>
      <c r="B3689" s="15" t="s">
        <v>4113</v>
      </c>
      <c r="C3689" s="15" t="s">
        <v>4114</v>
      </c>
      <c r="D3689" s="35">
        <v>2654</v>
      </c>
      <c r="E3689" s="36">
        <v>97</v>
      </c>
      <c r="F3689" s="32">
        <v>90</v>
      </c>
      <c r="G3689" s="32">
        <v>100</v>
      </c>
      <c r="H3689" s="32">
        <v>99</v>
      </c>
      <c r="I3689" s="32">
        <v>70</v>
      </c>
      <c r="J3689" s="37"/>
      <c r="K3689" s="36">
        <v>68</v>
      </c>
      <c r="L3689" s="32">
        <v>42</v>
      </c>
      <c r="M3689" s="37">
        <v>41</v>
      </c>
      <c r="N3689" s="32">
        <v>1</v>
      </c>
      <c r="O3689" s="32"/>
      <c r="P3689" s="32"/>
      <c r="Q3689" s="32"/>
      <c r="R3689" s="38">
        <f>(E3689*E$2+F3689*F$2+G3689*G$2+H3689*H$2+I3689*I$2+K3689*K$2+J3689*J$2+L3689*L$2+M3689*M$2)</f>
        <v>0</v>
      </c>
    </row>
    <row r="3690" spans="1:18" ht="22.5" customHeight="1">
      <c r="A3690" s="34">
        <v>46017</v>
      </c>
      <c r="B3690" s="15" t="s">
        <v>4115</v>
      </c>
      <c r="C3690" s="18" t="s">
        <v>4116</v>
      </c>
      <c r="D3690" s="35">
        <v>1904</v>
      </c>
      <c r="E3690" s="36">
        <v>85</v>
      </c>
      <c r="F3690" s="32">
        <v>78</v>
      </c>
      <c r="G3690" s="32">
        <v>48</v>
      </c>
      <c r="H3690" s="32">
        <v>89</v>
      </c>
      <c r="I3690" s="32">
        <v>96</v>
      </c>
      <c r="J3690" s="37"/>
      <c r="K3690" s="36">
        <v>38</v>
      </c>
      <c r="L3690" s="32">
        <v>43</v>
      </c>
      <c r="M3690" s="37">
        <v>53</v>
      </c>
      <c r="N3690" s="32"/>
      <c r="O3690" s="32"/>
      <c r="P3690" s="32"/>
      <c r="Q3690" s="32"/>
      <c r="R3690" s="38">
        <f>(E3690*E$2+F3690*F$2+G3690*G$2+H3690*H$2+I3690*I$2+K3690*K$2+J3690*J$2+L3690*L$2+M3690*M$2)</f>
        <v>0</v>
      </c>
    </row>
    <row r="3691" spans="1:18" ht="22.5" customHeight="1">
      <c r="A3691" s="34">
        <v>46017</v>
      </c>
      <c r="B3691" s="15" t="s">
        <v>6610</v>
      </c>
      <c r="C3691" s="15" t="s">
        <v>6611</v>
      </c>
      <c r="D3691" s="35">
        <v>235</v>
      </c>
      <c r="E3691" s="36"/>
      <c r="F3691" s="32"/>
      <c r="G3691" s="32"/>
      <c r="H3691" s="32"/>
      <c r="I3691" s="32"/>
      <c r="J3691" s="37"/>
      <c r="K3691" s="36"/>
      <c r="L3691" s="32">
        <v>15</v>
      </c>
      <c r="M3691" s="37">
        <v>82</v>
      </c>
      <c r="N3691" s="32"/>
      <c r="O3691" s="32"/>
      <c r="P3691" s="32"/>
      <c r="Q3691" s="32"/>
      <c r="R3691" s="38">
        <f>(E3691*E$2+F3691*F$2+G3691*G$2+H3691*H$2+I3691*I$2+K3691*K$2+J3691*J$2+L3691*L$2+M3691*M$2)</f>
        <v>0</v>
      </c>
    </row>
    <row r="3692" spans="1:18" ht="22.5" customHeight="1">
      <c r="A3692" s="34">
        <v>46017</v>
      </c>
      <c r="B3692" s="15" t="s">
        <v>5483</v>
      </c>
      <c r="C3692" s="15" t="s">
        <v>5482</v>
      </c>
      <c r="D3692" s="35">
        <v>4175</v>
      </c>
      <c r="E3692" s="36">
        <v>59</v>
      </c>
      <c r="F3692" s="32"/>
      <c r="G3692" s="32">
        <v>50</v>
      </c>
      <c r="H3692" s="32">
        <v>86</v>
      </c>
      <c r="I3692" s="32">
        <v>77</v>
      </c>
      <c r="J3692" s="37">
        <v>62</v>
      </c>
      <c r="K3692" s="36">
        <v>61</v>
      </c>
      <c r="L3692" s="32">
        <v>73</v>
      </c>
      <c r="M3692" s="37">
        <v>31</v>
      </c>
      <c r="N3692" s="32"/>
      <c r="O3692" s="32"/>
      <c r="P3692" s="32"/>
      <c r="Q3692" s="32"/>
      <c r="R3692" s="38">
        <f>(E3692*E$2+F3692*F$2+G3692*G$2+H3692*H$2+I3692*I$2+K3692*K$2+J3692*J$2+L3692*L$2+M3692*M$2)</f>
        <v>0</v>
      </c>
    </row>
    <row r="3693" spans="1:18" ht="22.5" customHeight="1">
      <c r="A3693" s="34">
        <v>46017</v>
      </c>
      <c r="B3693" s="15" t="s">
        <v>4117</v>
      </c>
      <c r="C3693" s="15" t="s">
        <v>4118</v>
      </c>
      <c r="D3693" s="35">
        <v>3358</v>
      </c>
      <c r="E3693" s="36">
        <v>85</v>
      </c>
      <c r="F3693" s="32">
        <v>93</v>
      </c>
      <c r="G3693" s="32">
        <v>67</v>
      </c>
      <c r="H3693" s="32">
        <v>94</v>
      </c>
      <c r="I3693" s="32">
        <v>97</v>
      </c>
      <c r="J3693" s="37"/>
      <c r="K3693" s="36">
        <v>45</v>
      </c>
      <c r="L3693" s="32">
        <v>85</v>
      </c>
      <c r="M3693" s="37">
        <v>35</v>
      </c>
      <c r="N3693" s="32"/>
      <c r="O3693" s="32"/>
      <c r="P3693" s="32"/>
      <c r="Q3693" s="32">
        <v>1</v>
      </c>
      <c r="R3693" s="38">
        <f>(E3693*E$2+F3693*F$2+G3693*G$2+H3693*H$2+I3693*I$2+K3693*K$2+J3693*J$2+L3693*L$2+M3693*M$2)</f>
        <v>0</v>
      </c>
    </row>
    <row r="3694" spans="1:18" ht="22.5" customHeight="1">
      <c r="A3694" s="34">
        <v>46017</v>
      </c>
      <c r="B3694" s="15" t="s">
        <v>4119</v>
      </c>
      <c r="C3694" s="15" t="s">
        <v>4120</v>
      </c>
      <c r="D3694" s="35">
        <v>1762</v>
      </c>
      <c r="E3694" s="36">
        <v>57</v>
      </c>
      <c r="F3694" s="32">
        <v>81</v>
      </c>
      <c r="G3694" s="32">
        <v>52</v>
      </c>
      <c r="H3694" s="32">
        <v>68</v>
      </c>
      <c r="I3694" s="32">
        <v>41</v>
      </c>
      <c r="J3694" s="37"/>
      <c r="K3694" s="36">
        <v>47</v>
      </c>
      <c r="L3694" s="32">
        <v>84</v>
      </c>
      <c r="M3694" s="37">
        <v>12</v>
      </c>
      <c r="N3694" s="32"/>
      <c r="O3694" s="32"/>
      <c r="P3694" s="32"/>
      <c r="Q3694" s="32"/>
      <c r="R3694" s="38">
        <f>(E3694*E$2+F3694*F$2+G3694*G$2+H3694*H$2+I3694*I$2+K3694*K$2+J3694*J$2+L3694*L$2+M3694*M$2)</f>
        <v>0</v>
      </c>
    </row>
    <row r="3695" spans="1:18" ht="22.5" customHeight="1">
      <c r="A3695" s="34">
        <v>46017</v>
      </c>
      <c r="B3695" s="15" t="s">
        <v>4121</v>
      </c>
      <c r="C3695" s="15" t="s">
        <v>4122</v>
      </c>
      <c r="D3695" s="35">
        <v>36928</v>
      </c>
      <c r="E3695" s="36">
        <v>83</v>
      </c>
      <c r="F3695" s="32">
        <v>73</v>
      </c>
      <c r="G3695" s="32">
        <v>85</v>
      </c>
      <c r="H3695" s="32">
        <v>56</v>
      </c>
      <c r="I3695" s="32">
        <v>52</v>
      </c>
      <c r="J3695" s="37"/>
      <c r="K3695" s="36">
        <v>86</v>
      </c>
      <c r="L3695" s="32">
        <v>29</v>
      </c>
      <c r="M3695" s="37">
        <v>54</v>
      </c>
      <c r="N3695" s="32"/>
      <c r="O3695" s="32"/>
      <c r="P3695" s="32"/>
      <c r="Q3695" s="32"/>
      <c r="R3695" s="38">
        <f>(E3695*E$2+F3695*F$2+G3695*G$2+H3695*H$2+I3695*I$2+K3695*K$2+J3695*J$2+L3695*L$2+M3695*M$2)</f>
        <v>0</v>
      </c>
    </row>
    <row r="3696" spans="1:18" ht="22.5" customHeight="1">
      <c r="A3696" s="34">
        <v>46017</v>
      </c>
      <c r="B3696" s="15" t="s">
        <v>5485</v>
      </c>
      <c r="C3696" s="15" t="s">
        <v>5484</v>
      </c>
      <c r="D3696" s="35">
        <v>759</v>
      </c>
      <c r="E3696" s="36">
        <v>61</v>
      </c>
      <c r="F3696" s="32"/>
      <c r="G3696" s="32">
        <v>85</v>
      </c>
      <c r="H3696" s="32">
        <v>40</v>
      </c>
      <c r="I3696" s="32">
        <v>54</v>
      </c>
      <c r="J3696" s="37"/>
      <c r="K3696" s="36">
        <v>49</v>
      </c>
      <c r="L3696" s="32">
        <v>13</v>
      </c>
      <c r="M3696" s="37">
        <v>84</v>
      </c>
      <c r="N3696" s="32"/>
      <c r="O3696" s="32"/>
      <c r="P3696" s="32"/>
      <c r="Q3696" s="32"/>
      <c r="R3696" s="38">
        <f>(E3696*E$2+F3696*F$2+G3696*G$2+H3696*H$2+I3696*I$2+K3696*K$2+J3696*J$2+L3696*L$2+M3696*M$2)</f>
        <v>0</v>
      </c>
    </row>
    <row r="3697" spans="1:18" ht="22.5" customHeight="1">
      <c r="A3697" s="34">
        <v>46017</v>
      </c>
      <c r="B3697" s="15" t="s">
        <v>7916</v>
      </c>
      <c r="C3697" s="18" t="s">
        <v>7917</v>
      </c>
      <c r="D3697" s="35">
        <v>282</v>
      </c>
      <c r="E3697" s="36"/>
      <c r="F3697" s="32">
        <v>40</v>
      </c>
      <c r="G3697" s="32"/>
      <c r="H3697" s="32">
        <v>7</v>
      </c>
      <c r="I3697" s="32"/>
      <c r="J3697" s="37"/>
      <c r="K3697" s="36">
        <v>10</v>
      </c>
      <c r="L3697" s="32">
        <v>53</v>
      </c>
      <c r="M3697" s="37">
        <v>34</v>
      </c>
      <c r="N3697" s="32"/>
      <c r="O3697" s="32"/>
      <c r="P3697" s="32"/>
      <c r="Q3697" s="32"/>
      <c r="R3697" s="38">
        <f>(E3697*E$2+F3697*F$2+G3697*G$2+H3697*H$2+I3697*I$2+K3697*K$2+J3697*J$2+L3697*L$2+M3697*M$2)</f>
        <v>0</v>
      </c>
    </row>
    <row r="3698" spans="1:18" ht="22.5" customHeight="1">
      <c r="A3698" s="34">
        <v>46017</v>
      </c>
      <c r="B3698" s="15" t="s">
        <v>6684</v>
      </c>
      <c r="C3698" s="18" t="s">
        <v>6676</v>
      </c>
      <c r="D3698" s="35">
        <v>350</v>
      </c>
      <c r="E3698" s="36">
        <v>0</v>
      </c>
      <c r="F3698" s="32">
        <v>1</v>
      </c>
      <c r="G3698" s="32">
        <v>11</v>
      </c>
      <c r="H3698" s="32">
        <v>14</v>
      </c>
      <c r="I3698" s="32">
        <v>40</v>
      </c>
      <c r="J3698" s="37"/>
      <c r="K3698" s="36">
        <v>3</v>
      </c>
      <c r="L3698" s="32">
        <v>28</v>
      </c>
      <c r="M3698" s="37">
        <v>56</v>
      </c>
      <c r="N3698" s="32"/>
      <c r="O3698" s="32"/>
      <c r="P3698" s="32"/>
      <c r="Q3698" s="32"/>
      <c r="R3698" s="38">
        <f>(E3698*E$2+F3698*F$2+G3698*G$2+H3698*H$2+I3698*I$2+K3698*K$2+J3698*J$2+L3698*L$2+M3698*M$2)</f>
        <v>0</v>
      </c>
    </row>
    <row r="3699" spans="1:18" ht="22.5" customHeight="1">
      <c r="A3699" s="34">
        <v>46017</v>
      </c>
      <c r="B3699" s="15" t="s">
        <v>5606</v>
      </c>
      <c r="C3699" s="15" t="s">
        <v>5607</v>
      </c>
      <c r="D3699" s="35">
        <v>3642</v>
      </c>
      <c r="E3699" s="36">
        <v>67</v>
      </c>
      <c r="F3699" s="32">
        <v>87</v>
      </c>
      <c r="G3699" s="32">
        <v>47</v>
      </c>
      <c r="H3699" s="32">
        <v>99</v>
      </c>
      <c r="I3699" s="32">
        <v>30</v>
      </c>
      <c r="J3699" s="37"/>
      <c r="K3699" s="36"/>
      <c r="L3699" s="32">
        <v>35</v>
      </c>
      <c r="M3699" s="37">
        <v>72</v>
      </c>
      <c r="N3699" s="32"/>
      <c r="O3699" s="32"/>
      <c r="P3699" s="32"/>
      <c r="Q3699" s="32"/>
      <c r="R3699" s="38">
        <f>(E3699*E$2+F3699*F$2+G3699*G$2+H3699*H$2+I3699*I$2+K3699*K$2+J3699*J$2+L3699*L$2+M3699*M$2)</f>
        <v>0</v>
      </c>
    </row>
    <row r="3700" spans="1:18" ht="22.5" customHeight="1">
      <c r="A3700" s="34">
        <v>46017</v>
      </c>
      <c r="B3700" s="15" t="s">
        <v>5487</v>
      </c>
      <c r="C3700" s="18" t="s">
        <v>5486</v>
      </c>
      <c r="D3700" s="35">
        <v>3754</v>
      </c>
      <c r="E3700" s="36">
        <v>10</v>
      </c>
      <c r="F3700" s="32"/>
      <c r="G3700" s="32">
        <v>14</v>
      </c>
      <c r="H3700" s="32">
        <v>36</v>
      </c>
      <c r="I3700" s="32">
        <v>12</v>
      </c>
      <c r="J3700" s="37"/>
      <c r="K3700" s="36">
        <v>39</v>
      </c>
      <c r="L3700" s="32">
        <v>59</v>
      </c>
      <c r="M3700" s="37">
        <v>62</v>
      </c>
      <c r="N3700" s="32"/>
      <c r="O3700" s="32"/>
      <c r="P3700" s="32"/>
      <c r="Q3700" s="32"/>
      <c r="R3700" s="38">
        <f>(E3700*E$2+F3700*F$2+G3700*G$2+H3700*H$2+I3700*I$2+K3700*K$2+J3700*J$2+L3700*L$2+M3700*M$2)</f>
        <v>0</v>
      </c>
    </row>
    <row r="3701" spans="1:18" ht="22.5" customHeight="1">
      <c r="A3701" s="34">
        <v>46017</v>
      </c>
      <c r="B3701" s="15" t="s">
        <v>7313</v>
      </c>
      <c r="C3701" s="18" t="s">
        <v>7314</v>
      </c>
      <c r="D3701" s="35">
        <v>461</v>
      </c>
      <c r="E3701" s="36">
        <v>6</v>
      </c>
      <c r="F3701" s="32">
        <v>7</v>
      </c>
      <c r="G3701" s="32">
        <v>11</v>
      </c>
      <c r="H3701" s="32">
        <v>14</v>
      </c>
      <c r="I3701" s="32">
        <v>20</v>
      </c>
      <c r="J3701" s="37"/>
      <c r="K3701" s="36">
        <v>52</v>
      </c>
      <c r="L3701" s="32">
        <v>78</v>
      </c>
      <c r="M3701" s="37">
        <v>10</v>
      </c>
      <c r="N3701" s="32"/>
      <c r="O3701" s="32"/>
      <c r="P3701" s="32"/>
      <c r="Q3701" s="32"/>
      <c r="R3701" s="38">
        <f>(E3701*E$2+F3701*F$2+G3701*G$2+H3701*H$2+I3701*I$2+K3701*K$2+J3701*J$2+L3701*L$2+M3701*M$2)</f>
        <v>0</v>
      </c>
    </row>
    <row r="3702" spans="1:18" ht="22.5" customHeight="1">
      <c r="A3702" s="34">
        <v>46017</v>
      </c>
      <c r="B3702" s="15" t="s">
        <v>4123</v>
      </c>
      <c r="C3702" s="15" t="s">
        <v>4124</v>
      </c>
      <c r="D3702" s="35">
        <v>3240</v>
      </c>
      <c r="E3702" s="36">
        <v>65</v>
      </c>
      <c r="F3702" s="32">
        <v>86</v>
      </c>
      <c r="G3702" s="32">
        <v>50</v>
      </c>
      <c r="H3702" s="32">
        <v>39</v>
      </c>
      <c r="I3702" s="32">
        <v>59</v>
      </c>
      <c r="J3702" s="37"/>
      <c r="K3702" s="36">
        <v>50</v>
      </c>
      <c r="L3702" s="32">
        <v>36</v>
      </c>
      <c r="M3702" s="37">
        <v>43</v>
      </c>
      <c r="N3702" s="32"/>
      <c r="O3702" s="32"/>
      <c r="P3702" s="32"/>
      <c r="Q3702" s="32"/>
      <c r="R3702" s="38">
        <f>(E3702*E$2+F3702*F$2+G3702*G$2+H3702*H$2+I3702*I$2+K3702*K$2+J3702*J$2+L3702*L$2+M3702*M$2)</f>
        <v>0</v>
      </c>
    </row>
    <row r="3703" spans="1:18" ht="22.5" customHeight="1">
      <c r="A3703" s="34">
        <v>46017</v>
      </c>
      <c r="B3703" s="15" t="s">
        <v>4125</v>
      </c>
      <c r="C3703" s="15" t="s">
        <v>4126</v>
      </c>
      <c r="D3703" s="35">
        <v>1260</v>
      </c>
      <c r="E3703" s="36">
        <v>23</v>
      </c>
      <c r="F3703" s="32">
        <v>10</v>
      </c>
      <c r="G3703" s="32">
        <v>50</v>
      </c>
      <c r="H3703" s="32">
        <v>31</v>
      </c>
      <c r="I3703" s="32">
        <v>5</v>
      </c>
      <c r="J3703" s="37">
        <v>21</v>
      </c>
      <c r="K3703" s="36">
        <v>69</v>
      </c>
      <c r="L3703" s="32">
        <v>58</v>
      </c>
      <c r="M3703" s="37">
        <v>31</v>
      </c>
      <c r="N3703" s="32"/>
      <c r="O3703" s="32"/>
      <c r="P3703" s="32"/>
      <c r="Q3703" s="32"/>
      <c r="R3703" s="38">
        <f>(E3703*E$2+F3703*F$2+G3703*G$2+H3703*H$2+I3703*I$2+K3703*K$2+J3703*J$2+L3703*L$2+M3703*M$2)</f>
        <v>0</v>
      </c>
    </row>
    <row r="3704" spans="1:18" ht="22.5" customHeight="1">
      <c r="A3704" s="34">
        <v>46017</v>
      </c>
      <c r="B3704" s="15" t="s">
        <v>4127</v>
      </c>
      <c r="C3704" s="18" t="s">
        <v>4128</v>
      </c>
      <c r="D3704" s="35">
        <v>7228</v>
      </c>
      <c r="E3704" s="36">
        <v>55</v>
      </c>
      <c r="F3704" s="32">
        <v>77</v>
      </c>
      <c r="G3704" s="32">
        <v>36</v>
      </c>
      <c r="H3704" s="32">
        <v>78</v>
      </c>
      <c r="I3704" s="32">
        <v>34</v>
      </c>
      <c r="J3704" s="37">
        <v>56</v>
      </c>
      <c r="K3704" s="36">
        <v>76</v>
      </c>
      <c r="L3704" s="32">
        <v>68</v>
      </c>
      <c r="M3704" s="37">
        <v>34</v>
      </c>
      <c r="N3704" s="32"/>
      <c r="O3704" s="32"/>
      <c r="P3704" s="32"/>
      <c r="Q3704" s="32"/>
      <c r="R3704" s="38">
        <f>(E3704*E$2+F3704*F$2+G3704*G$2+H3704*H$2+I3704*I$2+K3704*K$2+J3704*J$2+L3704*L$2+M3704*M$2)</f>
        <v>0</v>
      </c>
    </row>
    <row r="3705" spans="1:18" ht="22.5" customHeight="1">
      <c r="A3705" s="34">
        <v>46017</v>
      </c>
      <c r="B3705" s="15" t="s">
        <v>7438</v>
      </c>
      <c r="C3705" s="15" t="s">
        <v>7439</v>
      </c>
      <c r="D3705" s="35">
        <v>438</v>
      </c>
      <c r="E3705" s="36"/>
      <c r="F3705" s="32">
        <v>90</v>
      </c>
      <c r="G3705" s="32"/>
      <c r="H3705" s="32">
        <v>46</v>
      </c>
      <c r="I3705" s="32"/>
      <c r="J3705" s="37"/>
      <c r="K3705" s="36">
        <v>53</v>
      </c>
      <c r="L3705" s="32">
        <v>66</v>
      </c>
      <c r="M3705" s="37">
        <v>50</v>
      </c>
      <c r="N3705" s="32"/>
      <c r="O3705" s="32"/>
      <c r="P3705" s="32"/>
      <c r="Q3705" s="32"/>
      <c r="R3705" s="38">
        <f>(E3705*E$2+F3705*F$2+G3705*G$2+H3705*H$2+I3705*I$2+K3705*K$2+J3705*J$2+L3705*L$2+M3705*M$2)</f>
        <v>0</v>
      </c>
    </row>
    <row r="3706" spans="1:18" ht="22.5" customHeight="1">
      <c r="A3706" s="34">
        <v>46017</v>
      </c>
      <c r="B3706" s="15" t="s">
        <v>5799</v>
      </c>
      <c r="C3706" s="15" t="s">
        <v>5785</v>
      </c>
      <c r="D3706" s="35">
        <v>7930</v>
      </c>
      <c r="E3706" s="36">
        <v>43</v>
      </c>
      <c r="F3706" s="32"/>
      <c r="G3706" s="32">
        <v>36</v>
      </c>
      <c r="H3706" s="32">
        <v>54</v>
      </c>
      <c r="I3706" s="32">
        <v>15</v>
      </c>
      <c r="J3706" s="37"/>
      <c r="K3706" s="36">
        <v>47</v>
      </c>
      <c r="L3706" s="32">
        <v>45</v>
      </c>
      <c r="M3706" s="37">
        <v>63</v>
      </c>
      <c r="N3706" s="32"/>
      <c r="O3706" s="32"/>
      <c r="P3706" s="32"/>
      <c r="Q3706" s="32"/>
      <c r="R3706" s="38">
        <f>(E3706*E$2+F3706*F$2+G3706*G$2+H3706*H$2+I3706*I$2+K3706*K$2+J3706*J$2+L3706*L$2+M3706*M$2)</f>
        <v>0</v>
      </c>
    </row>
    <row r="3707" spans="1:18" ht="22.5" customHeight="1">
      <c r="A3707" s="34">
        <v>46017</v>
      </c>
      <c r="B3707" s="15" t="s">
        <v>6810</v>
      </c>
      <c r="C3707" s="15" t="s">
        <v>6777</v>
      </c>
      <c r="D3707" s="35">
        <v>17017</v>
      </c>
      <c r="E3707" s="36">
        <v>47</v>
      </c>
      <c r="F3707" s="32">
        <v>25</v>
      </c>
      <c r="G3707" s="32">
        <v>35</v>
      </c>
      <c r="H3707" s="32">
        <v>76</v>
      </c>
      <c r="I3707" s="32">
        <v>11</v>
      </c>
      <c r="J3707" s="37"/>
      <c r="K3707" s="36">
        <v>8</v>
      </c>
      <c r="L3707" s="32">
        <v>54</v>
      </c>
      <c r="M3707" s="37">
        <v>15</v>
      </c>
      <c r="N3707" s="32"/>
      <c r="O3707" s="32"/>
      <c r="P3707" s="32"/>
      <c r="Q3707" s="32"/>
      <c r="R3707" s="38">
        <f>(E3707*E$2+F3707*F$2+G3707*G$2+H3707*H$2+I3707*I$2+K3707*K$2+J3707*J$2+L3707*L$2+M3707*M$2)</f>
        <v>0</v>
      </c>
    </row>
    <row r="3708" spans="1:18" ht="22.5" customHeight="1">
      <c r="A3708" s="34">
        <v>46017</v>
      </c>
      <c r="B3708" s="15" t="s">
        <v>7991</v>
      </c>
      <c r="C3708" s="15" t="s">
        <v>7992</v>
      </c>
      <c r="D3708" s="35">
        <v>264</v>
      </c>
      <c r="E3708" s="36"/>
      <c r="F3708" s="32"/>
      <c r="G3708" s="32"/>
      <c r="H3708" s="32">
        <v>9</v>
      </c>
      <c r="I3708" s="32"/>
      <c r="J3708" s="37"/>
      <c r="K3708" s="36">
        <v>8</v>
      </c>
      <c r="L3708" s="32">
        <v>55</v>
      </c>
      <c r="M3708" s="37">
        <v>52</v>
      </c>
      <c r="N3708" s="32"/>
      <c r="O3708" s="32"/>
      <c r="P3708" s="32"/>
      <c r="Q3708" s="32"/>
      <c r="R3708" s="38">
        <f>(E3708*E$2+F3708*F$2+G3708*G$2+H3708*H$2+I3708*I$2+K3708*K$2+J3708*J$2+L3708*L$2+M3708*M$2)</f>
        <v>0</v>
      </c>
    </row>
    <row r="3709" spans="1:18" ht="22.5" customHeight="1">
      <c r="A3709" s="34">
        <v>46017</v>
      </c>
      <c r="B3709" s="15" t="s">
        <v>4129</v>
      </c>
      <c r="C3709" s="15" t="s">
        <v>4130</v>
      </c>
      <c r="D3709" s="35">
        <v>341</v>
      </c>
      <c r="E3709" s="36"/>
      <c r="F3709" s="32">
        <v>81</v>
      </c>
      <c r="G3709" s="32"/>
      <c r="H3709" s="32">
        <v>71</v>
      </c>
      <c r="I3709" s="32"/>
      <c r="J3709" s="37"/>
      <c r="K3709" s="36">
        <v>8</v>
      </c>
      <c r="L3709" s="32">
        <v>53</v>
      </c>
      <c r="M3709" s="37">
        <v>43</v>
      </c>
      <c r="N3709" s="32"/>
      <c r="O3709" s="32"/>
      <c r="P3709" s="32"/>
      <c r="Q3709" s="32"/>
      <c r="R3709" s="38">
        <f>(E3709*E$2+F3709*F$2+G3709*G$2+H3709*H$2+I3709*I$2+K3709*K$2+J3709*J$2+L3709*L$2+M3709*M$2)</f>
        <v>0</v>
      </c>
    </row>
    <row r="3710" spans="1:18" ht="22.5" customHeight="1">
      <c r="A3710" s="34">
        <v>46017</v>
      </c>
      <c r="B3710" s="15" t="s">
        <v>7596</v>
      </c>
      <c r="C3710" s="18" t="s">
        <v>7565</v>
      </c>
      <c r="D3710" s="35">
        <v>2468</v>
      </c>
      <c r="E3710" s="36"/>
      <c r="F3710" s="32">
        <v>28</v>
      </c>
      <c r="G3710" s="32"/>
      <c r="H3710" s="32">
        <v>42</v>
      </c>
      <c r="I3710" s="32"/>
      <c r="J3710" s="37"/>
      <c r="K3710" s="36">
        <v>35</v>
      </c>
      <c r="L3710" s="32">
        <v>52</v>
      </c>
      <c r="M3710" s="37">
        <v>45</v>
      </c>
      <c r="N3710" s="32"/>
      <c r="O3710" s="32"/>
      <c r="P3710" s="32"/>
      <c r="Q3710" s="32"/>
      <c r="R3710" s="38">
        <f>(E3710*E$2+F3710*F$2+G3710*G$2+H3710*H$2+I3710*I$2+K3710*K$2+J3710*J$2+L3710*L$2+M3710*M$2)</f>
        <v>0</v>
      </c>
    </row>
    <row r="3711" spans="1:18" ht="22.5" customHeight="1">
      <c r="A3711" s="34">
        <v>46017</v>
      </c>
      <c r="B3711" s="15" t="s">
        <v>4131</v>
      </c>
      <c r="C3711" s="18" t="s">
        <v>4132</v>
      </c>
      <c r="D3711" s="35">
        <v>4061</v>
      </c>
      <c r="E3711" s="36">
        <v>42</v>
      </c>
      <c r="F3711" s="32">
        <v>35</v>
      </c>
      <c r="G3711" s="32">
        <v>43</v>
      </c>
      <c r="H3711" s="32">
        <v>47</v>
      </c>
      <c r="I3711" s="32">
        <v>47</v>
      </c>
      <c r="J3711" s="37"/>
      <c r="K3711" s="36">
        <v>33</v>
      </c>
      <c r="L3711" s="32">
        <v>64</v>
      </c>
      <c r="M3711" s="37">
        <v>41</v>
      </c>
      <c r="N3711" s="32"/>
      <c r="O3711" s="32"/>
      <c r="P3711" s="32"/>
      <c r="Q3711" s="32"/>
      <c r="R3711" s="38">
        <f>(E3711*E$2+F3711*F$2+G3711*G$2+H3711*H$2+I3711*I$2+K3711*K$2+J3711*J$2+L3711*L$2+M3711*M$2)</f>
        <v>0</v>
      </c>
    </row>
    <row r="3712" spans="1:18" ht="22.5" customHeight="1">
      <c r="A3712" s="34">
        <v>46017</v>
      </c>
      <c r="B3712" s="15" t="s">
        <v>5489</v>
      </c>
      <c r="C3712" s="18" t="s">
        <v>5488</v>
      </c>
      <c r="D3712" s="35">
        <v>30065</v>
      </c>
      <c r="E3712" s="36">
        <v>57</v>
      </c>
      <c r="F3712" s="32"/>
      <c r="G3712" s="32">
        <v>69</v>
      </c>
      <c r="H3712" s="32"/>
      <c r="I3712" s="32">
        <v>58</v>
      </c>
      <c r="J3712" s="37">
        <v>59</v>
      </c>
      <c r="K3712" s="36">
        <v>8</v>
      </c>
      <c r="L3712" s="32">
        <v>9</v>
      </c>
      <c r="M3712" s="37">
        <v>86</v>
      </c>
      <c r="N3712" s="32"/>
      <c r="O3712" s="32"/>
      <c r="P3712" s="32"/>
      <c r="Q3712" s="32"/>
      <c r="R3712" s="38">
        <f>(E3712*E$2+F3712*F$2+G3712*G$2+H3712*H$2+I3712*I$2+K3712*K$2+J3712*J$2+L3712*L$2+M3712*M$2)</f>
        <v>0</v>
      </c>
    </row>
    <row r="3713" spans="1:18" ht="22.5" customHeight="1">
      <c r="A3713" s="34">
        <v>46017</v>
      </c>
      <c r="B3713" s="15" t="s">
        <v>4133</v>
      </c>
      <c r="C3713" s="18" t="s">
        <v>4134</v>
      </c>
      <c r="D3713" s="35">
        <v>4957</v>
      </c>
      <c r="E3713" s="36">
        <v>57</v>
      </c>
      <c r="F3713" s="32">
        <v>71</v>
      </c>
      <c r="G3713" s="32">
        <v>59</v>
      </c>
      <c r="H3713" s="32">
        <v>66</v>
      </c>
      <c r="I3713" s="32">
        <v>76</v>
      </c>
      <c r="J3713" s="37"/>
      <c r="K3713" s="36">
        <v>70</v>
      </c>
      <c r="L3713" s="32">
        <v>95</v>
      </c>
      <c r="M3713" s="37">
        <v>23</v>
      </c>
      <c r="N3713" s="32"/>
      <c r="O3713" s="32"/>
      <c r="P3713" s="32"/>
      <c r="Q3713" s="32"/>
      <c r="R3713" s="38">
        <f>(E3713*E$2+F3713*F$2+G3713*G$2+H3713*H$2+I3713*I$2+K3713*K$2+J3713*J$2+L3713*L$2+M3713*M$2)</f>
        <v>0</v>
      </c>
    </row>
    <row r="3714" spans="1:18" ht="22.5" customHeight="1">
      <c r="A3714" s="34">
        <v>46017</v>
      </c>
      <c r="B3714" s="15" t="s">
        <v>6348</v>
      </c>
      <c r="C3714" s="15" t="s">
        <v>6201</v>
      </c>
      <c r="D3714" s="35">
        <v>32529</v>
      </c>
      <c r="E3714" s="36">
        <v>64</v>
      </c>
      <c r="F3714" s="32">
        <v>74</v>
      </c>
      <c r="G3714" s="32">
        <v>58</v>
      </c>
      <c r="H3714" s="32">
        <v>49</v>
      </c>
      <c r="I3714" s="32">
        <v>64</v>
      </c>
      <c r="J3714" s="37"/>
      <c r="K3714" s="36">
        <v>81</v>
      </c>
      <c r="L3714" s="32">
        <v>66</v>
      </c>
      <c r="M3714" s="37">
        <v>32</v>
      </c>
      <c r="N3714" s="32"/>
      <c r="O3714" s="32"/>
      <c r="P3714" s="32"/>
      <c r="Q3714" s="32"/>
      <c r="R3714" s="38">
        <f>(E3714*E$2+F3714*F$2+G3714*G$2+H3714*H$2+I3714*I$2+K3714*K$2+J3714*J$2+L3714*L$2+M3714*M$2)</f>
        <v>0</v>
      </c>
    </row>
    <row r="3715" spans="1:18" ht="22.5" customHeight="1">
      <c r="A3715" s="34">
        <v>46017</v>
      </c>
      <c r="B3715" s="15" t="s">
        <v>7675</v>
      </c>
      <c r="C3715" s="15" t="s">
        <v>5490</v>
      </c>
      <c r="D3715" s="35">
        <v>840</v>
      </c>
      <c r="E3715" s="36">
        <v>49</v>
      </c>
      <c r="F3715" s="32"/>
      <c r="G3715" s="32">
        <v>36</v>
      </c>
      <c r="H3715" s="32">
        <v>57</v>
      </c>
      <c r="I3715" s="32">
        <v>12</v>
      </c>
      <c r="J3715" s="37"/>
      <c r="K3715" s="36">
        <v>92</v>
      </c>
      <c r="L3715" s="32">
        <v>39</v>
      </c>
      <c r="M3715" s="37">
        <v>52</v>
      </c>
      <c r="N3715" s="32"/>
      <c r="O3715" s="32"/>
      <c r="P3715" s="32"/>
      <c r="Q3715" s="32"/>
      <c r="R3715" s="38">
        <f>(E3715*E$2+F3715*F$2+G3715*G$2+H3715*H$2+I3715*I$2+K3715*K$2+J3715*J$2+L3715*L$2+M3715*M$2)</f>
        <v>0</v>
      </c>
    </row>
    <row r="3716" spans="1:18" ht="22.5" customHeight="1">
      <c r="A3716" s="34">
        <v>46017</v>
      </c>
      <c r="B3716" s="15" t="s">
        <v>7271</v>
      </c>
      <c r="C3716" s="18" t="s">
        <v>7272</v>
      </c>
      <c r="D3716" s="35">
        <v>130</v>
      </c>
      <c r="E3716" s="36"/>
      <c r="F3716" s="32"/>
      <c r="G3716" s="32"/>
      <c r="H3716" s="32">
        <v>54</v>
      </c>
      <c r="I3716" s="32"/>
      <c r="J3716" s="37"/>
      <c r="K3716" s="36">
        <v>60</v>
      </c>
      <c r="L3716" s="32">
        <v>53</v>
      </c>
      <c r="M3716" s="37">
        <v>49</v>
      </c>
      <c r="N3716" s="32"/>
      <c r="O3716" s="32"/>
      <c r="P3716" s="32"/>
      <c r="Q3716" s="32"/>
      <c r="R3716" s="38">
        <f>(E3716*E$2+F3716*F$2+G3716*G$2+H3716*H$2+I3716*I$2+K3716*K$2+J3716*J$2+L3716*L$2+M3716*M$2)</f>
        <v>0</v>
      </c>
    </row>
    <row r="3717" spans="1:18" ht="22.5" customHeight="1">
      <c r="A3717" s="34">
        <v>46017</v>
      </c>
      <c r="B3717" s="15" t="s">
        <v>4135</v>
      </c>
      <c r="C3717" s="15" t="s">
        <v>4136</v>
      </c>
      <c r="D3717" s="35">
        <v>9593</v>
      </c>
      <c r="E3717" s="36">
        <v>47</v>
      </c>
      <c r="F3717" s="32">
        <v>47</v>
      </c>
      <c r="G3717" s="32">
        <v>62</v>
      </c>
      <c r="H3717" s="32">
        <v>24</v>
      </c>
      <c r="I3717" s="32">
        <v>45</v>
      </c>
      <c r="J3717" s="37"/>
      <c r="K3717" s="36">
        <v>90</v>
      </c>
      <c r="L3717" s="32">
        <v>53</v>
      </c>
      <c r="M3717" s="37">
        <v>83</v>
      </c>
      <c r="N3717" s="32"/>
      <c r="O3717" s="32"/>
      <c r="P3717" s="32"/>
      <c r="Q3717" s="32"/>
      <c r="R3717" s="38">
        <f>(E3717*E$2+F3717*F$2+G3717*G$2+H3717*H$2+I3717*I$2+K3717*K$2+J3717*J$2+L3717*L$2+M3717*M$2)</f>
        <v>0</v>
      </c>
    </row>
    <row r="3718" spans="1:18" ht="22.5" customHeight="1">
      <c r="A3718" s="34">
        <v>46017</v>
      </c>
      <c r="B3718" s="15" t="s">
        <v>4137</v>
      </c>
      <c r="C3718" s="18" t="s">
        <v>4138</v>
      </c>
      <c r="D3718" s="35">
        <v>834</v>
      </c>
      <c r="E3718" s="36">
        <v>22</v>
      </c>
      <c r="F3718" s="32">
        <v>26</v>
      </c>
      <c r="G3718" s="32">
        <v>14</v>
      </c>
      <c r="H3718" s="32">
        <v>39</v>
      </c>
      <c r="I3718" s="32">
        <v>46</v>
      </c>
      <c r="J3718" s="37"/>
      <c r="K3718" s="36">
        <v>67</v>
      </c>
      <c r="L3718" s="32">
        <v>78</v>
      </c>
      <c r="M3718" s="37">
        <v>32</v>
      </c>
      <c r="N3718" s="32"/>
      <c r="O3718" s="32"/>
      <c r="P3718" s="32"/>
      <c r="Q3718" s="32"/>
      <c r="R3718" s="38">
        <f>(E3718*E$2+F3718*F$2+G3718*G$2+H3718*H$2+I3718*I$2+K3718*K$2+J3718*J$2+L3718*L$2+M3718*M$2)</f>
        <v>0</v>
      </c>
    </row>
    <row r="3719" spans="1:18" ht="22.5" customHeight="1">
      <c r="A3719" s="34">
        <v>46017</v>
      </c>
      <c r="B3719" s="15" t="s">
        <v>5492</v>
      </c>
      <c r="C3719" s="15" t="s">
        <v>5491</v>
      </c>
      <c r="D3719" s="35">
        <v>2897</v>
      </c>
      <c r="E3719" s="36">
        <v>49</v>
      </c>
      <c r="F3719" s="32"/>
      <c r="G3719" s="32">
        <v>66</v>
      </c>
      <c r="H3719" s="32">
        <v>47</v>
      </c>
      <c r="I3719" s="32">
        <v>94</v>
      </c>
      <c r="J3719" s="37">
        <v>42</v>
      </c>
      <c r="K3719" s="36">
        <v>15</v>
      </c>
      <c r="L3719" s="32">
        <v>36</v>
      </c>
      <c r="M3719" s="37">
        <v>65</v>
      </c>
      <c r="N3719" s="32"/>
      <c r="O3719" s="32"/>
      <c r="P3719" s="32"/>
      <c r="Q3719" s="32"/>
      <c r="R3719" s="38">
        <f>(E3719*E$2+F3719*F$2+G3719*G$2+H3719*H$2+I3719*I$2+K3719*K$2+J3719*J$2+L3719*L$2+M3719*M$2)</f>
        <v>0</v>
      </c>
    </row>
    <row r="3720" spans="1:18" ht="22.5" customHeight="1">
      <c r="A3720" s="34">
        <v>46017</v>
      </c>
      <c r="B3720" s="15" t="s">
        <v>4139</v>
      </c>
      <c r="C3720" s="15" t="s">
        <v>4140</v>
      </c>
      <c r="D3720" s="35">
        <v>4544</v>
      </c>
      <c r="E3720" s="36">
        <v>34</v>
      </c>
      <c r="F3720" s="32">
        <v>60</v>
      </c>
      <c r="G3720" s="32">
        <v>32</v>
      </c>
      <c r="H3720" s="32">
        <v>23</v>
      </c>
      <c r="I3720" s="32">
        <v>54</v>
      </c>
      <c r="J3720" s="37"/>
      <c r="K3720" s="36">
        <v>41</v>
      </c>
      <c r="L3720" s="32">
        <v>63</v>
      </c>
      <c r="M3720" s="37">
        <v>27</v>
      </c>
      <c r="N3720" s="32"/>
      <c r="O3720" s="32"/>
      <c r="P3720" s="32"/>
      <c r="Q3720" s="32"/>
      <c r="R3720" s="38">
        <f>(E3720*E$2+F3720*F$2+G3720*G$2+H3720*H$2+I3720*I$2+K3720*K$2+J3720*J$2+L3720*L$2+M3720*M$2)</f>
        <v>0</v>
      </c>
    </row>
    <row r="3721" spans="1:18" ht="22.5" customHeight="1">
      <c r="A3721" s="34">
        <v>46017</v>
      </c>
      <c r="B3721" s="15" t="s">
        <v>4141</v>
      </c>
      <c r="C3721" s="18" t="s">
        <v>4142</v>
      </c>
      <c r="D3721" s="35">
        <v>1420</v>
      </c>
      <c r="E3721" s="36">
        <v>50</v>
      </c>
      <c r="F3721" s="32">
        <v>17</v>
      </c>
      <c r="G3721" s="32">
        <v>67</v>
      </c>
      <c r="H3721" s="32">
        <v>39</v>
      </c>
      <c r="I3721" s="32">
        <v>67</v>
      </c>
      <c r="J3721" s="37"/>
      <c r="K3721" s="36">
        <v>39</v>
      </c>
      <c r="L3721" s="32">
        <v>19</v>
      </c>
      <c r="M3721" s="37">
        <v>44</v>
      </c>
      <c r="N3721" s="32"/>
      <c r="O3721" s="32"/>
      <c r="P3721" s="32"/>
      <c r="Q3721" s="32"/>
      <c r="R3721" s="38">
        <f>(E3721*E$2+F3721*F$2+G3721*G$2+H3721*H$2+I3721*I$2+K3721*K$2+J3721*J$2+L3721*L$2+M3721*M$2)</f>
        <v>0</v>
      </c>
    </row>
    <row r="3722" spans="1:18" ht="22.5" customHeight="1">
      <c r="A3722" s="34">
        <v>46017</v>
      </c>
      <c r="B3722" s="15" t="s">
        <v>4143</v>
      </c>
      <c r="C3722" s="18" t="s">
        <v>4144</v>
      </c>
      <c r="D3722" s="35">
        <v>19217</v>
      </c>
      <c r="E3722" s="36">
        <v>42</v>
      </c>
      <c r="F3722" s="32">
        <v>13</v>
      </c>
      <c r="G3722" s="32">
        <v>63</v>
      </c>
      <c r="H3722" s="32">
        <v>63</v>
      </c>
      <c r="I3722" s="32">
        <v>61</v>
      </c>
      <c r="J3722" s="37"/>
      <c r="K3722" s="36"/>
      <c r="L3722" s="32">
        <v>24</v>
      </c>
      <c r="M3722" s="37">
        <v>90</v>
      </c>
      <c r="N3722" s="32"/>
      <c r="O3722" s="32"/>
      <c r="P3722" s="32"/>
      <c r="Q3722" s="32"/>
      <c r="R3722" s="38">
        <f>(E3722*E$2+F3722*F$2+G3722*G$2+H3722*H$2+I3722*I$2+K3722*K$2+J3722*J$2+L3722*L$2+M3722*M$2)</f>
        <v>0</v>
      </c>
    </row>
    <row r="3723" spans="1:18" ht="22.5" customHeight="1">
      <c r="A3723" s="34">
        <v>46017</v>
      </c>
      <c r="B3723" s="15" t="s">
        <v>5494</v>
      </c>
      <c r="C3723" s="15" t="s">
        <v>5493</v>
      </c>
      <c r="D3723" s="35">
        <v>4202</v>
      </c>
      <c r="E3723" s="36">
        <v>9</v>
      </c>
      <c r="F3723" s="32"/>
      <c r="G3723" s="32">
        <v>14</v>
      </c>
      <c r="H3723" s="32">
        <v>48</v>
      </c>
      <c r="I3723" s="32">
        <v>21</v>
      </c>
      <c r="J3723" s="37"/>
      <c r="K3723" s="36">
        <v>19</v>
      </c>
      <c r="L3723" s="32">
        <v>64</v>
      </c>
      <c r="M3723" s="37">
        <v>39</v>
      </c>
      <c r="N3723" s="32"/>
      <c r="O3723" s="32"/>
      <c r="P3723" s="32"/>
      <c r="Q3723" s="32"/>
      <c r="R3723" s="38">
        <f>(E3723*E$2+F3723*F$2+G3723*G$2+H3723*H$2+I3723*I$2+K3723*K$2+J3723*J$2+L3723*L$2+M3723*M$2)</f>
        <v>0</v>
      </c>
    </row>
    <row r="3724" spans="1:18" ht="22.5" customHeight="1">
      <c r="A3724" s="34">
        <v>46017</v>
      </c>
      <c r="B3724" s="15" t="s">
        <v>4145</v>
      </c>
      <c r="C3724" s="18" t="s">
        <v>4146</v>
      </c>
      <c r="D3724" s="35">
        <v>531</v>
      </c>
      <c r="E3724" s="36"/>
      <c r="F3724" s="32">
        <v>48</v>
      </c>
      <c r="G3724" s="32"/>
      <c r="H3724" s="32">
        <v>83</v>
      </c>
      <c r="I3724" s="32"/>
      <c r="J3724" s="37">
        <v>28</v>
      </c>
      <c r="K3724" s="36">
        <v>45</v>
      </c>
      <c r="L3724" s="32">
        <v>37</v>
      </c>
      <c r="M3724" s="37">
        <v>91</v>
      </c>
      <c r="N3724" s="32"/>
      <c r="O3724" s="32"/>
      <c r="P3724" s="32"/>
      <c r="Q3724" s="32"/>
      <c r="R3724" s="38">
        <f>(E3724*E$2+F3724*F$2+G3724*G$2+H3724*H$2+I3724*I$2+K3724*K$2+J3724*J$2+L3724*L$2+M3724*M$2)</f>
        <v>0</v>
      </c>
    </row>
    <row r="3725" spans="1:18" ht="22.5" customHeight="1">
      <c r="A3725" s="34">
        <v>46017</v>
      </c>
      <c r="B3725" s="15" t="s">
        <v>4147</v>
      </c>
      <c r="C3725" s="18" t="s">
        <v>4148</v>
      </c>
      <c r="D3725" s="35">
        <v>50024</v>
      </c>
      <c r="E3725" s="36">
        <v>70</v>
      </c>
      <c r="F3725" s="32">
        <v>57</v>
      </c>
      <c r="G3725" s="32">
        <v>52</v>
      </c>
      <c r="H3725" s="32">
        <v>79</v>
      </c>
      <c r="I3725" s="32">
        <v>66</v>
      </c>
      <c r="J3725" s="37">
        <v>54</v>
      </c>
      <c r="K3725" s="36">
        <v>82</v>
      </c>
      <c r="L3725" s="32">
        <v>49</v>
      </c>
      <c r="M3725" s="37">
        <v>62</v>
      </c>
      <c r="N3725" s="32"/>
      <c r="O3725" s="32"/>
      <c r="P3725" s="32"/>
      <c r="Q3725" s="32"/>
      <c r="R3725" s="38">
        <f>(E3725*E$2+F3725*F$2+G3725*G$2+H3725*H$2+I3725*I$2+K3725*K$2+J3725*J$2+L3725*L$2+M3725*M$2)</f>
        <v>0</v>
      </c>
    </row>
    <row r="3726" spans="1:18" ht="22.5" customHeight="1">
      <c r="A3726" s="34">
        <v>46017</v>
      </c>
      <c r="B3726" s="15" t="s">
        <v>4149</v>
      </c>
      <c r="C3726" s="18" t="s">
        <v>4150</v>
      </c>
      <c r="D3726" s="35">
        <v>1078</v>
      </c>
      <c r="E3726" s="36">
        <v>50</v>
      </c>
      <c r="F3726" s="32">
        <v>54</v>
      </c>
      <c r="G3726" s="32">
        <v>45</v>
      </c>
      <c r="H3726" s="32">
        <v>41</v>
      </c>
      <c r="I3726" s="32">
        <v>94</v>
      </c>
      <c r="J3726" s="37"/>
      <c r="K3726" s="36">
        <v>80</v>
      </c>
      <c r="L3726" s="32">
        <v>40</v>
      </c>
      <c r="M3726" s="37">
        <v>39</v>
      </c>
      <c r="N3726" s="32"/>
      <c r="O3726" s="32"/>
      <c r="P3726" s="32"/>
      <c r="Q3726" s="32"/>
      <c r="R3726" s="38">
        <f>(E3726*E$2+F3726*F$2+G3726*G$2+H3726*H$2+I3726*I$2+K3726*K$2+J3726*J$2+L3726*L$2+M3726*M$2)</f>
        <v>0</v>
      </c>
    </row>
    <row r="3727" spans="1:18" ht="22.5" customHeight="1">
      <c r="A3727" s="34">
        <v>46017</v>
      </c>
      <c r="B3727" s="15" t="s">
        <v>5878</v>
      </c>
      <c r="C3727" s="18" t="s">
        <v>5834</v>
      </c>
      <c r="D3727" s="35">
        <v>25264</v>
      </c>
      <c r="E3727" s="36">
        <v>81</v>
      </c>
      <c r="F3727" s="32">
        <v>48</v>
      </c>
      <c r="G3727" s="32">
        <v>92</v>
      </c>
      <c r="H3727" s="32">
        <v>86</v>
      </c>
      <c r="I3727" s="32">
        <v>34</v>
      </c>
      <c r="J3727" s="37"/>
      <c r="K3727" s="36">
        <v>84</v>
      </c>
      <c r="L3727" s="32">
        <v>29</v>
      </c>
      <c r="M3727" s="37">
        <v>72</v>
      </c>
      <c r="N3727" s="32"/>
      <c r="O3727" s="32"/>
      <c r="P3727" s="32"/>
      <c r="Q3727" s="32"/>
      <c r="R3727" s="38">
        <f>(E3727*E$2+F3727*F$2+G3727*G$2+H3727*H$2+I3727*I$2+K3727*K$2+J3727*J$2+L3727*L$2+M3727*M$2)</f>
        <v>0</v>
      </c>
    </row>
    <row r="3728" spans="1:18" ht="22.5" customHeight="1">
      <c r="A3728" s="34">
        <v>46017</v>
      </c>
      <c r="B3728" s="15" t="s">
        <v>4151</v>
      </c>
      <c r="C3728" s="15" t="s">
        <v>4152</v>
      </c>
      <c r="D3728" s="35">
        <v>6663</v>
      </c>
      <c r="E3728" s="36">
        <v>35</v>
      </c>
      <c r="F3728" s="32">
        <v>20</v>
      </c>
      <c r="G3728" s="32">
        <v>38</v>
      </c>
      <c r="H3728" s="32">
        <v>39</v>
      </c>
      <c r="I3728" s="32">
        <v>62</v>
      </c>
      <c r="J3728" s="37">
        <v>11</v>
      </c>
      <c r="K3728" s="36">
        <v>81</v>
      </c>
      <c r="L3728" s="32">
        <v>82</v>
      </c>
      <c r="M3728" s="37">
        <v>44</v>
      </c>
      <c r="N3728" s="32"/>
      <c r="O3728" s="32"/>
      <c r="P3728" s="32"/>
      <c r="Q3728" s="32"/>
      <c r="R3728" s="38">
        <f>(E3728*E$2+F3728*F$2+G3728*G$2+H3728*H$2+I3728*I$2+K3728*K$2+J3728*J$2+L3728*L$2+M3728*M$2)</f>
        <v>0</v>
      </c>
    </row>
    <row r="3729" spans="1:18" ht="22.5" customHeight="1">
      <c r="A3729" s="34">
        <v>46017</v>
      </c>
      <c r="B3729" s="15" t="s">
        <v>4153</v>
      </c>
      <c r="C3729" s="18" t="s">
        <v>4154</v>
      </c>
      <c r="D3729" s="35">
        <v>38872</v>
      </c>
      <c r="E3729" s="36">
        <v>55</v>
      </c>
      <c r="F3729" s="32">
        <v>28</v>
      </c>
      <c r="G3729" s="32">
        <v>60</v>
      </c>
      <c r="H3729" s="32">
        <v>85</v>
      </c>
      <c r="I3729" s="32">
        <v>51</v>
      </c>
      <c r="J3729" s="37"/>
      <c r="K3729" s="36">
        <v>35</v>
      </c>
      <c r="L3729" s="32">
        <v>57</v>
      </c>
      <c r="M3729" s="37">
        <v>57</v>
      </c>
      <c r="N3729" s="32"/>
      <c r="O3729" s="32"/>
      <c r="P3729" s="32"/>
      <c r="Q3729" s="32"/>
      <c r="R3729" s="38">
        <f>(E3729*E$2+F3729*F$2+G3729*G$2+H3729*H$2+I3729*I$2+K3729*K$2+J3729*J$2+L3729*L$2+M3729*M$2)</f>
        <v>0</v>
      </c>
    </row>
    <row r="3730" spans="1:18" ht="22.5" customHeight="1">
      <c r="A3730" s="34">
        <v>46017</v>
      </c>
      <c r="B3730" s="15" t="s">
        <v>4155</v>
      </c>
      <c r="C3730" s="18" t="s">
        <v>4156</v>
      </c>
      <c r="D3730" s="35">
        <v>277</v>
      </c>
      <c r="E3730" s="36"/>
      <c r="F3730" s="32">
        <v>53</v>
      </c>
      <c r="G3730" s="32"/>
      <c r="H3730" s="32">
        <v>76</v>
      </c>
      <c r="I3730" s="32"/>
      <c r="J3730" s="37"/>
      <c r="K3730" s="36">
        <v>78</v>
      </c>
      <c r="L3730" s="32">
        <v>41</v>
      </c>
      <c r="M3730" s="37">
        <v>55</v>
      </c>
      <c r="N3730" s="32"/>
      <c r="O3730" s="32"/>
      <c r="P3730" s="32"/>
      <c r="Q3730" s="32"/>
      <c r="R3730" s="38">
        <f>(E3730*E$2+F3730*F$2+G3730*G$2+H3730*H$2+I3730*I$2+K3730*K$2+J3730*J$2+L3730*L$2+M3730*M$2)</f>
        <v>0</v>
      </c>
    </row>
    <row r="3731" spans="1:18" ht="22.5" customHeight="1">
      <c r="A3731" s="34">
        <v>46017</v>
      </c>
      <c r="B3731" s="15" t="s">
        <v>4157</v>
      </c>
      <c r="C3731" s="15" t="s">
        <v>4158</v>
      </c>
      <c r="D3731" s="35">
        <v>8120</v>
      </c>
      <c r="E3731" s="36">
        <v>69</v>
      </c>
      <c r="F3731" s="32">
        <v>37</v>
      </c>
      <c r="G3731" s="32">
        <v>80</v>
      </c>
      <c r="H3731" s="32">
        <v>83</v>
      </c>
      <c r="I3731" s="32">
        <v>22</v>
      </c>
      <c r="J3731" s="37"/>
      <c r="K3731" s="36">
        <v>88</v>
      </c>
      <c r="L3731" s="32">
        <v>59</v>
      </c>
      <c r="M3731" s="37">
        <v>43</v>
      </c>
      <c r="N3731" s="32"/>
      <c r="O3731" s="32"/>
      <c r="P3731" s="32"/>
      <c r="Q3731" s="32"/>
      <c r="R3731" s="38">
        <f>(E3731*E$2+F3731*F$2+G3731*G$2+H3731*H$2+I3731*I$2+K3731*K$2+J3731*J$2+L3731*L$2+M3731*M$2)</f>
        <v>0</v>
      </c>
    </row>
    <row r="3732" spans="1:18" ht="22.5" customHeight="1">
      <c r="A3732" s="34">
        <v>46017</v>
      </c>
      <c r="B3732" s="15" t="s">
        <v>4159</v>
      </c>
      <c r="C3732" s="15" t="s">
        <v>4160</v>
      </c>
      <c r="D3732" s="35">
        <v>416</v>
      </c>
      <c r="E3732" s="36"/>
      <c r="F3732" s="32">
        <v>52</v>
      </c>
      <c r="G3732" s="32"/>
      <c r="H3732" s="32">
        <v>74</v>
      </c>
      <c r="I3732" s="32"/>
      <c r="J3732" s="37"/>
      <c r="K3732" s="36">
        <v>77</v>
      </c>
      <c r="L3732" s="32">
        <v>22</v>
      </c>
      <c r="M3732" s="37">
        <v>59</v>
      </c>
      <c r="N3732" s="32"/>
      <c r="O3732" s="32"/>
      <c r="P3732" s="32"/>
      <c r="Q3732" s="32"/>
      <c r="R3732" s="38">
        <f>(E3732*E$2+F3732*F$2+G3732*G$2+H3732*H$2+I3732*I$2+K3732*K$2+J3732*J$2+L3732*L$2+M3732*M$2)</f>
        <v>0</v>
      </c>
    </row>
    <row r="3733" spans="1:18" ht="22.5" customHeight="1">
      <c r="A3733" s="34">
        <v>46017</v>
      </c>
      <c r="B3733" s="15" t="s">
        <v>6213</v>
      </c>
      <c r="C3733" s="15" t="s">
        <v>6214</v>
      </c>
      <c r="D3733" s="35">
        <v>2378</v>
      </c>
      <c r="E3733" s="36">
        <v>58</v>
      </c>
      <c r="F3733" s="32">
        <v>92</v>
      </c>
      <c r="G3733" s="32">
        <v>22</v>
      </c>
      <c r="H3733" s="32">
        <v>96</v>
      </c>
      <c r="I3733" s="32"/>
      <c r="J3733" s="37"/>
      <c r="K3733" s="36">
        <v>53</v>
      </c>
      <c r="L3733" s="32">
        <v>74</v>
      </c>
      <c r="M3733" s="37">
        <v>15</v>
      </c>
      <c r="N3733" s="32"/>
      <c r="O3733" s="32"/>
      <c r="P3733" s="32"/>
      <c r="Q3733" s="32"/>
      <c r="R3733" s="38">
        <f>(E3733*E$2+F3733*F$2+G3733*G$2+H3733*H$2+I3733*I$2+K3733*K$2+J3733*J$2+L3733*L$2+M3733*M$2)</f>
        <v>0</v>
      </c>
    </row>
    <row r="3734" spans="1:18" ht="22.5" customHeight="1">
      <c r="A3734" s="34">
        <v>46017</v>
      </c>
      <c r="B3734" s="15" t="s">
        <v>7490</v>
      </c>
      <c r="C3734" s="15" t="s">
        <v>7491</v>
      </c>
      <c r="D3734" s="35">
        <v>200</v>
      </c>
      <c r="E3734" s="36"/>
      <c r="F3734" s="32"/>
      <c r="G3734" s="32"/>
      <c r="H3734" s="32"/>
      <c r="I3734" s="32"/>
      <c r="J3734" s="37"/>
      <c r="K3734" s="36"/>
      <c r="L3734" s="32">
        <v>44</v>
      </c>
      <c r="M3734" s="37">
        <v>58</v>
      </c>
      <c r="N3734" s="32"/>
      <c r="O3734" s="32"/>
      <c r="P3734" s="32"/>
      <c r="Q3734" s="32"/>
      <c r="R3734" s="38">
        <f>(E3734*E$2+F3734*F$2+G3734*G$2+H3734*H$2+I3734*I$2+K3734*K$2+J3734*J$2+L3734*L$2+M3734*M$2)</f>
        <v>0</v>
      </c>
    </row>
    <row r="3735" spans="1:18" ht="22.5" customHeight="1">
      <c r="A3735" s="34">
        <v>46017</v>
      </c>
      <c r="B3735" s="15" t="s">
        <v>5496</v>
      </c>
      <c r="C3735" s="15" t="s">
        <v>5495</v>
      </c>
      <c r="D3735" s="35">
        <v>6462</v>
      </c>
      <c r="E3735" s="36">
        <v>44</v>
      </c>
      <c r="F3735" s="32"/>
      <c r="G3735" s="32">
        <v>53</v>
      </c>
      <c r="H3735" s="32"/>
      <c r="I3735" s="32">
        <v>49</v>
      </c>
      <c r="J3735" s="37"/>
      <c r="K3735" s="36">
        <v>22</v>
      </c>
      <c r="L3735" s="32">
        <v>65</v>
      </c>
      <c r="M3735" s="37">
        <v>32</v>
      </c>
      <c r="N3735" s="32"/>
      <c r="O3735" s="32"/>
      <c r="P3735" s="32"/>
      <c r="Q3735" s="32"/>
      <c r="R3735" s="38">
        <f>(E3735*E$2+F3735*F$2+G3735*G$2+H3735*H$2+I3735*I$2+K3735*K$2+J3735*J$2+L3735*L$2+M3735*M$2)</f>
        <v>0</v>
      </c>
    </row>
    <row r="3736" spans="1:18" ht="22.5" customHeight="1">
      <c r="A3736" s="34">
        <v>46017</v>
      </c>
      <c r="B3736" s="15" t="s">
        <v>5879</v>
      </c>
      <c r="C3736" s="15" t="s">
        <v>4161</v>
      </c>
      <c r="D3736" s="35">
        <v>6418</v>
      </c>
      <c r="E3736" s="36">
        <v>4</v>
      </c>
      <c r="F3736" s="32">
        <v>6</v>
      </c>
      <c r="G3736" s="32">
        <v>42</v>
      </c>
      <c r="H3736" s="32">
        <v>30</v>
      </c>
      <c r="I3736" s="32">
        <v>39</v>
      </c>
      <c r="J3736" s="37"/>
      <c r="K3736" s="36">
        <v>56</v>
      </c>
      <c r="L3736" s="32">
        <v>62</v>
      </c>
      <c r="M3736" s="37">
        <v>46</v>
      </c>
      <c r="N3736" s="32"/>
      <c r="O3736" s="32"/>
      <c r="P3736" s="32"/>
      <c r="Q3736" s="32"/>
      <c r="R3736" s="38">
        <f>(E3736*E$2+F3736*F$2+G3736*G$2+H3736*H$2+I3736*I$2+K3736*K$2+J3736*J$2+L3736*L$2+M3736*M$2)</f>
        <v>0</v>
      </c>
    </row>
    <row r="3737" spans="1:18" ht="22.5" customHeight="1">
      <c r="A3737" s="34">
        <v>46017</v>
      </c>
      <c r="B3737" s="15" t="s">
        <v>4162</v>
      </c>
      <c r="C3737" s="15" t="s">
        <v>4163</v>
      </c>
      <c r="D3737" s="35">
        <v>5531</v>
      </c>
      <c r="E3737" s="36">
        <v>73</v>
      </c>
      <c r="F3737" s="32">
        <v>68</v>
      </c>
      <c r="G3737" s="32">
        <v>61</v>
      </c>
      <c r="H3737" s="32">
        <v>98</v>
      </c>
      <c r="I3737" s="32">
        <v>38</v>
      </c>
      <c r="J3737" s="37"/>
      <c r="K3737" s="36">
        <v>89</v>
      </c>
      <c r="L3737" s="32">
        <v>58</v>
      </c>
      <c r="M3737" s="37">
        <v>33</v>
      </c>
      <c r="N3737" s="32"/>
      <c r="O3737" s="32"/>
      <c r="P3737" s="32"/>
      <c r="Q3737" s="32"/>
      <c r="R3737" s="38">
        <f>(E3737*E$2+F3737*F$2+G3737*G$2+H3737*H$2+I3737*I$2+K3737*K$2+J3737*J$2+L3737*L$2+M3737*M$2)</f>
        <v>0</v>
      </c>
    </row>
    <row r="3738" spans="1:18" ht="22.5" customHeight="1">
      <c r="A3738" s="34">
        <v>46017</v>
      </c>
      <c r="B3738" s="15" t="s">
        <v>4164</v>
      </c>
      <c r="C3738" s="15" t="s">
        <v>4165</v>
      </c>
      <c r="D3738" s="35">
        <v>30898</v>
      </c>
      <c r="E3738" s="36"/>
      <c r="F3738" s="32">
        <v>27</v>
      </c>
      <c r="G3738" s="32"/>
      <c r="H3738" s="32">
        <v>23</v>
      </c>
      <c r="I3738" s="32"/>
      <c r="J3738" s="37"/>
      <c r="K3738" s="36"/>
      <c r="L3738" s="32">
        <v>11</v>
      </c>
      <c r="M3738" s="37">
        <v>85</v>
      </c>
      <c r="N3738" s="32"/>
      <c r="O3738" s="32"/>
      <c r="P3738" s="32"/>
      <c r="Q3738" s="32"/>
      <c r="R3738" s="38">
        <f>(E3738*E$2+F3738*F$2+G3738*G$2+H3738*H$2+I3738*I$2+K3738*K$2+J3738*J$2+L3738*L$2+M3738*M$2)</f>
        <v>0</v>
      </c>
    </row>
    <row r="3739" spans="1:18" ht="22.5" customHeight="1">
      <c r="A3739" s="34">
        <v>46017</v>
      </c>
      <c r="B3739" s="15" t="s">
        <v>7273</v>
      </c>
      <c r="C3739" s="15" t="s">
        <v>7274</v>
      </c>
      <c r="D3739" s="35">
        <v>322</v>
      </c>
      <c r="E3739" s="36">
        <v>19</v>
      </c>
      <c r="F3739" s="32"/>
      <c r="G3739" s="32">
        <v>0</v>
      </c>
      <c r="H3739" s="32">
        <v>4</v>
      </c>
      <c r="I3739" s="32">
        <v>3</v>
      </c>
      <c r="J3739" s="37"/>
      <c r="K3739" s="36">
        <v>9</v>
      </c>
      <c r="L3739" s="32">
        <v>61</v>
      </c>
      <c r="M3739" s="37">
        <v>26</v>
      </c>
      <c r="N3739" s="32"/>
      <c r="O3739" s="32"/>
      <c r="P3739" s="32"/>
      <c r="Q3739" s="32"/>
      <c r="R3739" s="38">
        <f>(E3739*E$2+F3739*F$2+G3739*G$2+H3739*H$2+I3739*I$2+K3739*K$2+J3739*J$2+L3739*L$2+M3739*M$2)</f>
        <v>0</v>
      </c>
    </row>
    <row r="3740" spans="1:18" ht="22.5" customHeight="1">
      <c r="A3740" s="34">
        <v>46017</v>
      </c>
      <c r="B3740" s="15" t="s">
        <v>6349</v>
      </c>
      <c r="C3740" s="15" t="s">
        <v>6350</v>
      </c>
      <c r="D3740" s="35">
        <v>349</v>
      </c>
      <c r="E3740" s="36">
        <v>37</v>
      </c>
      <c r="F3740" s="32">
        <v>4</v>
      </c>
      <c r="G3740" s="32">
        <v>27</v>
      </c>
      <c r="H3740" s="32">
        <v>52</v>
      </c>
      <c r="I3740" s="32">
        <v>77</v>
      </c>
      <c r="J3740" s="37"/>
      <c r="K3740" s="36">
        <v>28</v>
      </c>
      <c r="L3740" s="32">
        <v>19</v>
      </c>
      <c r="M3740" s="37">
        <v>47</v>
      </c>
      <c r="N3740" s="32"/>
      <c r="O3740" s="32"/>
      <c r="P3740" s="32"/>
      <c r="Q3740" s="32"/>
      <c r="R3740" s="38">
        <f>(E3740*E$2+F3740*F$2+G3740*G$2+H3740*H$2+I3740*I$2+K3740*K$2+J3740*J$2+L3740*L$2+M3740*M$2)</f>
        <v>0</v>
      </c>
    </row>
    <row r="3741" spans="1:18" ht="22.5" customHeight="1">
      <c r="A3741" s="34">
        <v>46017</v>
      </c>
      <c r="B3741" s="15" t="s">
        <v>5498</v>
      </c>
      <c r="C3741" s="18" t="s">
        <v>5497</v>
      </c>
      <c r="D3741" s="35">
        <v>7148</v>
      </c>
      <c r="E3741" s="36">
        <v>46</v>
      </c>
      <c r="F3741" s="32"/>
      <c r="G3741" s="32">
        <v>56</v>
      </c>
      <c r="H3741" s="32">
        <v>15</v>
      </c>
      <c r="I3741" s="32">
        <v>39</v>
      </c>
      <c r="J3741" s="37">
        <v>58</v>
      </c>
      <c r="K3741" s="36">
        <v>58</v>
      </c>
      <c r="L3741" s="32">
        <v>53</v>
      </c>
      <c r="M3741" s="37">
        <v>47</v>
      </c>
      <c r="N3741" s="32"/>
      <c r="O3741" s="32"/>
      <c r="P3741" s="32"/>
      <c r="Q3741" s="32"/>
      <c r="R3741" s="38">
        <f>(E3741*E$2+F3741*F$2+G3741*G$2+H3741*H$2+I3741*I$2+K3741*K$2+J3741*J$2+L3741*L$2+M3741*M$2)</f>
        <v>0</v>
      </c>
    </row>
    <row r="3742" spans="1:18" ht="22.5" customHeight="1">
      <c r="A3742" s="34">
        <v>46017</v>
      </c>
      <c r="B3742" s="15" t="s">
        <v>7239</v>
      </c>
      <c r="C3742" s="18" t="s">
        <v>7171</v>
      </c>
      <c r="D3742" s="35">
        <v>1625</v>
      </c>
      <c r="E3742" s="36">
        <v>12</v>
      </c>
      <c r="F3742" s="32">
        <v>26</v>
      </c>
      <c r="G3742" s="32">
        <v>32</v>
      </c>
      <c r="H3742" s="32">
        <v>9</v>
      </c>
      <c r="I3742" s="32">
        <v>52</v>
      </c>
      <c r="J3742" s="37"/>
      <c r="K3742" s="36">
        <v>20</v>
      </c>
      <c r="L3742" s="32">
        <v>60</v>
      </c>
      <c r="M3742" s="37">
        <v>32</v>
      </c>
      <c r="N3742" s="32"/>
      <c r="O3742" s="32"/>
      <c r="P3742" s="32"/>
      <c r="Q3742" s="32"/>
      <c r="R3742" s="38">
        <f>(E3742*E$2+F3742*F$2+G3742*G$2+H3742*H$2+I3742*I$2+K3742*K$2+J3742*J$2+L3742*L$2+M3742*M$2)</f>
        <v>0</v>
      </c>
    </row>
    <row r="3743" spans="1:18" ht="22.5" customHeight="1">
      <c r="A3743" s="34">
        <v>46017</v>
      </c>
      <c r="B3743" s="15" t="s">
        <v>4166</v>
      </c>
      <c r="C3743" s="18" t="s">
        <v>4167</v>
      </c>
      <c r="D3743" s="35">
        <v>527</v>
      </c>
      <c r="E3743" s="36">
        <v>65</v>
      </c>
      <c r="F3743" s="32">
        <v>81</v>
      </c>
      <c r="G3743" s="32">
        <v>40</v>
      </c>
      <c r="H3743" s="32">
        <v>60</v>
      </c>
      <c r="I3743" s="32">
        <v>10</v>
      </c>
      <c r="J3743" s="37"/>
      <c r="K3743" s="36">
        <v>27</v>
      </c>
      <c r="L3743" s="32">
        <v>87</v>
      </c>
      <c r="M3743" s="37">
        <v>27</v>
      </c>
      <c r="N3743" s="32"/>
      <c r="O3743" s="32"/>
      <c r="P3743" s="32"/>
      <c r="Q3743" s="32"/>
      <c r="R3743" s="38">
        <f>(E3743*E$2+F3743*F$2+G3743*G$2+H3743*H$2+I3743*I$2+K3743*K$2+J3743*J$2+L3743*L$2+M3743*M$2)</f>
        <v>0</v>
      </c>
    </row>
    <row r="3744" spans="1:18" ht="22.5" customHeight="1">
      <c r="A3744" s="34">
        <v>46017</v>
      </c>
      <c r="B3744" s="15" t="s">
        <v>4168</v>
      </c>
      <c r="C3744" s="15" t="s">
        <v>4169</v>
      </c>
      <c r="D3744" s="35">
        <v>3042</v>
      </c>
      <c r="E3744" s="36">
        <v>28</v>
      </c>
      <c r="F3744" s="32">
        <v>65</v>
      </c>
      <c r="G3744" s="32">
        <v>28</v>
      </c>
      <c r="H3744" s="32">
        <v>43</v>
      </c>
      <c r="I3744" s="32">
        <v>62</v>
      </c>
      <c r="J3744" s="37"/>
      <c r="K3744" s="36">
        <v>84</v>
      </c>
      <c r="L3744" s="32">
        <v>61</v>
      </c>
      <c r="M3744" s="37">
        <v>57</v>
      </c>
      <c r="N3744" s="32"/>
      <c r="O3744" s="32"/>
      <c r="P3744" s="32"/>
      <c r="Q3744" s="32"/>
      <c r="R3744" s="38">
        <f>(E3744*E$2+F3744*F$2+G3744*G$2+H3744*H$2+I3744*I$2+K3744*K$2+J3744*J$2+L3744*L$2+M3744*M$2)</f>
        <v>0</v>
      </c>
    </row>
    <row r="3745" spans="1:18" ht="22.5" customHeight="1">
      <c r="A3745" s="34">
        <v>46017</v>
      </c>
      <c r="B3745" s="15" t="s">
        <v>5500</v>
      </c>
      <c r="C3745" s="15" t="s">
        <v>5499</v>
      </c>
      <c r="D3745" s="35">
        <v>1392</v>
      </c>
      <c r="E3745" s="36">
        <v>44</v>
      </c>
      <c r="F3745" s="32"/>
      <c r="G3745" s="32">
        <v>53</v>
      </c>
      <c r="H3745" s="32"/>
      <c r="I3745" s="32">
        <v>32</v>
      </c>
      <c r="J3745" s="37">
        <v>40</v>
      </c>
      <c r="K3745" s="36">
        <v>65</v>
      </c>
      <c r="L3745" s="32">
        <v>24</v>
      </c>
      <c r="M3745" s="37">
        <v>79</v>
      </c>
      <c r="N3745" s="32"/>
      <c r="O3745" s="32"/>
      <c r="P3745" s="32"/>
      <c r="Q3745" s="32"/>
      <c r="R3745" s="38">
        <f>(E3745*E$2+F3745*F$2+G3745*G$2+H3745*H$2+I3745*I$2+K3745*K$2+J3745*J$2+L3745*L$2+M3745*M$2)</f>
        <v>0</v>
      </c>
    </row>
    <row r="3746" spans="1:18" ht="22.5" customHeight="1">
      <c r="A3746" s="34">
        <v>46017</v>
      </c>
      <c r="B3746" s="15" t="s">
        <v>4170</v>
      </c>
      <c r="C3746" s="18" t="s">
        <v>4171</v>
      </c>
      <c r="D3746" s="35">
        <v>493</v>
      </c>
      <c r="E3746" s="36">
        <v>51</v>
      </c>
      <c r="F3746" s="32">
        <v>47</v>
      </c>
      <c r="G3746" s="32">
        <v>44</v>
      </c>
      <c r="H3746" s="32">
        <v>96</v>
      </c>
      <c r="I3746" s="32">
        <v>75</v>
      </c>
      <c r="J3746" s="37"/>
      <c r="K3746" s="36">
        <v>80</v>
      </c>
      <c r="L3746" s="32">
        <v>53</v>
      </c>
      <c r="M3746" s="37">
        <v>28</v>
      </c>
      <c r="N3746" s="32"/>
      <c r="O3746" s="32"/>
      <c r="P3746" s="32"/>
      <c r="Q3746" s="32"/>
      <c r="R3746" s="38">
        <f>(E3746*E$2+F3746*F$2+G3746*G$2+H3746*H$2+I3746*I$2+K3746*K$2+J3746*J$2+L3746*L$2+M3746*M$2)</f>
        <v>0</v>
      </c>
    </row>
    <row r="3747" spans="1:18" ht="22.5" customHeight="1">
      <c r="A3747" s="34">
        <v>46017</v>
      </c>
      <c r="B3747" s="15" t="s">
        <v>7993</v>
      </c>
      <c r="C3747" s="15" t="s">
        <v>7994</v>
      </c>
      <c r="D3747" s="35">
        <v>117</v>
      </c>
      <c r="E3747" s="36"/>
      <c r="F3747" s="32"/>
      <c r="G3747" s="32"/>
      <c r="H3747" s="32">
        <v>5</v>
      </c>
      <c r="I3747" s="32"/>
      <c r="J3747" s="37"/>
      <c r="K3747" s="36">
        <v>6</v>
      </c>
      <c r="L3747" s="32">
        <v>34</v>
      </c>
      <c r="M3747" s="37">
        <v>47</v>
      </c>
      <c r="N3747" s="32"/>
      <c r="O3747" s="32"/>
      <c r="P3747" s="32"/>
      <c r="Q3747" s="32"/>
      <c r="R3747" s="38">
        <f>(E3747*E$2+F3747*F$2+G3747*G$2+H3747*H$2+I3747*I$2+K3747*K$2+J3747*J$2+L3747*L$2+M3747*M$2)</f>
        <v>0</v>
      </c>
    </row>
    <row r="3748" spans="1:18" ht="22.5" customHeight="1">
      <c r="A3748" s="34">
        <v>46017</v>
      </c>
      <c r="B3748" s="15" t="s">
        <v>4172</v>
      </c>
      <c r="C3748" s="18" t="s">
        <v>4173</v>
      </c>
      <c r="D3748" s="35">
        <v>3958</v>
      </c>
      <c r="E3748" s="36">
        <v>69</v>
      </c>
      <c r="F3748" s="32">
        <v>96</v>
      </c>
      <c r="G3748" s="32">
        <v>47</v>
      </c>
      <c r="H3748" s="32">
        <v>77</v>
      </c>
      <c r="I3748" s="32">
        <v>36</v>
      </c>
      <c r="J3748" s="37"/>
      <c r="K3748" s="36">
        <v>44</v>
      </c>
      <c r="L3748" s="32">
        <v>42</v>
      </c>
      <c r="M3748" s="37">
        <v>55</v>
      </c>
      <c r="N3748" s="32"/>
      <c r="O3748" s="32"/>
      <c r="P3748" s="32"/>
      <c r="Q3748" s="32"/>
      <c r="R3748" s="38">
        <f>(E3748*E$2+F3748*F$2+G3748*G$2+H3748*H$2+I3748*I$2+K3748*K$2+J3748*J$2+L3748*L$2+M3748*M$2)</f>
        <v>0</v>
      </c>
    </row>
    <row r="3749" spans="1:18" ht="22.5" customHeight="1">
      <c r="A3749" s="34">
        <v>46017</v>
      </c>
      <c r="B3749" s="15" t="s">
        <v>4174</v>
      </c>
      <c r="C3749" s="18" t="s">
        <v>4175</v>
      </c>
      <c r="D3749" s="35">
        <v>3590</v>
      </c>
      <c r="E3749" s="36">
        <v>56</v>
      </c>
      <c r="F3749" s="32">
        <v>82</v>
      </c>
      <c r="G3749" s="32">
        <v>60</v>
      </c>
      <c r="H3749" s="32">
        <v>25</v>
      </c>
      <c r="I3749" s="32">
        <v>51</v>
      </c>
      <c r="J3749" s="37"/>
      <c r="K3749" s="36">
        <v>69</v>
      </c>
      <c r="L3749" s="32">
        <v>33</v>
      </c>
      <c r="M3749" s="37">
        <v>62</v>
      </c>
      <c r="N3749" s="32"/>
      <c r="O3749" s="32"/>
      <c r="P3749" s="32"/>
      <c r="Q3749" s="32"/>
      <c r="R3749" s="38">
        <f>(E3749*E$2+F3749*F$2+G3749*G$2+H3749*H$2+I3749*I$2+K3749*K$2+J3749*J$2+L3749*L$2+M3749*M$2)</f>
        <v>0</v>
      </c>
    </row>
    <row r="3750" spans="1:18" ht="22.5" customHeight="1">
      <c r="A3750" s="34">
        <v>46017</v>
      </c>
      <c r="B3750" s="15" t="s">
        <v>4176</v>
      </c>
      <c r="C3750" s="18" t="s">
        <v>4177</v>
      </c>
      <c r="D3750" s="35">
        <v>30709</v>
      </c>
      <c r="E3750" s="36">
        <v>79</v>
      </c>
      <c r="F3750" s="32">
        <v>87</v>
      </c>
      <c r="G3750" s="32">
        <v>72</v>
      </c>
      <c r="H3750" s="32">
        <v>58</v>
      </c>
      <c r="I3750" s="32">
        <v>55</v>
      </c>
      <c r="J3750" s="37"/>
      <c r="K3750" s="36">
        <v>90</v>
      </c>
      <c r="L3750" s="32">
        <v>6</v>
      </c>
      <c r="M3750" s="37">
        <v>90</v>
      </c>
      <c r="N3750" s="32"/>
      <c r="O3750" s="32"/>
      <c r="P3750" s="32"/>
      <c r="Q3750" s="32"/>
      <c r="R3750" s="38">
        <f>(E3750*E$2+F3750*F$2+G3750*G$2+H3750*H$2+I3750*I$2+K3750*K$2+J3750*J$2+L3750*L$2+M3750*M$2)</f>
        <v>0</v>
      </c>
    </row>
    <row r="3751" spans="1:18" ht="22.5" customHeight="1">
      <c r="A3751" s="34">
        <v>46017</v>
      </c>
      <c r="B3751" s="15" t="s">
        <v>4178</v>
      </c>
      <c r="C3751" s="15" t="s">
        <v>4179</v>
      </c>
      <c r="D3751" s="35">
        <v>22833</v>
      </c>
      <c r="E3751" s="36">
        <v>48</v>
      </c>
      <c r="F3751" s="32">
        <v>68</v>
      </c>
      <c r="G3751" s="32">
        <v>52</v>
      </c>
      <c r="H3751" s="32">
        <v>20</v>
      </c>
      <c r="I3751" s="32"/>
      <c r="J3751" s="37"/>
      <c r="K3751" s="36">
        <v>78</v>
      </c>
      <c r="L3751" s="32">
        <v>34</v>
      </c>
      <c r="M3751" s="37">
        <v>73</v>
      </c>
      <c r="N3751" s="32"/>
      <c r="O3751" s="32"/>
      <c r="P3751" s="32"/>
      <c r="Q3751" s="32"/>
      <c r="R3751" s="38">
        <f>(E3751*E$2+F3751*F$2+G3751*G$2+H3751*H$2+I3751*I$2+K3751*K$2+J3751*J$2+L3751*L$2+M3751*M$2)</f>
        <v>0</v>
      </c>
    </row>
    <row r="3752" spans="1:18" ht="22.5" customHeight="1">
      <c r="A3752" s="34">
        <v>46017</v>
      </c>
      <c r="B3752" s="15" t="s">
        <v>4180</v>
      </c>
      <c r="C3752" s="18" t="s">
        <v>4181</v>
      </c>
      <c r="D3752" s="35">
        <v>64072</v>
      </c>
      <c r="E3752" s="36">
        <v>62</v>
      </c>
      <c r="F3752" s="32">
        <v>31</v>
      </c>
      <c r="G3752" s="32">
        <v>75</v>
      </c>
      <c r="H3752" s="32">
        <v>63</v>
      </c>
      <c r="I3752" s="32">
        <v>84</v>
      </c>
      <c r="J3752" s="37"/>
      <c r="K3752" s="36">
        <v>46</v>
      </c>
      <c r="L3752" s="32">
        <v>99</v>
      </c>
      <c r="M3752" s="37">
        <v>2</v>
      </c>
      <c r="N3752" s="32"/>
      <c r="O3752" s="32"/>
      <c r="P3752" s="32"/>
      <c r="Q3752" s="32"/>
      <c r="R3752" s="38">
        <f>(E3752*E$2+F3752*F$2+G3752*G$2+H3752*H$2+I3752*I$2+K3752*K$2+J3752*J$2+L3752*L$2+M3752*M$2)</f>
        <v>0</v>
      </c>
    </row>
    <row r="3753" spans="1:18" ht="22.5" customHeight="1">
      <c r="A3753" s="34">
        <v>46017</v>
      </c>
      <c r="B3753" s="15" t="s">
        <v>5502</v>
      </c>
      <c r="C3753" s="15" t="s">
        <v>5501</v>
      </c>
      <c r="D3753" s="35">
        <v>1124</v>
      </c>
      <c r="E3753" s="36">
        <v>42</v>
      </c>
      <c r="F3753" s="32"/>
      <c r="G3753" s="32">
        <v>37</v>
      </c>
      <c r="H3753" s="32">
        <v>62</v>
      </c>
      <c r="I3753" s="32">
        <v>77</v>
      </c>
      <c r="J3753" s="37">
        <v>60</v>
      </c>
      <c r="K3753" s="36">
        <v>22</v>
      </c>
      <c r="L3753" s="32">
        <v>55</v>
      </c>
      <c r="M3753" s="37">
        <v>39</v>
      </c>
      <c r="N3753" s="32"/>
      <c r="O3753" s="32"/>
      <c r="P3753" s="32"/>
      <c r="Q3753" s="32"/>
      <c r="R3753" s="38">
        <f>(E3753*E$2+F3753*F$2+G3753*G$2+H3753*H$2+I3753*I$2+K3753*K$2+J3753*J$2+L3753*L$2+M3753*M$2)</f>
        <v>0</v>
      </c>
    </row>
    <row r="3754" spans="1:18" ht="22.5" customHeight="1">
      <c r="A3754" s="34">
        <v>46017</v>
      </c>
      <c r="B3754" s="15" t="s">
        <v>4182</v>
      </c>
      <c r="C3754" s="18" t="s">
        <v>4183</v>
      </c>
      <c r="D3754" s="35">
        <v>117446</v>
      </c>
      <c r="E3754" s="36">
        <v>69</v>
      </c>
      <c r="F3754" s="32">
        <v>70</v>
      </c>
      <c r="G3754" s="32">
        <v>42</v>
      </c>
      <c r="H3754" s="32">
        <v>89</v>
      </c>
      <c r="I3754" s="32">
        <v>86</v>
      </c>
      <c r="J3754" s="37"/>
      <c r="K3754" s="36">
        <v>77</v>
      </c>
      <c r="L3754" s="32">
        <v>25</v>
      </c>
      <c r="M3754" s="37">
        <v>79</v>
      </c>
      <c r="N3754" s="32"/>
      <c r="O3754" s="32"/>
      <c r="P3754" s="32"/>
      <c r="Q3754" s="32"/>
      <c r="R3754" s="38">
        <f>(E3754*E$2+F3754*F$2+G3754*G$2+H3754*H$2+I3754*I$2+K3754*K$2+J3754*J$2+L3754*L$2+M3754*M$2)</f>
        <v>0</v>
      </c>
    </row>
    <row r="3755" spans="1:18" ht="22.5" customHeight="1">
      <c r="A3755" s="34">
        <v>46017</v>
      </c>
      <c r="B3755" s="15" t="s">
        <v>4184</v>
      </c>
      <c r="C3755" s="18" t="s">
        <v>4185</v>
      </c>
      <c r="D3755" s="35">
        <v>4708</v>
      </c>
      <c r="E3755" s="36">
        <v>47</v>
      </c>
      <c r="F3755" s="32">
        <v>59</v>
      </c>
      <c r="G3755" s="32">
        <v>36</v>
      </c>
      <c r="H3755" s="32">
        <v>44</v>
      </c>
      <c r="I3755" s="32">
        <v>76</v>
      </c>
      <c r="J3755" s="37"/>
      <c r="K3755" s="36">
        <v>19</v>
      </c>
      <c r="L3755" s="32">
        <v>83</v>
      </c>
      <c r="M3755" s="37">
        <v>14</v>
      </c>
      <c r="N3755" s="32"/>
      <c r="O3755" s="32"/>
      <c r="P3755" s="32"/>
      <c r="Q3755" s="32"/>
      <c r="R3755" s="38">
        <f>(E3755*E$2+F3755*F$2+G3755*G$2+H3755*H$2+I3755*I$2+K3755*K$2+J3755*J$2+L3755*L$2+M3755*M$2)</f>
        <v>0</v>
      </c>
    </row>
    <row r="3756" spans="1:18" ht="22.5" customHeight="1">
      <c r="A3756" s="34">
        <v>46017</v>
      </c>
      <c r="B3756" s="15" t="s">
        <v>4186</v>
      </c>
      <c r="C3756" s="15" t="s">
        <v>4187</v>
      </c>
      <c r="D3756" s="35">
        <v>4319</v>
      </c>
      <c r="E3756" s="36">
        <v>55</v>
      </c>
      <c r="F3756" s="32">
        <v>75</v>
      </c>
      <c r="G3756" s="32">
        <v>61</v>
      </c>
      <c r="H3756" s="32">
        <v>51</v>
      </c>
      <c r="I3756" s="32">
        <v>72</v>
      </c>
      <c r="J3756" s="37"/>
      <c r="K3756" s="36">
        <v>66</v>
      </c>
      <c r="L3756" s="32">
        <v>87</v>
      </c>
      <c r="M3756" s="37">
        <v>42</v>
      </c>
      <c r="N3756" s="32"/>
      <c r="O3756" s="32"/>
      <c r="P3756" s="32"/>
      <c r="Q3756" s="32"/>
      <c r="R3756" s="38">
        <f>(E3756*E$2+F3756*F$2+G3756*G$2+H3756*H$2+I3756*I$2+K3756*K$2+J3756*J$2+L3756*L$2+M3756*M$2)</f>
        <v>0</v>
      </c>
    </row>
    <row r="3757" spans="1:18" ht="22.5" customHeight="1">
      <c r="A3757" s="34">
        <v>46017</v>
      </c>
      <c r="B3757" s="15" t="s">
        <v>4188</v>
      </c>
      <c r="C3757" s="15" t="s">
        <v>4189</v>
      </c>
      <c r="D3757" s="35">
        <v>4135</v>
      </c>
      <c r="E3757" s="36">
        <v>54</v>
      </c>
      <c r="F3757" s="32">
        <v>65</v>
      </c>
      <c r="G3757" s="32">
        <v>49</v>
      </c>
      <c r="H3757" s="32">
        <v>59</v>
      </c>
      <c r="I3757" s="32">
        <v>78</v>
      </c>
      <c r="J3757" s="37"/>
      <c r="K3757" s="36">
        <v>54</v>
      </c>
      <c r="L3757" s="32">
        <v>56</v>
      </c>
      <c r="M3757" s="37">
        <v>26</v>
      </c>
      <c r="N3757" s="32"/>
      <c r="O3757" s="32"/>
      <c r="P3757" s="32"/>
      <c r="Q3757" s="32"/>
      <c r="R3757" s="38">
        <f>(E3757*E$2+F3757*F$2+G3757*G$2+H3757*H$2+I3757*I$2+K3757*K$2+J3757*J$2+L3757*L$2+M3757*M$2)</f>
        <v>0</v>
      </c>
    </row>
    <row r="3758" spans="1:18" ht="22.5" customHeight="1">
      <c r="A3758" s="34">
        <v>46017</v>
      </c>
      <c r="B3758" s="15" t="s">
        <v>4190</v>
      </c>
      <c r="C3758" s="18" t="s">
        <v>4191</v>
      </c>
      <c r="D3758" s="35">
        <v>2035</v>
      </c>
      <c r="E3758" s="36">
        <v>67</v>
      </c>
      <c r="F3758" s="32">
        <v>86</v>
      </c>
      <c r="G3758" s="32">
        <v>27</v>
      </c>
      <c r="H3758" s="32">
        <v>53</v>
      </c>
      <c r="I3758" s="32">
        <v>47</v>
      </c>
      <c r="J3758" s="37">
        <v>73</v>
      </c>
      <c r="K3758" s="36">
        <v>58</v>
      </c>
      <c r="L3758" s="32">
        <v>84</v>
      </c>
      <c r="M3758" s="37">
        <v>23</v>
      </c>
      <c r="N3758" s="32"/>
      <c r="O3758" s="32"/>
      <c r="P3758" s="32"/>
      <c r="Q3758" s="32"/>
      <c r="R3758" s="38">
        <f>(E3758*E$2+F3758*F$2+G3758*G$2+H3758*H$2+I3758*I$2+K3758*K$2+J3758*J$2+L3758*L$2+M3758*M$2)</f>
        <v>0</v>
      </c>
    </row>
    <row r="3759" spans="1:18" ht="22.5" customHeight="1">
      <c r="A3759" s="34">
        <v>46017</v>
      </c>
      <c r="B3759" s="15" t="s">
        <v>5504</v>
      </c>
      <c r="C3759" s="18" t="s">
        <v>5503</v>
      </c>
      <c r="D3759" s="35">
        <v>54777</v>
      </c>
      <c r="E3759" s="36">
        <v>56</v>
      </c>
      <c r="F3759" s="32"/>
      <c r="G3759" s="32">
        <v>22</v>
      </c>
      <c r="H3759" s="32">
        <v>86</v>
      </c>
      <c r="I3759" s="32">
        <v>87</v>
      </c>
      <c r="J3759" s="37"/>
      <c r="K3759" s="36">
        <v>35</v>
      </c>
      <c r="L3759" s="32">
        <v>89</v>
      </c>
      <c r="M3759" s="37">
        <v>10</v>
      </c>
      <c r="N3759" s="32"/>
      <c r="O3759" s="32"/>
      <c r="P3759" s="32"/>
      <c r="Q3759" s="32"/>
      <c r="R3759" s="38">
        <f>(E3759*E$2+F3759*F$2+G3759*G$2+H3759*H$2+I3759*I$2+K3759*K$2+J3759*J$2+L3759*L$2+M3759*M$2)</f>
        <v>0</v>
      </c>
    </row>
    <row r="3760" spans="1:18" ht="22.5" customHeight="1">
      <c r="A3760" s="34">
        <v>46017</v>
      </c>
      <c r="B3760" s="15" t="s">
        <v>4192</v>
      </c>
      <c r="C3760" s="15" t="s">
        <v>4193</v>
      </c>
      <c r="D3760" s="35">
        <v>396</v>
      </c>
      <c r="E3760" s="36">
        <v>46</v>
      </c>
      <c r="F3760" s="32">
        <v>41</v>
      </c>
      <c r="G3760" s="32">
        <v>61</v>
      </c>
      <c r="H3760" s="32">
        <v>55</v>
      </c>
      <c r="I3760" s="32">
        <v>34</v>
      </c>
      <c r="J3760" s="37"/>
      <c r="K3760" s="36">
        <v>63</v>
      </c>
      <c r="L3760" s="32">
        <v>21</v>
      </c>
      <c r="M3760" s="37">
        <v>90</v>
      </c>
      <c r="N3760" s="32"/>
      <c r="O3760" s="32"/>
      <c r="P3760" s="32"/>
      <c r="Q3760" s="32"/>
      <c r="R3760" s="38">
        <f>(E3760*E$2+F3760*F$2+G3760*G$2+H3760*H$2+I3760*I$2+K3760*K$2+J3760*J$2+L3760*L$2+M3760*M$2)</f>
        <v>0</v>
      </c>
    </row>
    <row r="3761" spans="1:18" ht="22.5" customHeight="1">
      <c r="A3761" s="34">
        <v>46017</v>
      </c>
      <c r="B3761" s="15" t="s">
        <v>6537</v>
      </c>
      <c r="C3761" s="18" t="s">
        <v>6538</v>
      </c>
      <c r="D3761" s="35">
        <v>607</v>
      </c>
      <c r="E3761" s="36">
        <v>5</v>
      </c>
      <c r="F3761" s="32">
        <v>5</v>
      </c>
      <c r="G3761" s="32">
        <v>14</v>
      </c>
      <c r="H3761" s="32">
        <v>18</v>
      </c>
      <c r="I3761" s="32">
        <v>38</v>
      </c>
      <c r="J3761" s="37"/>
      <c r="K3761" s="36">
        <v>47</v>
      </c>
      <c r="L3761" s="32">
        <v>68</v>
      </c>
      <c r="M3761" s="37">
        <v>50</v>
      </c>
      <c r="N3761" s="32"/>
      <c r="O3761" s="32"/>
      <c r="P3761" s="32"/>
      <c r="Q3761" s="32"/>
      <c r="R3761" s="38">
        <f>(E3761*E$2+F3761*F$2+G3761*G$2+H3761*H$2+I3761*I$2+K3761*K$2+J3761*J$2+L3761*L$2+M3761*M$2)</f>
        <v>0</v>
      </c>
    </row>
    <row r="3762" spans="1:18" ht="22.5" customHeight="1">
      <c r="A3762" s="34">
        <v>46017</v>
      </c>
      <c r="B3762" s="15" t="s">
        <v>6007</v>
      </c>
      <c r="C3762" s="18" t="s">
        <v>5835</v>
      </c>
      <c r="D3762" s="35">
        <v>863</v>
      </c>
      <c r="E3762" s="36">
        <v>12</v>
      </c>
      <c r="F3762" s="32">
        <v>6</v>
      </c>
      <c r="G3762" s="32">
        <v>24</v>
      </c>
      <c r="H3762" s="32">
        <v>38</v>
      </c>
      <c r="I3762" s="32">
        <v>10</v>
      </c>
      <c r="J3762" s="37">
        <v>2</v>
      </c>
      <c r="K3762" s="36">
        <v>12</v>
      </c>
      <c r="L3762" s="32">
        <v>55</v>
      </c>
      <c r="M3762" s="37">
        <v>38</v>
      </c>
      <c r="N3762" s="32"/>
      <c r="O3762" s="32"/>
      <c r="P3762" s="32"/>
      <c r="Q3762" s="32"/>
      <c r="R3762" s="38">
        <f>(E3762*E$2+F3762*F$2+G3762*G$2+H3762*H$2+I3762*I$2+K3762*K$2+J3762*J$2+L3762*L$2+M3762*M$2)</f>
        <v>0</v>
      </c>
    </row>
    <row r="3763" spans="1:18" ht="22.5" customHeight="1">
      <c r="A3763" s="34">
        <v>46017</v>
      </c>
      <c r="B3763" s="15" t="s">
        <v>4194</v>
      </c>
      <c r="C3763" s="15" t="s">
        <v>4194</v>
      </c>
      <c r="D3763" s="35">
        <v>659</v>
      </c>
      <c r="E3763" s="36">
        <v>51</v>
      </c>
      <c r="F3763" s="32">
        <v>41</v>
      </c>
      <c r="G3763" s="32">
        <v>58</v>
      </c>
      <c r="H3763" s="32">
        <v>90</v>
      </c>
      <c r="I3763" s="32"/>
      <c r="J3763" s="37"/>
      <c r="K3763" s="36">
        <v>42</v>
      </c>
      <c r="L3763" s="32">
        <v>59</v>
      </c>
      <c r="M3763" s="37">
        <v>25</v>
      </c>
      <c r="N3763" s="32"/>
      <c r="O3763" s="32"/>
      <c r="P3763" s="32"/>
      <c r="Q3763" s="32"/>
      <c r="R3763" s="38">
        <f>(E3763*E$2+F3763*F$2+G3763*G$2+H3763*H$2+I3763*I$2+K3763*K$2+J3763*J$2+L3763*L$2+M3763*M$2)</f>
        <v>0</v>
      </c>
    </row>
    <row r="3764" spans="1:18" ht="22.5" customHeight="1">
      <c r="A3764" s="34">
        <v>46017</v>
      </c>
      <c r="B3764" s="15" t="s">
        <v>7649</v>
      </c>
      <c r="C3764" s="15" t="s">
        <v>7650</v>
      </c>
      <c r="D3764" s="35">
        <v>28</v>
      </c>
      <c r="E3764" s="36">
        <v>4</v>
      </c>
      <c r="F3764" s="32">
        <v>4</v>
      </c>
      <c r="G3764" s="32">
        <v>16</v>
      </c>
      <c r="H3764" s="32">
        <v>11</v>
      </c>
      <c r="I3764" s="32">
        <v>39</v>
      </c>
      <c r="J3764" s="37"/>
      <c r="K3764" s="36">
        <v>54</v>
      </c>
      <c r="L3764" s="32">
        <v>43</v>
      </c>
      <c r="M3764" s="37">
        <v>43</v>
      </c>
      <c r="N3764" s="32"/>
      <c r="O3764" s="32"/>
      <c r="P3764" s="32"/>
      <c r="Q3764" s="32"/>
      <c r="R3764" s="38">
        <f>(E3764*E$2+F3764*F$2+G3764*G$2+H3764*H$2+I3764*I$2+K3764*K$2+J3764*J$2+L3764*L$2+M3764*M$2)</f>
        <v>0</v>
      </c>
    </row>
    <row r="3765" spans="1:18" ht="22.5" customHeight="1">
      <c r="A3765" s="34">
        <v>46017</v>
      </c>
      <c r="B3765" s="15" t="s">
        <v>5506</v>
      </c>
      <c r="C3765" s="18" t="s">
        <v>5505</v>
      </c>
      <c r="D3765" s="35">
        <v>693</v>
      </c>
      <c r="E3765" s="36">
        <v>23</v>
      </c>
      <c r="F3765" s="32">
        <v>24</v>
      </c>
      <c r="G3765" s="32">
        <v>58</v>
      </c>
      <c r="H3765" s="32">
        <v>31</v>
      </c>
      <c r="I3765" s="32">
        <v>72</v>
      </c>
      <c r="J3765" s="37"/>
      <c r="K3765" s="36">
        <v>2</v>
      </c>
      <c r="L3765" s="32">
        <v>81</v>
      </c>
      <c r="M3765" s="37">
        <v>18</v>
      </c>
      <c r="N3765" s="32"/>
      <c r="O3765" s="32"/>
      <c r="P3765" s="32"/>
      <c r="Q3765" s="32"/>
      <c r="R3765" s="38">
        <f>(E3765*E$2+F3765*F$2+G3765*G$2+H3765*H$2+I3765*I$2+K3765*K$2+J3765*J$2+L3765*L$2+M3765*M$2)</f>
        <v>0</v>
      </c>
    </row>
    <row r="3766" spans="1:18" ht="22.5" customHeight="1">
      <c r="A3766" s="34">
        <v>46017</v>
      </c>
      <c r="B3766" s="15" t="s">
        <v>5719</v>
      </c>
      <c r="C3766" s="18" t="s">
        <v>5718</v>
      </c>
      <c r="D3766" s="35">
        <v>2777</v>
      </c>
      <c r="E3766" s="36">
        <v>58</v>
      </c>
      <c r="F3766" s="32"/>
      <c r="G3766" s="32">
        <v>40</v>
      </c>
      <c r="H3766" s="32"/>
      <c r="I3766" s="32">
        <v>6</v>
      </c>
      <c r="J3766" s="37"/>
      <c r="K3766" s="36">
        <v>49</v>
      </c>
      <c r="L3766" s="32">
        <v>33</v>
      </c>
      <c r="M3766" s="37">
        <v>66</v>
      </c>
      <c r="N3766" s="32"/>
      <c r="O3766" s="32"/>
      <c r="P3766" s="32"/>
      <c r="Q3766" s="32"/>
      <c r="R3766" s="38">
        <f>(E3766*E$2+F3766*F$2+G3766*G$2+H3766*H$2+I3766*I$2+K3766*K$2+J3766*J$2+L3766*L$2+M3766*M$2)</f>
        <v>0</v>
      </c>
    </row>
    <row r="3767" spans="1:18" ht="22.5" customHeight="1">
      <c r="A3767" s="34">
        <v>46017</v>
      </c>
      <c r="B3767" s="15" t="s">
        <v>4195</v>
      </c>
      <c r="C3767" s="15" t="s">
        <v>4196</v>
      </c>
      <c r="D3767" s="35">
        <v>1059</v>
      </c>
      <c r="E3767" s="36"/>
      <c r="F3767" s="32">
        <v>22</v>
      </c>
      <c r="G3767" s="32"/>
      <c r="H3767" s="32">
        <v>36</v>
      </c>
      <c r="I3767" s="32"/>
      <c r="J3767" s="37"/>
      <c r="K3767" s="36">
        <v>82</v>
      </c>
      <c r="L3767" s="32">
        <v>44</v>
      </c>
      <c r="M3767" s="37">
        <v>43</v>
      </c>
      <c r="N3767" s="32"/>
      <c r="O3767" s="32"/>
      <c r="P3767" s="32"/>
      <c r="Q3767" s="32"/>
      <c r="R3767" s="38">
        <f>(E3767*E$2+F3767*F$2+G3767*G$2+H3767*H$2+I3767*I$2+K3767*K$2+J3767*J$2+L3767*L$2+M3767*M$2)</f>
        <v>0</v>
      </c>
    </row>
    <row r="3768" spans="1:18" ht="22.5" customHeight="1">
      <c r="A3768" s="34">
        <v>46017</v>
      </c>
      <c r="B3768" s="15" t="s">
        <v>5508</v>
      </c>
      <c r="C3768" s="15" t="s">
        <v>5507</v>
      </c>
      <c r="D3768" s="35">
        <v>37400</v>
      </c>
      <c r="E3768" s="36">
        <v>57</v>
      </c>
      <c r="F3768" s="32"/>
      <c r="G3768" s="32">
        <v>81</v>
      </c>
      <c r="H3768" s="32"/>
      <c r="I3768" s="32">
        <v>91</v>
      </c>
      <c r="J3768" s="37">
        <v>46</v>
      </c>
      <c r="K3768" s="36">
        <v>85</v>
      </c>
      <c r="L3768" s="32">
        <v>7</v>
      </c>
      <c r="M3768" s="37">
        <v>94</v>
      </c>
      <c r="N3768" s="32"/>
      <c r="O3768" s="32"/>
      <c r="P3768" s="32"/>
      <c r="Q3768" s="32"/>
      <c r="R3768" s="38">
        <f>(E3768*E$2+F3768*F$2+G3768*G$2+H3768*H$2+I3768*I$2+K3768*K$2+J3768*J$2+L3768*L$2+M3768*M$2)</f>
        <v>0</v>
      </c>
    </row>
    <row r="3769" spans="1:18" ht="22.5" customHeight="1">
      <c r="A3769" s="34">
        <v>46017</v>
      </c>
      <c r="B3769" s="15" t="s">
        <v>4197</v>
      </c>
      <c r="C3769" s="15" t="s">
        <v>4198</v>
      </c>
      <c r="D3769" s="35">
        <v>14189</v>
      </c>
      <c r="E3769" s="36">
        <v>47</v>
      </c>
      <c r="F3769" s="32">
        <v>48</v>
      </c>
      <c r="G3769" s="32">
        <v>43</v>
      </c>
      <c r="H3769" s="32">
        <v>85</v>
      </c>
      <c r="I3769" s="32">
        <v>33</v>
      </c>
      <c r="J3769" s="37">
        <v>39</v>
      </c>
      <c r="K3769" s="36">
        <v>97</v>
      </c>
      <c r="L3769" s="32">
        <v>28</v>
      </c>
      <c r="M3769" s="37">
        <v>66</v>
      </c>
      <c r="N3769" s="32"/>
      <c r="O3769" s="32"/>
      <c r="P3769" s="32"/>
      <c r="Q3769" s="32"/>
      <c r="R3769" s="38">
        <f>(E3769*E$2+F3769*F$2+G3769*G$2+H3769*H$2+I3769*I$2+K3769*K$2+J3769*J$2+L3769*L$2+M3769*M$2)</f>
        <v>0</v>
      </c>
    </row>
    <row r="3770" spans="1:18" ht="22.5" customHeight="1">
      <c r="A3770" s="34">
        <v>46017</v>
      </c>
      <c r="B3770" s="15" t="s">
        <v>5572</v>
      </c>
      <c r="C3770" s="18" t="s">
        <v>5569</v>
      </c>
      <c r="D3770" s="35">
        <v>738</v>
      </c>
      <c r="E3770" s="36"/>
      <c r="F3770" s="32">
        <v>35</v>
      </c>
      <c r="G3770" s="32"/>
      <c r="H3770" s="32">
        <v>31</v>
      </c>
      <c r="I3770" s="32"/>
      <c r="J3770" s="37">
        <v>23</v>
      </c>
      <c r="K3770" s="36">
        <v>37</v>
      </c>
      <c r="L3770" s="32">
        <v>53</v>
      </c>
      <c r="M3770" s="37">
        <v>50</v>
      </c>
      <c r="N3770" s="32"/>
      <c r="O3770" s="32"/>
      <c r="P3770" s="32"/>
      <c r="Q3770" s="32"/>
      <c r="R3770" s="38">
        <f>(E3770*E$2+F3770*F$2+G3770*G$2+H3770*H$2+I3770*I$2+K3770*K$2+J3770*J$2+L3770*L$2+M3770*M$2)</f>
        <v>0</v>
      </c>
    </row>
    <row r="3771" spans="1:18" ht="22.5" customHeight="1">
      <c r="A3771" s="34">
        <v>46017</v>
      </c>
      <c r="B3771" s="15" t="s">
        <v>7995</v>
      </c>
      <c r="C3771" s="18" t="s">
        <v>7996</v>
      </c>
      <c r="D3771" s="35">
        <v>149</v>
      </c>
      <c r="E3771" s="36">
        <v>17</v>
      </c>
      <c r="F3771" s="32"/>
      <c r="G3771" s="32">
        <v>24</v>
      </c>
      <c r="H3771" s="32">
        <v>30</v>
      </c>
      <c r="I3771" s="32">
        <v>43</v>
      </c>
      <c r="J3771" s="37"/>
      <c r="K3771" s="36">
        <v>50</v>
      </c>
      <c r="L3771" s="32">
        <v>50</v>
      </c>
      <c r="M3771" s="37">
        <v>48</v>
      </c>
      <c r="N3771" s="32"/>
      <c r="O3771" s="32"/>
      <c r="P3771" s="32"/>
      <c r="Q3771" s="32"/>
      <c r="R3771" s="38">
        <f>(E3771*E$2+F3771*F$2+G3771*G$2+H3771*H$2+I3771*I$2+K3771*K$2+J3771*J$2+L3771*L$2+M3771*M$2)</f>
        <v>0</v>
      </c>
    </row>
    <row r="3772" spans="1:18" ht="22.5" customHeight="1">
      <c r="A3772" s="34">
        <v>46017</v>
      </c>
      <c r="B3772" s="15" t="s">
        <v>7103</v>
      </c>
      <c r="C3772" s="15" t="s">
        <v>7104</v>
      </c>
      <c r="D3772" s="35">
        <v>660</v>
      </c>
      <c r="E3772" s="36">
        <v>24</v>
      </c>
      <c r="F3772" s="32"/>
      <c r="G3772" s="32">
        <v>35</v>
      </c>
      <c r="H3772" s="32">
        <v>12</v>
      </c>
      <c r="I3772" s="32">
        <v>22</v>
      </c>
      <c r="J3772" s="37"/>
      <c r="K3772" s="36">
        <v>63</v>
      </c>
      <c r="L3772" s="32">
        <v>61</v>
      </c>
      <c r="M3772" s="37">
        <v>41</v>
      </c>
      <c r="N3772" s="32"/>
      <c r="O3772" s="32"/>
      <c r="P3772" s="32"/>
      <c r="Q3772" s="32"/>
      <c r="R3772" s="38">
        <f>(E3772*E$2+F3772*F$2+G3772*G$2+H3772*H$2+I3772*I$2+K3772*K$2+J3772*J$2+L3772*L$2+M3772*M$2)</f>
        <v>0</v>
      </c>
    </row>
    <row r="3773" spans="1:18" ht="22.5" customHeight="1">
      <c r="A3773" s="34">
        <v>46017</v>
      </c>
      <c r="B3773" s="15" t="s">
        <v>6662</v>
      </c>
      <c r="C3773" s="18" t="s">
        <v>6663</v>
      </c>
      <c r="D3773" s="35">
        <v>269</v>
      </c>
      <c r="E3773" s="36"/>
      <c r="F3773" s="32">
        <v>11</v>
      </c>
      <c r="G3773" s="32"/>
      <c r="H3773" s="32">
        <v>8</v>
      </c>
      <c r="I3773" s="32"/>
      <c r="J3773" s="37"/>
      <c r="K3773" s="36">
        <v>40</v>
      </c>
      <c r="L3773" s="32">
        <v>65</v>
      </c>
      <c r="M3773" s="37">
        <v>8</v>
      </c>
      <c r="N3773" s="32"/>
      <c r="O3773" s="32"/>
      <c r="P3773" s="32"/>
      <c r="Q3773" s="32"/>
      <c r="R3773" s="38">
        <f>(E3773*E$2+F3773*F$2+G3773*G$2+H3773*H$2+I3773*I$2+K3773*K$2+J3773*J$2+L3773*L$2+M3773*M$2)</f>
        <v>0</v>
      </c>
    </row>
    <row r="3774" spans="1:18" ht="22.5" customHeight="1">
      <c r="A3774" s="34">
        <v>46017</v>
      </c>
      <c r="B3774" s="15" t="s">
        <v>4199</v>
      </c>
      <c r="C3774" s="15" t="s">
        <v>4200</v>
      </c>
      <c r="D3774" s="35">
        <v>3828</v>
      </c>
      <c r="E3774" s="36">
        <v>35</v>
      </c>
      <c r="F3774" s="32">
        <v>21</v>
      </c>
      <c r="G3774" s="32">
        <v>55</v>
      </c>
      <c r="H3774" s="32">
        <v>30</v>
      </c>
      <c r="I3774" s="32">
        <v>76</v>
      </c>
      <c r="J3774" s="37"/>
      <c r="K3774" s="36">
        <v>33</v>
      </c>
      <c r="L3774" s="32">
        <v>53</v>
      </c>
      <c r="M3774" s="37">
        <v>62</v>
      </c>
      <c r="N3774" s="32"/>
      <c r="O3774" s="32"/>
      <c r="P3774" s="32"/>
      <c r="Q3774" s="32"/>
      <c r="R3774" s="38">
        <f>(E3774*E$2+F3774*F$2+G3774*G$2+H3774*H$2+I3774*I$2+K3774*K$2+J3774*J$2+L3774*L$2+M3774*M$2)</f>
        <v>0</v>
      </c>
    </row>
    <row r="3775" spans="1:18" ht="22.5" customHeight="1">
      <c r="A3775" s="34">
        <v>46017</v>
      </c>
      <c r="B3775" s="15" t="s">
        <v>4201</v>
      </c>
      <c r="C3775" s="18" t="s">
        <v>4202</v>
      </c>
      <c r="D3775" s="35">
        <v>1758</v>
      </c>
      <c r="E3775" s="36">
        <v>73</v>
      </c>
      <c r="F3775" s="32">
        <v>64</v>
      </c>
      <c r="G3775" s="32">
        <v>63</v>
      </c>
      <c r="H3775" s="32">
        <v>99</v>
      </c>
      <c r="I3775" s="32">
        <v>48</v>
      </c>
      <c r="J3775" s="37"/>
      <c r="K3775" s="36">
        <v>66</v>
      </c>
      <c r="L3775" s="32">
        <v>63</v>
      </c>
      <c r="M3775" s="37">
        <v>46</v>
      </c>
      <c r="N3775" s="32"/>
      <c r="O3775" s="32"/>
      <c r="P3775" s="32"/>
      <c r="Q3775" s="32"/>
      <c r="R3775" s="38">
        <f>(E3775*E$2+F3775*F$2+G3775*G$2+H3775*H$2+I3775*I$2+K3775*K$2+J3775*J$2+L3775*L$2+M3775*M$2)</f>
        <v>0</v>
      </c>
    </row>
    <row r="3776" spans="1:18" ht="22.5" customHeight="1">
      <c r="A3776" s="34">
        <v>46017</v>
      </c>
      <c r="B3776" s="15" t="s">
        <v>7370</v>
      </c>
      <c r="C3776" s="18" t="s">
        <v>7371</v>
      </c>
      <c r="D3776" s="35">
        <v>145</v>
      </c>
      <c r="E3776" s="36"/>
      <c r="F3776" s="32"/>
      <c r="G3776" s="32"/>
      <c r="H3776" s="32"/>
      <c r="I3776" s="32"/>
      <c r="J3776" s="37"/>
      <c r="K3776" s="36">
        <v>22</v>
      </c>
      <c r="L3776" s="32">
        <v>59</v>
      </c>
      <c r="M3776" s="37">
        <v>34</v>
      </c>
      <c r="N3776" s="32"/>
      <c r="O3776" s="32"/>
      <c r="P3776" s="32"/>
      <c r="Q3776" s="32"/>
      <c r="R3776" s="38">
        <f>(E3776*E$2+F3776*F$2+G3776*G$2+H3776*H$2+I3776*I$2+K3776*K$2+J3776*J$2+L3776*L$2+M3776*M$2)</f>
        <v>0</v>
      </c>
    </row>
    <row r="3777" spans="1:18" ht="22.5" customHeight="1">
      <c r="A3777" s="34">
        <v>46017</v>
      </c>
      <c r="B3777" s="15" t="s">
        <v>4203</v>
      </c>
      <c r="C3777" s="18" t="s">
        <v>4204</v>
      </c>
      <c r="D3777" s="35">
        <v>226</v>
      </c>
      <c r="E3777" s="36">
        <v>40</v>
      </c>
      <c r="F3777" s="32">
        <v>45</v>
      </c>
      <c r="G3777" s="32">
        <v>34</v>
      </c>
      <c r="H3777" s="32">
        <v>61</v>
      </c>
      <c r="I3777" s="32">
        <v>42</v>
      </c>
      <c r="J3777" s="37"/>
      <c r="K3777" s="36">
        <v>62</v>
      </c>
      <c r="L3777" s="32">
        <v>37</v>
      </c>
      <c r="M3777" s="37">
        <v>36</v>
      </c>
      <c r="N3777" s="32"/>
      <c r="O3777" s="32"/>
      <c r="P3777" s="32"/>
      <c r="Q3777" s="32"/>
      <c r="R3777" s="38">
        <f>(E3777*E$2+F3777*F$2+G3777*G$2+H3777*H$2+I3777*I$2+K3777*K$2+J3777*J$2+L3777*L$2+M3777*M$2)</f>
        <v>0</v>
      </c>
    </row>
    <row r="3778" spans="1:18" ht="22.5" customHeight="1">
      <c r="A3778" s="34">
        <v>46017</v>
      </c>
      <c r="B3778" s="15" t="s">
        <v>5850</v>
      </c>
      <c r="C3778" s="15" t="s">
        <v>5849</v>
      </c>
      <c r="D3778" s="35">
        <v>1459</v>
      </c>
      <c r="E3778" s="36">
        <v>34</v>
      </c>
      <c r="F3778" s="32">
        <v>43</v>
      </c>
      <c r="G3778" s="32">
        <v>32</v>
      </c>
      <c r="H3778" s="32">
        <v>14</v>
      </c>
      <c r="I3778" s="32">
        <v>65</v>
      </c>
      <c r="J3778" s="37"/>
      <c r="K3778" s="36">
        <v>50</v>
      </c>
      <c r="L3778" s="32">
        <v>50</v>
      </c>
      <c r="M3778" s="37">
        <v>30</v>
      </c>
      <c r="N3778" s="32"/>
      <c r="O3778" s="32"/>
      <c r="P3778" s="32"/>
      <c r="Q3778" s="32"/>
      <c r="R3778" s="38">
        <f>(E3778*E$2+F3778*F$2+G3778*G$2+H3778*H$2+I3778*I$2+K3778*K$2+J3778*J$2+L3778*L$2+M3778*M$2)</f>
        <v>0</v>
      </c>
    </row>
    <row r="3779" spans="1:18" ht="22.5" customHeight="1">
      <c r="A3779" s="34">
        <v>46017</v>
      </c>
      <c r="B3779" s="15" t="s">
        <v>4205</v>
      </c>
      <c r="C3779" s="15" t="s">
        <v>4206</v>
      </c>
      <c r="D3779" s="35">
        <v>170680</v>
      </c>
      <c r="E3779" s="36">
        <v>58</v>
      </c>
      <c r="F3779" s="32">
        <v>57</v>
      </c>
      <c r="G3779" s="32">
        <v>62</v>
      </c>
      <c r="H3779" s="32">
        <v>80</v>
      </c>
      <c r="I3779" s="32">
        <v>33</v>
      </c>
      <c r="J3779" s="37">
        <v>60</v>
      </c>
      <c r="K3779" s="36"/>
      <c r="L3779" s="32">
        <v>1</v>
      </c>
      <c r="M3779" s="37">
        <v>98</v>
      </c>
      <c r="N3779" s="32"/>
      <c r="O3779" s="32"/>
      <c r="P3779" s="32"/>
      <c r="Q3779" s="32"/>
      <c r="R3779" s="38">
        <f>(E3779*E$2+F3779*F$2+G3779*G$2+H3779*H$2+I3779*I$2+K3779*K$2+J3779*J$2+L3779*L$2+M3779*M$2)</f>
        <v>0</v>
      </c>
    </row>
    <row r="3780" spans="1:18" ht="22.5" customHeight="1">
      <c r="A3780" s="34">
        <v>46017</v>
      </c>
      <c r="B3780" s="15" t="s">
        <v>6741</v>
      </c>
      <c r="C3780" s="18" t="s">
        <v>6742</v>
      </c>
      <c r="D3780" s="35">
        <v>1951</v>
      </c>
      <c r="E3780" s="36"/>
      <c r="F3780" s="32"/>
      <c r="G3780" s="32"/>
      <c r="H3780" s="32">
        <v>54</v>
      </c>
      <c r="I3780" s="32"/>
      <c r="J3780" s="37"/>
      <c r="K3780" s="36">
        <v>85</v>
      </c>
      <c r="L3780" s="32">
        <v>65</v>
      </c>
      <c r="M3780" s="37">
        <v>37</v>
      </c>
      <c r="N3780" s="32"/>
      <c r="O3780" s="32"/>
      <c r="P3780" s="32"/>
      <c r="Q3780" s="32"/>
      <c r="R3780" s="38">
        <f>(E3780*E$2+F3780*F$2+G3780*G$2+H3780*H$2+I3780*I$2+K3780*K$2+J3780*J$2+L3780*L$2+M3780*M$2)</f>
        <v>0</v>
      </c>
    </row>
    <row r="3781" spans="1:18" ht="22.5" customHeight="1">
      <c r="A3781" s="34">
        <v>46017</v>
      </c>
      <c r="B3781" s="15" t="s">
        <v>4207</v>
      </c>
      <c r="C3781" s="18" t="s">
        <v>4208</v>
      </c>
      <c r="D3781" s="35">
        <v>13323</v>
      </c>
      <c r="E3781" s="36">
        <v>85</v>
      </c>
      <c r="F3781" s="32">
        <v>72</v>
      </c>
      <c r="G3781" s="32">
        <v>83</v>
      </c>
      <c r="H3781" s="32">
        <v>26</v>
      </c>
      <c r="I3781" s="32">
        <v>98</v>
      </c>
      <c r="J3781" s="37"/>
      <c r="K3781" s="36">
        <v>80</v>
      </c>
      <c r="L3781" s="32">
        <v>91</v>
      </c>
      <c r="M3781" s="37">
        <v>11</v>
      </c>
      <c r="N3781" s="32"/>
      <c r="O3781" s="32"/>
      <c r="P3781" s="32"/>
      <c r="Q3781" s="32"/>
      <c r="R3781" s="38">
        <f>(E3781*E$2+F3781*F$2+G3781*G$2+H3781*H$2+I3781*I$2+K3781*K$2+J3781*J$2+L3781*L$2+M3781*M$2)</f>
        <v>0</v>
      </c>
    </row>
    <row r="3782" spans="1:18" ht="22.5" customHeight="1">
      <c r="A3782" s="34">
        <v>46017</v>
      </c>
      <c r="B3782" s="15" t="s">
        <v>4209</v>
      </c>
      <c r="C3782" s="15" t="s">
        <v>4210</v>
      </c>
      <c r="D3782" s="35">
        <v>37492</v>
      </c>
      <c r="E3782" s="36">
        <v>49</v>
      </c>
      <c r="F3782" s="32">
        <v>37</v>
      </c>
      <c r="G3782" s="32">
        <v>67</v>
      </c>
      <c r="H3782" s="32">
        <v>21</v>
      </c>
      <c r="I3782" s="32">
        <v>80</v>
      </c>
      <c r="J3782" s="37"/>
      <c r="K3782" s="36">
        <v>92</v>
      </c>
      <c r="L3782" s="32">
        <v>54</v>
      </c>
      <c r="M3782" s="37">
        <v>42</v>
      </c>
      <c r="N3782" s="32"/>
      <c r="O3782" s="32"/>
      <c r="P3782" s="32"/>
      <c r="Q3782" s="32"/>
      <c r="R3782" s="38">
        <f>(E3782*E$2+F3782*F$2+G3782*G$2+H3782*H$2+I3782*I$2+K3782*K$2+J3782*J$2+L3782*L$2+M3782*M$2)</f>
        <v>0</v>
      </c>
    </row>
    <row r="3783" spans="1:18" ht="22.5" customHeight="1">
      <c r="A3783" s="34">
        <v>46017</v>
      </c>
      <c r="B3783" s="15" t="s">
        <v>4211</v>
      </c>
      <c r="C3783" s="15" t="s">
        <v>4212</v>
      </c>
      <c r="D3783" s="35">
        <v>1224</v>
      </c>
      <c r="E3783" s="36">
        <v>57</v>
      </c>
      <c r="F3783" s="32">
        <v>40</v>
      </c>
      <c r="G3783" s="32">
        <v>81</v>
      </c>
      <c r="H3783" s="32">
        <v>76</v>
      </c>
      <c r="I3783" s="32">
        <v>15</v>
      </c>
      <c r="J3783" s="37">
        <v>28</v>
      </c>
      <c r="K3783" s="36">
        <v>73</v>
      </c>
      <c r="L3783" s="32">
        <v>46</v>
      </c>
      <c r="M3783" s="37">
        <v>63</v>
      </c>
      <c r="N3783" s="32"/>
      <c r="O3783" s="32"/>
      <c r="P3783" s="32"/>
      <c r="Q3783" s="32"/>
      <c r="R3783" s="38">
        <f>(E3783*E$2+F3783*F$2+G3783*G$2+H3783*H$2+I3783*I$2+K3783*K$2+J3783*J$2+L3783*L$2+M3783*M$2)</f>
        <v>0</v>
      </c>
    </row>
    <row r="3784" spans="1:18" ht="22.5" customHeight="1">
      <c r="A3784" s="34">
        <v>46017</v>
      </c>
      <c r="B3784" s="15" t="s">
        <v>5828</v>
      </c>
      <c r="C3784" s="18" t="s">
        <v>4213</v>
      </c>
      <c r="D3784" s="35">
        <v>2527</v>
      </c>
      <c r="E3784" s="36">
        <v>30</v>
      </c>
      <c r="F3784" s="32">
        <v>17</v>
      </c>
      <c r="G3784" s="32">
        <v>47</v>
      </c>
      <c r="H3784" s="32">
        <v>24</v>
      </c>
      <c r="I3784" s="32">
        <v>47</v>
      </c>
      <c r="J3784" s="37"/>
      <c r="K3784" s="36">
        <v>82</v>
      </c>
      <c r="L3784" s="32">
        <v>47</v>
      </c>
      <c r="M3784" s="37">
        <v>66</v>
      </c>
      <c r="N3784" s="32"/>
      <c r="O3784" s="32"/>
      <c r="P3784" s="32"/>
      <c r="Q3784" s="32"/>
      <c r="R3784" s="38">
        <f>(E3784*E$2+F3784*F$2+G3784*G$2+H3784*H$2+I3784*I$2+K3784*K$2+J3784*J$2+L3784*L$2+M3784*M$2)</f>
        <v>0</v>
      </c>
    </row>
    <row r="3785" spans="1:18" ht="22.5" customHeight="1">
      <c r="A3785" s="34">
        <v>46017</v>
      </c>
      <c r="B3785" s="15" t="s">
        <v>4214</v>
      </c>
      <c r="C3785" s="18" t="s">
        <v>4215</v>
      </c>
      <c r="D3785" s="35">
        <v>9526</v>
      </c>
      <c r="E3785" s="36">
        <v>20</v>
      </c>
      <c r="F3785" s="32">
        <v>14</v>
      </c>
      <c r="G3785" s="32">
        <v>35</v>
      </c>
      <c r="H3785" s="32">
        <v>10</v>
      </c>
      <c r="I3785" s="32">
        <v>32</v>
      </c>
      <c r="J3785" s="37">
        <v>17</v>
      </c>
      <c r="K3785" s="36">
        <v>19</v>
      </c>
      <c r="L3785" s="32">
        <v>74</v>
      </c>
      <c r="M3785" s="37">
        <v>42</v>
      </c>
      <c r="N3785" s="32"/>
      <c r="O3785" s="32"/>
      <c r="P3785" s="32"/>
      <c r="Q3785" s="32"/>
      <c r="R3785" s="38">
        <f>(E3785*E$2+F3785*F$2+G3785*G$2+H3785*H$2+I3785*I$2+K3785*K$2+J3785*J$2+L3785*L$2+M3785*M$2)</f>
        <v>0</v>
      </c>
    </row>
    <row r="3786" spans="1:18" ht="22.5" customHeight="1">
      <c r="A3786" s="34">
        <v>46017</v>
      </c>
      <c r="B3786" s="15" t="s">
        <v>7816</v>
      </c>
      <c r="C3786" s="18" t="s">
        <v>7817</v>
      </c>
      <c r="D3786" s="35">
        <v>222</v>
      </c>
      <c r="E3786" s="36">
        <v>29</v>
      </c>
      <c r="F3786" s="32">
        <v>50</v>
      </c>
      <c r="G3786" s="32">
        <v>41</v>
      </c>
      <c r="H3786" s="32">
        <v>13</v>
      </c>
      <c r="I3786" s="32">
        <v>20</v>
      </c>
      <c r="J3786" s="37"/>
      <c r="K3786" s="36">
        <v>64</v>
      </c>
      <c r="L3786" s="32">
        <v>72</v>
      </c>
      <c r="M3786" s="37">
        <v>34</v>
      </c>
      <c r="N3786" s="32"/>
      <c r="O3786" s="32"/>
      <c r="P3786" s="32"/>
      <c r="Q3786" s="32"/>
      <c r="R3786" s="38">
        <f>(E3786*E$2+F3786*F$2+G3786*G$2+H3786*H$2+I3786*I$2+K3786*K$2+J3786*J$2+L3786*L$2+M3786*M$2)</f>
        <v>0</v>
      </c>
    </row>
    <row r="3787" spans="1:18" ht="22.5" customHeight="1">
      <c r="A3787" s="34">
        <v>46017</v>
      </c>
      <c r="B3787" s="15" t="s">
        <v>4216</v>
      </c>
      <c r="C3787" s="15" t="s">
        <v>4217</v>
      </c>
      <c r="D3787" s="35">
        <v>575</v>
      </c>
      <c r="E3787" s="36">
        <v>68</v>
      </c>
      <c r="F3787" s="32">
        <v>92</v>
      </c>
      <c r="G3787" s="32">
        <v>51</v>
      </c>
      <c r="H3787" s="32">
        <v>41</v>
      </c>
      <c r="I3787" s="32">
        <v>5</v>
      </c>
      <c r="J3787" s="37">
        <v>93</v>
      </c>
      <c r="K3787" s="36">
        <v>61</v>
      </c>
      <c r="L3787" s="32">
        <v>64</v>
      </c>
      <c r="M3787" s="37">
        <v>48</v>
      </c>
      <c r="N3787" s="32"/>
      <c r="O3787" s="32"/>
      <c r="P3787" s="32">
        <v>1</v>
      </c>
      <c r="Q3787" s="32"/>
      <c r="R3787" s="38">
        <f>(E3787*E$2+F3787*F$2+G3787*G$2+H3787*H$2+I3787*I$2+K3787*K$2+J3787*J$2+L3787*L$2+M3787*M$2)</f>
        <v>0</v>
      </c>
    </row>
    <row r="3788" spans="1:18" ht="22.5" customHeight="1">
      <c r="A3788" s="34">
        <v>46017</v>
      </c>
      <c r="B3788" s="15" t="s">
        <v>4218</v>
      </c>
      <c r="C3788" s="18" t="s">
        <v>4219</v>
      </c>
      <c r="D3788" s="35">
        <v>22989</v>
      </c>
      <c r="E3788" s="36">
        <v>63</v>
      </c>
      <c r="F3788" s="32">
        <v>66</v>
      </c>
      <c r="G3788" s="32">
        <v>58</v>
      </c>
      <c r="H3788" s="32">
        <v>70</v>
      </c>
      <c r="I3788" s="32">
        <v>61</v>
      </c>
      <c r="J3788" s="37"/>
      <c r="K3788" s="36">
        <v>50</v>
      </c>
      <c r="L3788" s="32">
        <v>59</v>
      </c>
      <c r="M3788" s="37">
        <v>66</v>
      </c>
      <c r="N3788" s="32"/>
      <c r="O3788" s="32"/>
      <c r="P3788" s="32"/>
      <c r="Q3788" s="32"/>
      <c r="R3788" s="38">
        <f>(E3788*E$2+F3788*F$2+G3788*G$2+H3788*H$2+I3788*I$2+K3788*K$2+J3788*J$2+L3788*L$2+M3788*M$2)</f>
        <v>0</v>
      </c>
    </row>
    <row r="3789" spans="1:18" ht="22.5" customHeight="1">
      <c r="A3789" s="34">
        <v>46017</v>
      </c>
      <c r="B3789" s="15" t="s">
        <v>6384</v>
      </c>
      <c r="C3789" s="18" t="s">
        <v>6242</v>
      </c>
      <c r="D3789" s="35">
        <v>6309</v>
      </c>
      <c r="E3789" s="36">
        <v>67</v>
      </c>
      <c r="F3789" s="32">
        <v>73</v>
      </c>
      <c r="G3789" s="32">
        <v>60</v>
      </c>
      <c r="H3789" s="32">
        <v>53</v>
      </c>
      <c r="I3789" s="32">
        <v>42</v>
      </c>
      <c r="J3789" s="37"/>
      <c r="K3789" s="36">
        <v>85</v>
      </c>
      <c r="L3789" s="32">
        <v>51</v>
      </c>
      <c r="M3789" s="37">
        <v>51</v>
      </c>
      <c r="N3789" s="32"/>
      <c r="O3789" s="32"/>
      <c r="P3789" s="32"/>
      <c r="Q3789" s="32"/>
      <c r="R3789" s="38">
        <f>(E3789*E$2+F3789*F$2+G3789*G$2+H3789*H$2+I3789*I$2+K3789*K$2+J3789*J$2+L3789*L$2+M3789*M$2)</f>
        <v>0</v>
      </c>
    </row>
    <row r="3790" spans="1:18" ht="22.5" customHeight="1">
      <c r="A3790" s="34">
        <v>46017</v>
      </c>
      <c r="B3790" s="15" t="s">
        <v>4220</v>
      </c>
      <c r="C3790" s="15" t="s">
        <v>4221</v>
      </c>
      <c r="D3790" s="35">
        <v>2476</v>
      </c>
      <c r="E3790" s="36">
        <v>48</v>
      </c>
      <c r="F3790" s="32">
        <v>49</v>
      </c>
      <c r="G3790" s="32">
        <v>54</v>
      </c>
      <c r="H3790" s="32">
        <v>79</v>
      </c>
      <c r="I3790" s="32">
        <v>14</v>
      </c>
      <c r="J3790" s="37"/>
      <c r="K3790" s="36">
        <v>57</v>
      </c>
      <c r="L3790" s="32">
        <v>38</v>
      </c>
      <c r="M3790" s="37">
        <v>53</v>
      </c>
      <c r="N3790" s="32"/>
      <c r="O3790" s="32"/>
      <c r="P3790" s="32"/>
      <c r="Q3790" s="32"/>
      <c r="R3790" s="38">
        <f>(E3790*E$2+F3790*F$2+G3790*G$2+H3790*H$2+I3790*I$2+K3790*K$2+J3790*J$2+L3790*L$2+M3790*M$2)</f>
        <v>0</v>
      </c>
    </row>
    <row r="3791" spans="1:18" ht="22.5" customHeight="1">
      <c r="A3791" s="34">
        <v>46017</v>
      </c>
      <c r="B3791" s="15" t="s">
        <v>4222</v>
      </c>
      <c r="C3791" s="18" t="s">
        <v>4223</v>
      </c>
      <c r="D3791" s="35">
        <v>71377</v>
      </c>
      <c r="E3791" s="36">
        <v>29</v>
      </c>
      <c r="F3791" s="32">
        <v>75</v>
      </c>
      <c r="G3791" s="32">
        <v>19</v>
      </c>
      <c r="H3791" s="32">
        <v>55</v>
      </c>
      <c r="I3791" s="32">
        <v>83</v>
      </c>
      <c r="J3791" s="37"/>
      <c r="K3791" s="36">
        <v>97</v>
      </c>
      <c r="L3791" s="32">
        <v>49</v>
      </c>
      <c r="M3791" s="37">
        <v>39</v>
      </c>
      <c r="N3791" s="32"/>
      <c r="O3791" s="32"/>
      <c r="P3791" s="32"/>
      <c r="Q3791" s="32"/>
      <c r="R3791" s="38">
        <f>(E3791*E$2+F3791*F$2+G3791*G$2+H3791*H$2+I3791*I$2+K3791*K$2+J3791*J$2+L3791*L$2+M3791*M$2)</f>
        <v>0</v>
      </c>
    </row>
    <row r="3792" spans="1:18" ht="22.5" customHeight="1">
      <c r="A3792" s="34">
        <v>46017</v>
      </c>
      <c r="B3792" s="15" t="s">
        <v>7651</v>
      </c>
      <c r="C3792" s="18" t="s">
        <v>7597</v>
      </c>
      <c r="D3792" s="35">
        <v>873</v>
      </c>
      <c r="E3792" s="36"/>
      <c r="F3792" s="32">
        <v>2</v>
      </c>
      <c r="G3792" s="32"/>
      <c r="H3792" s="32">
        <v>4</v>
      </c>
      <c r="I3792" s="32"/>
      <c r="J3792" s="37"/>
      <c r="K3792" s="36">
        <v>3</v>
      </c>
      <c r="L3792" s="32">
        <v>53</v>
      </c>
      <c r="M3792" s="37">
        <v>42</v>
      </c>
      <c r="N3792" s="32"/>
      <c r="O3792" s="32"/>
      <c r="P3792" s="32"/>
      <c r="Q3792" s="32"/>
      <c r="R3792" s="38">
        <f>(E3792*E$2+F3792*F$2+G3792*G$2+H3792*H$2+I3792*I$2+K3792*K$2+J3792*J$2+L3792*L$2+M3792*M$2)</f>
        <v>0</v>
      </c>
    </row>
    <row r="3793" spans="1:18" ht="22.5" customHeight="1">
      <c r="A3793" s="34">
        <v>46017</v>
      </c>
      <c r="B3793" s="15" t="s">
        <v>4224</v>
      </c>
      <c r="C3793" s="15" t="s">
        <v>4225</v>
      </c>
      <c r="D3793" s="35">
        <v>10387</v>
      </c>
      <c r="E3793" s="36">
        <v>50</v>
      </c>
      <c r="F3793" s="32">
        <v>21</v>
      </c>
      <c r="G3793" s="32">
        <v>70</v>
      </c>
      <c r="H3793" s="32">
        <v>62</v>
      </c>
      <c r="I3793" s="32">
        <v>24</v>
      </c>
      <c r="J3793" s="37">
        <v>30</v>
      </c>
      <c r="K3793" s="36">
        <v>6</v>
      </c>
      <c r="L3793" s="32">
        <v>76</v>
      </c>
      <c r="M3793" s="37">
        <v>35</v>
      </c>
      <c r="N3793" s="32"/>
      <c r="O3793" s="32"/>
      <c r="P3793" s="32"/>
      <c r="Q3793" s="32"/>
      <c r="R3793" s="38">
        <f>(E3793*E$2+F3793*F$2+G3793*G$2+H3793*H$2+I3793*I$2+K3793*K$2+J3793*J$2+L3793*L$2+M3793*M$2)</f>
        <v>0</v>
      </c>
    </row>
    <row r="3794" spans="1:18" ht="22.5" customHeight="1">
      <c r="A3794" s="34">
        <v>46017</v>
      </c>
      <c r="B3794" s="15" t="s">
        <v>6351</v>
      </c>
      <c r="C3794" s="15" t="s">
        <v>6352</v>
      </c>
      <c r="D3794" s="35">
        <v>1720</v>
      </c>
      <c r="E3794" s="36">
        <v>19</v>
      </c>
      <c r="F3794" s="32">
        <v>62</v>
      </c>
      <c r="G3794" s="32">
        <v>19</v>
      </c>
      <c r="H3794" s="32">
        <v>58</v>
      </c>
      <c r="I3794" s="32">
        <v>30</v>
      </c>
      <c r="J3794" s="37"/>
      <c r="K3794" s="36">
        <v>66</v>
      </c>
      <c r="L3794" s="32">
        <v>72</v>
      </c>
      <c r="M3794" s="37">
        <v>30</v>
      </c>
      <c r="N3794" s="32"/>
      <c r="O3794" s="32"/>
      <c r="P3794" s="32"/>
      <c r="Q3794" s="32"/>
      <c r="R3794" s="38">
        <f>(E3794*E$2+F3794*F$2+G3794*G$2+H3794*H$2+I3794*I$2+K3794*K$2+J3794*J$2+L3794*L$2+M3794*M$2)</f>
        <v>0</v>
      </c>
    </row>
    <row r="3795" spans="1:18" ht="22.5" customHeight="1">
      <c r="A3795" s="34">
        <v>46017</v>
      </c>
      <c r="B3795" s="15" t="s">
        <v>4226</v>
      </c>
      <c r="C3795" s="18" t="s">
        <v>4227</v>
      </c>
      <c r="D3795" s="35">
        <v>12354</v>
      </c>
      <c r="E3795" s="36">
        <v>38</v>
      </c>
      <c r="F3795" s="32">
        <v>21</v>
      </c>
      <c r="G3795" s="32">
        <v>34</v>
      </c>
      <c r="H3795" s="32">
        <v>70</v>
      </c>
      <c r="I3795" s="32">
        <v>68</v>
      </c>
      <c r="J3795" s="37"/>
      <c r="K3795" s="36">
        <v>59</v>
      </c>
      <c r="L3795" s="32">
        <v>79</v>
      </c>
      <c r="M3795" s="37">
        <v>22</v>
      </c>
      <c r="N3795" s="32"/>
      <c r="O3795" s="32"/>
      <c r="P3795" s="32"/>
      <c r="Q3795" s="32"/>
      <c r="R3795" s="38">
        <f>(E3795*E$2+F3795*F$2+G3795*G$2+H3795*H$2+I3795*I$2+K3795*K$2+J3795*J$2+L3795*L$2+M3795*M$2)</f>
        <v>0</v>
      </c>
    </row>
    <row r="3796" spans="1:18" ht="22.5" customHeight="1">
      <c r="A3796" s="34">
        <v>46017</v>
      </c>
      <c r="B3796" s="15" t="s">
        <v>4228</v>
      </c>
      <c r="C3796" s="15" t="s">
        <v>4229</v>
      </c>
      <c r="D3796" s="35">
        <v>45532</v>
      </c>
      <c r="E3796" s="36">
        <v>72</v>
      </c>
      <c r="F3796" s="32">
        <v>77</v>
      </c>
      <c r="G3796" s="32">
        <v>66</v>
      </c>
      <c r="H3796" s="32">
        <v>55</v>
      </c>
      <c r="I3796" s="32">
        <v>56</v>
      </c>
      <c r="J3796" s="37"/>
      <c r="K3796" s="36">
        <v>72</v>
      </c>
      <c r="L3796" s="32">
        <v>17</v>
      </c>
      <c r="M3796" s="37">
        <v>85</v>
      </c>
      <c r="N3796" s="32"/>
      <c r="O3796" s="32"/>
      <c r="P3796" s="32"/>
      <c r="Q3796" s="32"/>
      <c r="R3796" s="38">
        <f>(E3796*E$2+F3796*F$2+G3796*G$2+H3796*H$2+I3796*I$2+K3796*K$2+J3796*J$2+L3796*L$2+M3796*M$2)</f>
        <v>0</v>
      </c>
    </row>
    <row r="3797" spans="1:18" ht="22.5" customHeight="1">
      <c r="A3797" s="34">
        <v>46017</v>
      </c>
      <c r="B3797" s="15" t="s">
        <v>5510</v>
      </c>
      <c r="C3797" s="15" t="s">
        <v>5509</v>
      </c>
      <c r="D3797" s="35">
        <v>2076</v>
      </c>
      <c r="E3797" s="36">
        <v>47</v>
      </c>
      <c r="F3797" s="32"/>
      <c r="G3797" s="32">
        <v>19</v>
      </c>
      <c r="H3797" s="32">
        <v>84</v>
      </c>
      <c r="I3797" s="32">
        <v>68</v>
      </c>
      <c r="J3797" s="37">
        <v>50</v>
      </c>
      <c r="K3797" s="36">
        <v>15</v>
      </c>
      <c r="L3797" s="32">
        <v>55</v>
      </c>
      <c r="M3797" s="37">
        <v>44</v>
      </c>
      <c r="N3797" s="32"/>
      <c r="O3797" s="32"/>
      <c r="P3797" s="32"/>
      <c r="Q3797" s="32"/>
      <c r="R3797" s="38">
        <f>(E3797*E$2+F3797*F$2+G3797*G$2+H3797*H$2+I3797*I$2+K3797*K$2+J3797*J$2+L3797*L$2+M3797*M$2)</f>
        <v>0</v>
      </c>
    </row>
    <row r="3798" spans="1:18" ht="22.5" customHeight="1">
      <c r="A3798" s="34">
        <v>46017</v>
      </c>
      <c r="B3798" s="15" t="s">
        <v>4230</v>
      </c>
      <c r="C3798" s="18" t="s">
        <v>4231</v>
      </c>
      <c r="D3798" s="35">
        <v>58044</v>
      </c>
      <c r="E3798" s="36">
        <v>98</v>
      </c>
      <c r="F3798" s="32">
        <v>95</v>
      </c>
      <c r="G3798" s="32">
        <v>75</v>
      </c>
      <c r="H3798" s="32">
        <v>86</v>
      </c>
      <c r="I3798" s="32">
        <v>81</v>
      </c>
      <c r="J3798" s="37"/>
      <c r="K3798" s="36">
        <v>94</v>
      </c>
      <c r="L3798" s="32">
        <v>52</v>
      </c>
      <c r="M3798" s="37">
        <v>44</v>
      </c>
      <c r="N3798" s="32">
        <v>1</v>
      </c>
      <c r="O3798" s="32"/>
      <c r="P3798" s="32"/>
      <c r="Q3798" s="32"/>
      <c r="R3798" s="38">
        <f>(E3798*E$2+F3798*F$2+G3798*G$2+H3798*H$2+I3798*I$2+K3798*K$2+J3798*J$2+L3798*L$2+M3798*M$2)</f>
        <v>0</v>
      </c>
    </row>
    <row r="3799" spans="1:18" ht="22.5" customHeight="1">
      <c r="A3799" s="34">
        <v>46017</v>
      </c>
      <c r="B3799" s="15" t="s">
        <v>4232</v>
      </c>
      <c r="C3799" s="18" t="s">
        <v>4233</v>
      </c>
      <c r="D3799" s="35">
        <v>62068</v>
      </c>
      <c r="E3799" s="36">
        <v>78</v>
      </c>
      <c r="F3799" s="32">
        <v>64</v>
      </c>
      <c r="G3799" s="32">
        <v>68</v>
      </c>
      <c r="H3799" s="32">
        <v>70</v>
      </c>
      <c r="I3799" s="32">
        <v>22</v>
      </c>
      <c r="J3799" s="37"/>
      <c r="K3799" s="36">
        <v>44</v>
      </c>
      <c r="L3799" s="32">
        <v>90</v>
      </c>
      <c r="M3799" s="37">
        <v>13</v>
      </c>
      <c r="N3799" s="32"/>
      <c r="O3799" s="32"/>
      <c r="P3799" s="32"/>
      <c r="Q3799" s="32"/>
      <c r="R3799" s="38">
        <f>(E3799*E$2+F3799*F$2+G3799*G$2+H3799*H$2+I3799*I$2+K3799*K$2+J3799*J$2+L3799*L$2+M3799*M$2)</f>
        <v>0</v>
      </c>
    </row>
    <row r="3800" spans="1:18" ht="22.5" customHeight="1">
      <c r="A3800" s="34">
        <v>46017</v>
      </c>
      <c r="B3800" s="15" t="s">
        <v>4234</v>
      </c>
      <c r="C3800" s="18" t="s">
        <v>4235</v>
      </c>
      <c r="D3800" s="35">
        <v>2760</v>
      </c>
      <c r="E3800" s="36">
        <v>44</v>
      </c>
      <c r="F3800" s="32">
        <v>29</v>
      </c>
      <c r="G3800" s="32">
        <v>73</v>
      </c>
      <c r="H3800" s="32">
        <v>18</v>
      </c>
      <c r="I3800" s="32">
        <v>75</v>
      </c>
      <c r="J3800" s="37">
        <v>27</v>
      </c>
      <c r="K3800" s="36">
        <v>25</v>
      </c>
      <c r="L3800" s="32">
        <v>10</v>
      </c>
      <c r="M3800" s="37">
        <v>88</v>
      </c>
      <c r="N3800" s="32"/>
      <c r="O3800" s="32"/>
      <c r="P3800" s="32"/>
      <c r="Q3800" s="32"/>
      <c r="R3800" s="38">
        <f>(E3800*E$2+F3800*F$2+G3800*G$2+H3800*H$2+I3800*I$2+K3800*K$2+J3800*J$2+L3800*L$2+M3800*M$2)</f>
        <v>0</v>
      </c>
    </row>
    <row r="3801" spans="1:18" ht="22.5" customHeight="1">
      <c r="A3801" s="34">
        <v>46017</v>
      </c>
      <c r="B3801" s="15" t="s">
        <v>4236</v>
      </c>
      <c r="C3801" s="18" t="s">
        <v>4237</v>
      </c>
      <c r="D3801" s="35">
        <v>29517</v>
      </c>
      <c r="E3801" s="36"/>
      <c r="F3801" s="32">
        <v>11</v>
      </c>
      <c r="G3801" s="32"/>
      <c r="H3801" s="32">
        <v>6</v>
      </c>
      <c r="I3801" s="32"/>
      <c r="J3801" s="37">
        <v>0</v>
      </c>
      <c r="K3801" s="36">
        <v>98</v>
      </c>
      <c r="L3801" s="32">
        <v>35</v>
      </c>
      <c r="M3801" s="37">
        <v>53</v>
      </c>
      <c r="N3801" s="32"/>
      <c r="O3801" s="32"/>
      <c r="P3801" s="32"/>
      <c r="Q3801" s="32"/>
      <c r="R3801" s="38">
        <f>(E3801*E$2+F3801*F$2+G3801*G$2+H3801*H$2+I3801*I$2+K3801*K$2+J3801*J$2+L3801*L$2+M3801*M$2)</f>
        <v>0</v>
      </c>
    </row>
    <row r="3802" spans="1:18" ht="22.5" customHeight="1">
      <c r="A3802" s="34">
        <v>46017</v>
      </c>
      <c r="B3802" s="15" t="s">
        <v>4238</v>
      </c>
      <c r="C3802" s="18" t="s">
        <v>4239</v>
      </c>
      <c r="D3802" s="35">
        <v>558</v>
      </c>
      <c r="E3802" s="36">
        <v>67</v>
      </c>
      <c r="F3802" s="32">
        <v>59</v>
      </c>
      <c r="G3802" s="32">
        <v>66</v>
      </c>
      <c r="H3802" s="32">
        <v>61</v>
      </c>
      <c r="I3802" s="32">
        <v>67</v>
      </c>
      <c r="J3802" s="37"/>
      <c r="K3802" s="36">
        <v>68</v>
      </c>
      <c r="L3802" s="32">
        <v>51</v>
      </c>
      <c r="M3802" s="37">
        <v>31</v>
      </c>
      <c r="N3802" s="32"/>
      <c r="O3802" s="32"/>
      <c r="P3802" s="32"/>
      <c r="Q3802" s="32"/>
      <c r="R3802" s="38">
        <f>(E3802*E$2+F3802*F$2+G3802*G$2+H3802*H$2+I3802*I$2+K3802*K$2+J3802*J$2+L3802*L$2+M3802*M$2)</f>
        <v>0</v>
      </c>
    </row>
    <row r="3803" spans="1:18" ht="22.5" customHeight="1">
      <c r="A3803" s="34">
        <v>46017</v>
      </c>
      <c r="B3803" s="15" t="s">
        <v>5512</v>
      </c>
      <c r="C3803" s="18" t="s">
        <v>5511</v>
      </c>
      <c r="D3803" s="35">
        <v>34318</v>
      </c>
      <c r="E3803" s="36">
        <v>51</v>
      </c>
      <c r="F3803" s="32"/>
      <c r="G3803" s="32">
        <v>83</v>
      </c>
      <c r="H3803" s="32">
        <v>17</v>
      </c>
      <c r="I3803" s="32">
        <v>74</v>
      </c>
      <c r="J3803" s="37">
        <v>56</v>
      </c>
      <c r="K3803" s="36"/>
      <c r="L3803" s="32">
        <v>5</v>
      </c>
      <c r="M3803" s="37">
        <v>97</v>
      </c>
      <c r="N3803" s="32"/>
      <c r="O3803" s="32"/>
      <c r="P3803" s="32"/>
      <c r="Q3803" s="32"/>
      <c r="R3803" s="38">
        <f>(E3803*E$2+F3803*F$2+G3803*G$2+H3803*H$2+I3803*I$2+K3803*K$2+J3803*J$2+L3803*L$2+M3803*M$2)</f>
        <v>0</v>
      </c>
    </row>
    <row r="3804" spans="1:18" ht="22.5" customHeight="1">
      <c r="A3804" s="34">
        <v>46017</v>
      </c>
      <c r="B3804" s="15" t="s">
        <v>5514</v>
      </c>
      <c r="C3804" s="18" t="s">
        <v>5513</v>
      </c>
      <c r="D3804" s="35">
        <v>128933</v>
      </c>
      <c r="E3804" s="36">
        <v>53</v>
      </c>
      <c r="F3804" s="32"/>
      <c r="G3804" s="32">
        <v>67</v>
      </c>
      <c r="H3804" s="32"/>
      <c r="I3804" s="32">
        <v>86</v>
      </c>
      <c r="J3804" s="37">
        <v>30</v>
      </c>
      <c r="K3804" s="36">
        <v>84</v>
      </c>
      <c r="L3804" s="32">
        <v>13</v>
      </c>
      <c r="M3804" s="37">
        <v>89</v>
      </c>
      <c r="N3804" s="32"/>
      <c r="O3804" s="32"/>
      <c r="P3804" s="32"/>
      <c r="Q3804" s="32"/>
      <c r="R3804" s="38">
        <f>(E3804*E$2+F3804*F$2+G3804*G$2+H3804*H$2+I3804*I$2+K3804*K$2+J3804*J$2+L3804*L$2+M3804*M$2)</f>
        <v>0</v>
      </c>
    </row>
    <row r="3805" spans="1:18" ht="22.5" customHeight="1">
      <c r="A3805" s="34">
        <v>46017</v>
      </c>
      <c r="B3805" s="15" t="s">
        <v>4240</v>
      </c>
      <c r="C3805" s="18" t="s">
        <v>4241</v>
      </c>
      <c r="D3805" s="35">
        <v>1589</v>
      </c>
      <c r="E3805" s="36">
        <v>49</v>
      </c>
      <c r="F3805" s="32">
        <v>38</v>
      </c>
      <c r="G3805" s="32">
        <v>49</v>
      </c>
      <c r="H3805" s="32">
        <v>96</v>
      </c>
      <c r="I3805" s="32">
        <v>44</v>
      </c>
      <c r="J3805" s="37">
        <v>39</v>
      </c>
      <c r="K3805" s="36">
        <v>72</v>
      </c>
      <c r="L3805" s="32">
        <v>3</v>
      </c>
      <c r="M3805" s="37">
        <v>78</v>
      </c>
      <c r="N3805" s="32"/>
      <c r="O3805" s="32"/>
      <c r="P3805" s="32"/>
      <c r="Q3805" s="32"/>
      <c r="R3805" s="38">
        <f>(E3805*E$2+F3805*F$2+G3805*G$2+H3805*H$2+I3805*I$2+K3805*K$2+J3805*J$2+L3805*L$2+M3805*M$2)</f>
        <v>0</v>
      </c>
    </row>
    <row r="3806" spans="1:18" ht="22.5" customHeight="1">
      <c r="A3806" s="34">
        <v>46017</v>
      </c>
      <c r="B3806" s="15" t="s">
        <v>7315</v>
      </c>
      <c r="C3806" s="15" t="s">
        <v>7316</v>
      </c>
      <c r="D3806" s="35">
        <v>303</v>
      </c>
      <c r="E3806" s="36"/>
      <c r="F3806" s="32"/>
      <c r="G3806" s="32"/>
      <c r="H3806" s="32"/>
      <c r="I3806" s="32"/>
      <c r="J3806" s="37"/>
      <c r="K3806" s="36"/>
      <c r="L3806" s="32">
        <v>44</v>
      </c>
      <c r="M3806" s="37">
        <v>57</v>
      </c>
      <c r="N3806" s="32"/>
      <c r="O3806" s="32"/>
      <c r="P3806" s="32"/>
      <c r="Q3806" s="32"/>
      <c r="R3806" s="38">
        <f>(E3806*E$2+F3806*F$2+G3806*G$2+H3806*H$2+I3806*I$2+K3806*K$2+J3806*J$2+L3806*L$2+M3806*M$2)</f>
        <v>0</v>
      </c>
    </row>
    <row r="3807" spans="1:18" ht="22.5" customHeight="1">
      <c r="A3807" s="34">
        <v>46017</v>
      </c>
      <c r="B3807" s="15" t="s">
        <v>4242</v>
      </c>
      <c r="C3807" s="15" t="s">
        <v>4243</v>
      </c>
      <c r="D3807" s="35">
        <v>1828</v>
      </c>
      <c r="E3807" s="36">
        <v>54</v>
      </c>
      <c r="F3807" s="32">
        <v>68</v>
      </c>
      <c r="G3807" s="32">
        <v>21</v>
      </c>
      <c r="H3807" s="32">
        <v>51</v>
      </c>
      <c r="I3807" s="32">
        <v>19</v>
      </c>
      <c r="J3807" s="37">
        <v>59</v>
      </c>
      <c r="K3807" s="36">
        <v>43</v>
      </c>
      <c r="L3807" s="32">
        <v>38</v>
      </c>
      <c r="M3807" s="37">
        <v>62</v>
      </c>
      <c r="N3807" s="32"/>
      <c r="O3807" s="32"/>
      <c r="P3807" s="32"/>
      <c r="Q3807" s="32"/>
      <c r="R3807" s="38">
        <f>(E3807*E$2+F3807*F$2+G3807*G$2+H3807*H$2+I3807*I$2+K3807*K$2+J3807*J$2+L3807*L$2+M3807*M$2)</f>
        <v>0</v>
      </c>
    </row>
    <row r="3808" spans="1:18" ht="22.5" customHeight="1">
      <c r="A3808" s="34">
        <v>46017</v>
      </c>
      <c r="B3808" s="15" t="s">
        <v>4244</v>
      </c>
      <c r="C3808" s="18" t="s">
        <v>4245</v>
      </c>
      <c r="D3808" s="35">
        <v>15964</v>
      </c>
      <c r="E3808" s="36">
        <v>59</v>
      </c>
      <c r="F3808" s="32">
        <v>64</v>
      </c>
      <c r="G3808" s="32">
        <v>43</v>
      </c>
      <c r="H3808" s="32">
        <v>80</v>
      </c>
      <c r="I3808" s="32">
        <v>89</v>
      </c>
      <c r="J3808" s="37">
        <v>93</v>
      </c>
      <c r="K3808" s="36">
        <v>88</v>
      </c>
      <c r="L3808" s="32">
        <v>31</v>
      </c>
      <c r="M3808" s="37">
        <v>70</v>
      </c>
      <c r="N3808" s="32"/>
      <c r="O3808" s="32"/>
      <c r="P3808" s="32"/>
      <c r="Q3808" s="32"/>
      <c r="R3808" s="38">
        <f>(E3808*E$2+F3808*F$2+G3808*G$2+H3808*H$2+I3808*I$2+K3808*K$2+J3808*J$2+L3808*L$2+M3808*M$2)</f>
        <v>0</v>
      </c>
    </row>
    <row r="3809" spans="1:18" ht="22.5" customHeight="1">
      <c r="A3809" s="34">
        <v>46017</v>
      </c>
      <c r="B3809" s="15" t="s">
        <v>4246</v>
      </c>
      <c r="C3809" s="15" t="s">
        <v>4247</v>
      </c>
      <c r="D3809" s="35">
        <v>401</v>
      </c>
      <c r="E3809" s="36"/>
      <c r="F3809" s="32">
        <v>6</v>
      </c>
      <c r="G3809" s="32"/>
      <c r="H3809" s="32">
        <v>7</v>
      </c>
      <c r="I3809" s="32"/>
      <c r="J3809" s="37"/>
      <c r="K3809" s="36">
        <v>69</v>
      </c>
      <c r="L3809" s="32">
        <v>47</v>
      </c>
      <c r="M3809" s="37">
        <v>56</v>
      </c>
      <c r="N3809" s="32"/>
      <c r="O3809" s="32"/>
      <c r="P3809" s="32"/>
      <c r="Q3809" s="32"/>
      <c r="R3809" s="38">
        <f>(E3809*E$2+F3809*F$2+G3809*G$2+H3809*H$2+I3809*I$2+K3809*K$2+J3809*J$2+L3809*L$2+M3809*M$2)</f>
        <v>0</v>
      </c>
    </row>
    <row r="3810" spans="1:18" ht="22.5" customHeight="1">
      <c r="A3810" s="34">
        <v>46017</v>
      </c>
      <c r="B3810" s="15" t="s">
        <v>4248</v>
      </c>
      <c r="C3810" s="18" t="s">
        <v>4249</v>
      </c>
      <c r="D3810" s="35">
        <v>5250</v>
      </c>
      <c r="E3810" s="36">
        <v>68</v>
      </c>
      <c r="F3810" s="32"/>
      <c r="G3810" s="32">
        <v>81</v>
      </c>
      <c r="H3810" s="32">
        <v>53</v>
      </c>
      <c r="I3810" s="32">
        <v>54</v>
      </c>
      <c r="J3810" s="37"/>
      <c r="K3810" s="36">
        <v>53</v>
      </c>
      <c r="L3810" s="32">
        <v>57</v>
      </c>
      <c r="M3810" s="37">
        <v>49</v>
      </c>
      <c r="N3810" s="32"/>
      <c r="O3810" s="32"/>
      <c r="P3810" s="32"/>
      <c r="Q3810" s="32"/>
      <c r="R3810" s="38">
        <f>(E3810*E$2+F3810*F$2+G3810*G$2+H3810*H$2+I3810*I$2+K3810*K$2+J3810*J$2+L3810*L$2+M3810*M$2)</f>
        <v>0</v>
      </c>
    </row>
    <row r="3811" spans="1:18" ht="22.5" customHeight="1">
      <c r="A3811" s="34">
        <v>46017</v>
      </c>
      <c r="B3811" s="15" t="s">
        <v>4250</v>
      </c>
      <c r="C3811" s="18" t="s">
        <v>4251</v>
      </c>
      <c r="D3811" s="35">
        <v>299</v>
      </c>
      <c r="E3811" s="36"/>
      <c r="F3811" s="32">
        <v>50</v>
      </c>
      <c r="G3811" s="32"/>
      <c r="H3811" s="32">
        <v>56</v>
      </c>
      <c r="I3811" s="32"/>
      <c r="J3811" s="37"/>
      <c r="K3811" s="36">
        <v>22</v>
      </c>
      <c r="L3811" s="32">
        <v>79</v>
      </c>
      <c r="M3811" s="37">
        <v>46</v>
      </c>
      <c r="N3811" s="32"/>
      <c r="O3811" s="32"/>
      <c r="P3811" s="32"/>
      <c r="Q3811" s="32"/>
      <c r="R3811" s="38">
        <f>(E3811*E$2+F3811*F$2+G3811*G$2+H3811*H$2+I3811*I$2+K3811*K$2+J3811*J$2+L3811*L$2+M3811*M$2)</f>
        <v>0</v>
      </c>
    </row>
    <row r="3812" spans="1:18" ht="22.5" customHeight="1">
      <c r="A3812" s="34">
        <v>46017</v>
      </c>
      <c r="B3812" s="15" t="s">
        <v>4252</v>
      </c>
      <c r="C3812" s="18" t="s">
        <v>4253</v>
      </c>
      <c r="D3812" s="35">
        <v>14376</v>
      </c>
      <c r="E3812" s="36"/>
      <c r="F3812" s="32">
        <v>46</v>
      </c>
      <c r="G3812" s="32"/>
      <c r="H3812" s="32">
        <v>49</v>
      </c>
      <c r="I3812" s="32"/>
      <c r="J3812" s="37">
        <v>38</v>
      </c>
      <c r="K3812" s="36">
        <v>26</v>
      </c>
      <c r="L3812" s="32">
        <v>45</v>
      </c>
      <c r="M3812" s="37">
        <v>59</v>
      </c>
      <c r="N3812" s="32"/>
      <c r="O3812" s="32"/>
      <c r="P3812" s="32"/>
      <c r="Q3812" s="32"/>
      <c r="R3812" s="38">
        <f>(E3812*E$2+F3812*F$2+G3812*G$2+H3812*H$2+I3812*I$2+K3812*K$2+J3812*J$2+L3812*L$2+M3812*M$2)</f>
        <v>0</v>
      </c>
    </row>
    <row r="3813" spans="1:18" ht="22.5" customHeight="1">
      <c r="A3813" s="34">
        <v>46017</v>
      </c>
      <c r="B3813" s="15" t="s">
        <v>4254</v>
      </c>
      <c r="C3813" s="18" t="s">
        <v>4255</v>
      </c>
      <c r="D3813" s="35">
        <v>299967</v>
      </c>
      <c r="E3813" s="36">
        <v>54</v>
      </c>
      <c r="F3813" s="32">
        <v>54</v>
      </c>
      <c r="G3813" s="32">
        <v>49</v>
      </c>
      <c r="H3813" s="32">
        <v>62</v>
      </c>
      <c r="I3813" s="32">
        <v>61</v>
      </c>
      <c r="J3813" s="37">
        <v>55</v>
      </c>
      <c r="K3813" s="36">
        <v>29</v>
      </c>
      <c r="L3813" s="32">
        <v>66</v>
      </c>
      <c r="M3813" s="37">
        <v>46</v>
      </c>
      <c r="N3813" s="32"/>
      <c r="O3813" s="32"/>
      <c r="P3813" s="32"/>
      <c r="Q3813" s="32"/>
      <c r="R3813" s="38">
        <f>(E3813*E$2+F3813*F$2+G3813*G$2+H3813*H$2+I3813*I$2+K3813*K$2+J3813*J$2+L3813*L$2+M3813*M$2)</f>
        <v>0</v>
      </c>
    </row>
    <row r="3814" spans="1:18" ht="22.5" customHeight="1">
      <c r="A3814" s="34">
        <v>46017</v>
      </c>
      <c r="B3814" s="15" t="s">
        <v>4256</v>
      </c>
      <c r="C3814" s="18" t="s">
        <v>4257</v>
      </c>
      <c r="D3814" s="35">
        <v>4623</v>
      </c>
      <c r="E3814" s="36">
        <v>32</v>
      </c>
      <c r="F3814" s="32">
        <v>49</v>
      </c>
      <c r="G3814" s="32">
        <v>21</v>
      </c>
      <c r="H3814" s="32">
        <v>60</v>
      </c>
      <c r="I3814" s="32">
        <v>12</v>
      </c>
      <c r="J3814" s="37">
        <v>43</v>
      </c>
      <c r="K3814" s="36">
        <v>85</v>
      </c>
      <c r="L3814" s="32">
        <v>40</v>
      </c>
      <c r="M3814" s="37">
        <v>68</v>
      </c>
      <c r="N3814" s="32"/>
      <c r="O3814" s="32"/>
      <c r="P3814" s="32"/>
      <c r="Q3814" s="32"/>
      <c r="R3814" s="38">
        <f>(E3814*E$2+F3814*F$2+G3814*G$2+H3814*H$2+I3814*I$2+K3814*K$2+J3814*J$2+L3814*L$2+M3814*M$2)</f>
        <v>0</v>
      </c>
    </row>
    <row r="3815" spans="1:18" ht="22.5" customHeight="1">
      <c r="A3815" s="34">
        <v>46017</v>
      </c>
      <c r="B3815" s="15" t="s">
        <v>4258</v>
      </c>
      <c r="C3815" s="18" t="s">
        <v>4259</v>
      </c>
      <c r="D3815" s="35">
        <v>5570</v>
      </c>
      <c r="E3815" s="36">
        <v>58</v>
      </c>
      <c r="F3815" s="32">
        <v>38</v>
      </c>
      <c r="G3815" s="32">
        <v>54</v>
      </c>
      <c r="H3815" s="32">
        <v>91</v>
      </c>
      <c r="I3815" s="32">
        <v>79</v>
      </c>
      <c r="J3815" s="37"/>
      <c r="K3815" s="36">
        <v>53</v>
      </c>
      <c r="L3815" s="32">
        <v>71</v>
      </c>
      <c r="M3815" s="37">
        <v>14</v>
      </c>
      <c r="N3815" s="32"/>
      <c r="O3815" s="32"/>
      <c r="P3815" s="32"/>
      <c r="Q3815" s="32"/>
      <c r="R3815" s="38">
        <f>(E3815*E$2+F3815*F$2+G3815*G$2+H3815*H$2+I3815*I$2+K3815*K$2+J3815*J$2+L3815*L$2+M3815*M$2)</f>
        <v>0</v>
      </c>
    </row>
    <row r="3816" spans="1:18" ht="22.5" customHeight="1">
      <c r="A3816" s="34">
        <v>46017</v>
      </c>
      <c r="B3816" s="15" t="s">
        <v>4260</v>
      </c>
      <c r="C3816" s="18" t="s">
        <v>4261</v>
      </c>
      <c r="D3816" s="35">
        <v>1181</v>
      </c>
      <c r="E3816" s="36">
        <v>55</v>
      </c>
      <c r="F3816" s="32">
        <v>88</v>
      </c>
      <c r="G3816" s="32">
        <v>32</v>
      </c>
      <c r="H3816" s="32">
        <v>50</v>
      </c>
      <c r="I3816" s="32">
        <v>72</v>
      </c>
      <c r="J3816" s="37">
        <v>79</v>
      </c>
      <c r="K3816" s="36">
        <v>49</v>
      </c>
      <c r="L3816" s="32">
        <v>57</v>
      </c>
      <c r="M3816" s="37">
        <v>40</v>
      </c>
      <c r="N3816" s="32"/>
      <c r="O3816" s="32"/>
      <c r="P3816" s="32"/>
      <c r="Q3816" s="32"/>
      <c r="R3816" s="38">
        <f>(E3816*E$2+F3816*F$2+G3816*G$2+H3816*H$2+I3816*I$2+K3816*K$2+J3816*J$2+L3816*L$2+M3816*M$2)</f>
        <v>0</v>
      </c>
    </row>
    <row r="3817" spans="1:18" ht="22.5" customHeight="1">
      <c r="A3817" s="34">
        <v>46017</v>
      </c>
      <c r="B3817" s="15" t="s">
        <v>6075</v>
      </c>
      <c r="C3817" s="15" t="s">
        <v>6076</v>
      </c>
      <c r="D3817" s="35">
        <v>3867</v>
      </c>
      <c r="E3817" s="36">
        <v>27</v>
      </c>
      <c r="F3817" s="32">
        <v>46</v>
      </c>
      <c r="G3817" s="32">
        <v>56</v>
      </c>
      <c r="H3817" s="32">
        <v>16</v>
      </c>
      <c r="I3817" s="32">
        <v>88</v>
      </c>
      <c r="J3817" s="37"/>
      <c r="K3817" s="36">
        <v>5</v>
      </c>
      <c r="L3817" s="32">
        <v>74</v>
      </c>
      <c r="M3817" s="37">
        <v>45</v>
      </c>
      <c r="N3817" s="32"/>
      <c r="O3817" s="32"/>
      <c r="P3817" s="32"/>
      <c r="Q3817" s="32"/>
      <c r="R3817" s="38">
        <f>(E3817*E$2+F3817*F$2+G3817*G$2+H3817*H$2+I3817*I$2+K3817*K$2+J3817*J$2+L3817*L$2+M3817*M$2)</f>
        <v>0</v>
      </c>
    </row>
    <row r="3818" spans="1:18" ht="22.5" customHeight="1">
      <c r="A3818" s="34">
        <v>46017</v>
      </c>
      <c r="B3818" s="15" t="s">
        <v>4262</v>
      </c>
      <c r="C3818" s="18" t="s">
        <v>4263</v>
      </c>
      <c r="D3818" s="35">
        <v>5791</v>
      </c>
      <c r="E3818" s="36">
        <v>58</v>
      </c>
      <c r="F3818" s="32">
        <v>49</v>
      </c>
      <c r="G3818" s="32">
        <v>59</v>
      </c>
      <c r="H3818" s="32">
        <v>77</v>
      </c>
      <c r="I3818" s="32">
        <v>10</v>
      </c>
      <c r="J3818" s="37">
        <v>48</v>
      </c>
      <c r="K3818" s="36">
        <v>37</v>
      </c>
      <c r="L3818" s="32">
        <v>35</v>
      </c>
      <c r="M3818" s="37">
        <v>51</v>
      </c>
      <c r="N3818" s="32"/>
      <c r="O3818" s="32"/>
      <c r="P3818" s="32"/>
      <c r="Q3818" s="32"/>
      <c r="R3818" s="38">
        <f>(E3818*E$2+F3818*F$2+G3818*G$2+H3818*H$2+I3818*I$2+K3818*K$2+J3818*J$2+L3818*L$2+M3818*M$2)</f>
        <v>0</v>
      </c>
    </row>
    <row r="3819" spans="1:18" ht="22.5" customHeight="1">
      <c r="A3819" s="34">
        <v>46017</v>
      </c>
      <c r="B3819" s="15" t="s">
        <v>4264</v>
      </c>
      <c r="C3819" s="18" t="s">
        <v>4265</v>
      </c>
      <c r="D3819" s="35">
        <v>3167</v>
      </c>
      <c r="E3819" s="36">
        <v>47</v>
      </c>
      <c r="F3819" s="32">
        <v>36</v>
      </c>
      <c r="G3819" s="32">
        <v>45</v>
      </c>
      <c r="H3819" s="32">
        <v>85</v>
      </c>
      <c r="I3819" s="32">
        <v>93</v>
      </c>
      <c r="J3819" s="37">
        <v>26</v>
      </c>
      <c r="K3819" s="36">
        <v>39</v>
      </c>
      <c r="L3819" s="32">
        <v>62</v>
      </c>
      <c r="M3819" s="37">
        <v>34</v>
      </c>
      <c r="N3819" s="32"/>
      <c r="O3819" s="32"/>
      <c r="P3819" s="32"/>
      <c r="Q3819" s="32"/>
      <c r="R3819" s="38">
        <f>(E3819*E$2+F3819*F$2+G3819*G$2+H3819*H$2+I3819*I$2+K3819*K$2+J3819*J$2+L3819*L$2+M3819*M$2)</f>
        <v>0</v>
      </c>
    </row>
    <row r="3820" spans="1:18" ht="22.5" customHeight="1">
      <c r="A3820" s="34">
        <v>46017</v>
      </c>
      <c r="B3820" s="15" t="s">
        <v>5516</v>
      </c>
      <c r="C3820" s="18" t="s">
        <v>5515</v>
      </c>
      <c r="D3820" s="35">
        <v>162</v>
      </c>
      <c r="E3820" s="36">
        <v>44</v>
      </c>
      <c r="F3820" s="32"/>
      <c r="G3820" s="32">
        <v>51</v>
      </c>
      <c r="H3820" s="32">
        <v>57</v>
      </c>
      <c r="I3820" s="32">
        <v>18</v>
      </c>
      <c r="J3820" s="37"/>
      <c r="K3820" s="36">
        <v>28</v>
      </c>
      <c r="L3820" s="32">
        <v>7</v>
      </c>
      <c r="M3820" s="37">
        <v>74</v>
      </c>
      <c r="N3820" s="32"/>
      <c r="O3820" s="32"/>
      <c r="P3820" s="32"/>
      <c r="Q3820" s="32"/>
      <c r="R3820" s="38">
        <f>(E3820*E$2+F3820*F$2+G3820*G$2+H3820*H$2+I3820*I$2+K3820*K$2+J3820*J$2+L3820*L$2+M3820*M$2)</f>
        <v>0</v>
      </c>
    </row>
    <row r="3821" spans="1:18" ht="22.5" customHeight="1">
      <c r="A3821" s="34">
        <v>46017</v>
      </c>
      <c r="B3821" s="15" t="s">
        <v>6385</v>
      </c>
      <c r="C3821" s="18" t="s">
        <v>6386</v>
      </c>
      <c r="D3821" s="35">
        <v>167</v>
      </c>
      <c r="E3821" s="36"/>
      <c r="F3821" s="32"/>
      <c r="G3821" s="32"/>
      <c r="H3821" s="32">
        <v>64</v>
      </c>
      <c r="I3821" s="32"/>
      <c r="J3821" s="37"/>
      <c r="K3821" s="36">
        <v>78</v>
      </c>
      <c r="L3821" s="32">
        <v>24</v>
      </c>
      <c r="M3821" s="37">
        <v>61</v>
      </c>
      <c r="N3821" s="32"/>
      <c r="O3821" s="32"/>
      <c r="P3821" s="32"/>
      <c r="Q3821" s="32"/>
      <c r="R3821" s="38">
        <f>(E3821*E$2+F3821*F$2+G3821*G$2+H3821*H$2+I3821*I$2+K3821*K$2+J3821*J$2+L3821*L$2+M3821*M$2)</f>
        <v>0</v>
      </c>
    </row>
    <row r="3822" spans="1:18" ht="22.5" customHeight="1">
      <c r="A3822" s="34">
        <v>46017</v>
      </c>
      <c r="B3822" s="15" t="s">
        <v>4266</v>
      </c>
      <c r="C3822" s="18" t="s">
        <v>4267</v>
      </c>
      <c r="D3822" s="35">
        <v>4048</v>
      </c>
      <c r="E3822" s="36">
        <v>7</v>
      </c>
      <c r="F3822" s="32">
        <v>33</v>
      </c>
      <c r="G3822" s="32">
        <v>22</v>
      </c>
      <c r="H3822" s="32">
        <v>31</v>
      </c>
      <c r="I3822" s="32">
        <v>34</v>
      </c>
      <c r="J3822" s="37">
        <v>28</v>
      </c>
      <c r="K3822" s="36">
        <v>42</v>
      </c>
      <c r="L3822" s="32">
        <v>50</v>
      </c>
      <c r="M3822" s="37">
        <v>53</v>
      </c>
      <c r="N3822" s="32"/>
      <c r="O3822" s="32"/>
      <c r="P3822" s="32"/>
      <c r="Q3822" s="32"/>
      <c r="R3822" s="38">
        <f>(E3822*E$2+F3822*F$2+G3822*G$2+H3822*H$2+I3822*I$2+K3822*K$2+J3822*J$2+L3822*L$2+M3822*M$2)</f>
        <v>0</v>
      </c>
    </row>
    <row r="3823" spans="1:18" ht="22.5" customHeight="1">
      <c r="A3823" s="34">
        <v>46017</v>
      </c>
      <c r="B3823" s="15" t="s">
        <v>7918</v>
      </c>
      <c r="C3823" s="18" t="s">
        <v>7919</v>
      </c>
      <c r="D3823" s="35">
        <v>125</v>
      </c>
      <c r="E3823" s="36"/>
      <c r="F3823" s="32"/>
      <c r="G3823" s="32"/>
      <c r="H3823" s="32">
        <v>30</v>
      </c>
      <c r="I3823" s="32"/>
      <c r="J3823" s="37"/>
      <c r="K3823" s="36">
        <v>8</v>
      </c>
      <c r="L3823" s="32">
        <v>49</v>
      </c>
      <c r="M3823" s="37">
        <v>40</v>
      </c>
      <c r="N3823" s="32"/>
      <c r="O3823" s="32"/>
      <c r="P3823" s="32"/>
      <c r="Q3823" s="32"/>
      <c r="R3823" s="38">
        <f>(E3823*E$2+F3823*F$2+G3823*G$2+H3823*H$2+I3823*I$2+K3823*K$2+J3823*J$2+L3823*L$2+M3823*M$2)</f>
        <v>0</v>
      </c>
    </row>
    <row r="3824" spans="1:18" ht="22.5" customHeight="1">
      <c r="A3824" s="34">
        <v>46017</v>
      </c>
      <c r="B3824" s="15" t="s">
        <v>5518</v>
      </c>
      <c r="C3824" s="18" t="s">
        <v>5517</v>
      </c>
      <c r="D3824" s="35">
        <v>407</v>
      </c>
      <c r="E3824" s="36"/>
      <c r="F3824" s="32"/>
      <c r="G3824" s="32"/>
      <c r="H3824" s="32"/>
      <c r="I3824" s="32"/>
      <c r="J3824" s="37"/>
      <c r="K3824" s="36">
        <v>61</v>
      </c>
      <c r="L3824" s="32">
        <v>31</v>
      </c>
      <c r="M3824" s="37">
        <v>81</v>
      </c>
      <c r="N3824" s="32"/>
      <c r="O3824" s="32"/>
      <c r="P3824" s="32"/>
      <c r="Q3824" s="32"/>
      <c r="R3824" s="38">
        <f>(E3824*E$2+F3824*F$2+G3824*G$2+H3824*H$2+I3824*I$2+K3824*K$2+J3824*J$2+L3824*L$2+M3824*M$2)</f>
        <v>0</v>
      </c>
    </row>
    <row r="3825" spans="1:18" ht="22.5" customHeight="1">
      <c r="A3825" s="34">
        <v>46017</v>
      </c>
      <c r="B3825" s="15" t="s">
        <v>4268</v>
      </c>
      <c r="C3825" s="18" t="s">
        <v>4269</v>
      </c>
      <c r="D3825" s="35">
        <v>1461</v>
      </c>
      <c r="E3825" s="36"/>
      <c r="F3825" s="32">
        <v>98</v>
      </c>
      <c r="G3825" s="32"/>
      <c r="H3825" s="32">
        <v>38</v>
      </c>
      <c r="I3825" s="32"/>
      <c r="J3825" s="37"/>
      <c r="K3825" s="36">
        <v>42</v>
      </c>
      <c r="L3825" s="32">
        <v>55</v>
      </c>
      <c r="M3825" s="37">
        <v>53</v>
      </c>
      <c r="N3825" s="32"/>
      <c r="O3825" s="32"/>
      <c r="P3825" s="32"/>
      <c r="Q3825" s="32"/>
      <c r="R3825" s="38">
        <f>(E3825*E$2+F3825*F$2+G3825*G$2+H3825*H$2+I3825*I$2+K3825*K$2+J3825*J$2+L3825*L$2+M3825*M$2)</f>
        <v>0</v>
      </c>
    </row>
    <row r="3826" spans="1:18" ht="22.5" customHeight="1">
      <c r="A3826" s="34">
        <v>46017</v>
      </c>
      <c r="B3826" s="15" t="s">
        <v>4270</v>
      </c>
      <c r="C3826" s="18" t="s">
        <v>4271</v>
      </c>
      <c r="D3826" s="35">
        <v>7118</v>
      </c>
      <c r="E3826" s="36">
        <v>59</v>
      </c>
      <c r="F3826" s="32">
        <v>69</v>
      </c>
      <c r="G3826" s="32">
        <v>57</v>
      </c>
      <c r="H3826" s="32">
        <v>32</v>
      </c>
      <c r="I3826" s="32">
        <v>54</v>
      </c>
      <c r="J3826" s="37"/>
      <c r="K3826" s="36">
        <v>23</v>
      </c>
      <c r="L3826" s="32">
        <v>50</v>
      </c>
      <c r="M3826" s="37">
        <v>42</v>
      </c>
      <c r="N3826" s="32"/>
      <c r="O3826" s="32"/>
      <c r="P3826" s="32"/>
      <c r="Q3826" s="32"/>
      <c r="R3826" s="38">
        <f>(E3826*E$2+F3826*F$2+G3826*G$2+H3826*H$2+I3826*I$2+K3826*K$2+J3826*J$2+L3826*L$2+M3826*M$2)</f>
        <v>0</v>
      </c>
    </row>
    <row r="3827" spans="1:18" ht="22.5" customHeight="1">
      <c r="A3827" s="34">
        <v>46017</v>
      </c>
      <c r="B3827" s="15" t="s">
        <v>4272</v>
      </c>
      <c r="C3827" s="15" t="s">
        <v>4273</v>
      </c>
      <c r="D3827" s="35">
        <v>31050</v>
      </c>
      <c r="E3827" s="36">
        <v>56</v>
      </c>
      <c r="F3827" s="32">
        <v>73</v>
      </c>
      <c r="G3827" s="32">
        <v>42</v>
      </c>
      <c r="H3827" s="32">
        <v>83</v>
      </c>
      <c r="I3827" s="32"/>
      <c r="J3827" s="37"/>
      <c r="K3827" s="36">
        <v>97</v>
      </c>
      <c r="L3827" s="32">
        <v>39</v>
      </c>
      <c r="M3827" s="37">
        <v>55</v>
      </c>
      <c r="N3827" s="32"/>
      <c r="O3827" s="32"/>
      <c r="P3827" s="32"/>
      <c r="Q3827" s="32"/>
      <c r="R3827" s="38">
        <f>(E3827*E$2+F3827*F$2+G3827*G$2+H3827*H$2+I3827*I$2+K3827*K$2+J3827*J$2+L3827*L$2+M3827*M$2)</f>
        <v>0</v>
      </c>
    </row>
    <row r="3828" spans="1:18" ht="22.5" customHeight="1">
      <c r="A3828" s="34">
        <v>46017</v>
      </c>
      <c r="B3828" s="15" t="s">
        <v>5880</v>
      </c>
      <c r="C3828" s="18" t="s">
        <v>5519</v>
      </c>
      <c r="D3828" s="35">
        <v>5771</v>
      </c>
      <c r="E3828" s="36">
        <v>65</v>
      </c>
      <c r="F3828" s="32">
        <v>89</v>
      </c>
      <c r="G3828" s="32">
        <v>53</v>
      </c>
      <c r="H3828" s="32">
        <v>64</v>
      </c>
      <c r="I3828" s="32"/>
      <c r="J3828" s="37"/>
      <c r="K3828" s="36">
        <v>40</v>
      </c>
      <c r="L3828" s="32">
        <v>37</v>
      </c>
      <c r="M3828" s="37">
        <v>38</v>
      </c>
      <c r="N3828" s="32"/>
      <c r="O3828" s="32"/>
      <c r="P3828" s="32"/>
      <c r="Q3828" s="32"/>
      <c r="R3828" s="38">
        <f>(E3828*E$2+F3828*F$2+G3828*G$2+H3828*H$2+I3828*I$2+K3828*K$2+J3828*J$2+L3828*L$2+M3828*M$2)</f>
        <v>0</v>
      </c>
    </row>
    <row r="3829" spans="1:18" ht="22.5" customHeight="1">
      <c r="A3829" s="34">
        <v>46017</v>
      </c>
      <c r="B3829" s="15" t="s">
        <v>4274</v>
      </c>
      <c r="C3829" s="18" t="s">
        <v>4275</v>
      </c>
      <c r="D3829" s="35">
        <v>4908</v>
      </c>
      <c r="E3829" s="36">
        <v>87</v>
      </c>
      <c r="F3829" s="32">
        <v>93</v>
      </c>
      <c r="G3829" s="32">
        <v>68</v>
      </c>
      <c r="H3829" s="32">
        <v>45</v>
      </c>
      <c r="I3829" s="32">
        <v>88</v>
      </c>
      <c r="J3829" s="37"/>
      <c r="K3829" s="36">
        <v>49</v>
      </c>
      <c r="L3829" s="32">
        <v>68</v>
      </c>
      <c r="M3829" s="37">
        <v>61</v>
      </c>
      <c r="N3829" s="32"/>
      <c r="O3829" s="32"/>
      <c r="P3829" s="32"/>
      <c r="Q3829" s="32"/>
      <c r="R3829" s="38">
        <f>(E3829*E$2+F3829*F$2+G3829*G$2+H3829*H$2+I3829*I$2+K3829*K$2+J3829*J$2+L3829*L$2+M3829*M$2)</f>
        <v>0</v>
      </c>
    </row>
    <row r="3830" spans="1:18" ht="22.5" customHeight="1">
      <c r="A3830" s="34">
        <v>46017</v>
      </c>
      <c r="B3830" s="15" t="s">
        <v>5698</v>
      </c>
      <c r="C3830" s="18" t="s">
        <v>5697</v>
      </c>
      <c r="D3830" s="35">
        <v>1308</v>
      </c>
      <c r="E3830" s="36">
        <v>68</v>
      </c>
      <c r="F3830" s="32">
        <v>91</v>
      </c>
      <c r="G3830" s="32">
        <v>47</v>
      </c>
      <c r="H3830" s="32">
        <v>85</v>
      </c>
      <c r="I3830" s="32">
        <v>52</v>
      </c>
      <c r="J3830" s="37">
        <v>77</v>
      </c>
      <c r="K3830" s="36">
        <v>42</v>
      </c>
      <c r="L3830" s="32">
        <v>37</v>
      </c>
      <c r="M3830" s="37">
        <v>67</v>
      </c>
      <c r="N3830" s="32"/>
      <c r="O3830" s="32"/>
      <c r="P3830" s="32"/>
      <c r="Q3830" s="32"/>
      <c r="R3830" s="38">
        <f>(E3830*E$2+F3830*F$2+G3830*G$2+H3830*H$2+I3830*I$2+K3830*K$2+J3830*J$2+L3830*L$2+M3830*M$2)</f>
        <v>0</v>
      </c>
    </row>
    <row r="3831" spans="1:18" ht="22.5" customHeight="1">
      <c r="A3831" s="34">
        <v>46017</v>
      </c>
      <c r="B3831" s="15" t="s">
        <v>6743</v>
      </c>
      <c r="C3831" s="18" t="s">
        <v>6744</v>
      </c>
      <c r="D3831" s="35">
        <v>162</v>
      </c>
      <c r="E3831" s="36"/>
      <c r="F3831" s="32"/>
      <c r="G3831" s="32"/>
      <c r="H3831" s="32"/>
      <c r="I3831" s="32"/>
      <c r="J3831" s="37"/>
      <c r="K3831" s="36"/>
      <c r="L3831" s="32">
        <v>27</v>
      </c>
      <c r="M3831" s="37">
        <v>69</v>
      </c>
      <c r="N3831" s="32"/>
      <c r="O3831" s="32"/>
      <c r="P3831" s="32"/>
      <c r="Q3831" s="32"/>
      <c r="R3831" s="38">
        <f>(E3831*E$2+F3831*F$2+G3831*G$2+H3831*H$2+I3831*I$2+K3831*K$2+J3831*J$2+L3831*L$2+M3831*M$2)</f>
        <v>0</v>
      </c>
    </row>
    <row r="3832" spans="1:18" ht="22.5" customHeight="1">
      <c r="A3832" s="34">
        <v>46017</v>
      </c>
      <c r="B3832" s="15" t="s">
        <v>4276</v>
      </c>
      <c r="C3832" s="18" t="s">
        <v>4277</v>
      </c>
      <c r="D3832" s="35">
        <v>1641</v>
      </c>
      <c r="E3832" s="36">
        <v>54</v>
      </c>
      <c r="F3832" s="32">
        <v>67</v>
      </c>
      <c r="G3832" s="32">
        <v>71</v>
      </c>
      <c r="H3832" s="32">
        <v>40</v>
      </c>
      <c r="I3832" s="32">
        <v>85</v>
      </c>
      <c r="J3832" s="37"/>
      <c r="K3832" s="36">
        <v>23</v>
      </c>
      <c r="L3832" s="32">
        <v>60</v>
      </c>
      <c r="M3832" s="37">
        <v>49</v>
      </c>
      <c r="N3832" s="32"/>
      <c r="O3832" s="32"/>
      <c r="P3832" s="32"/>
      <c r="Q3832" s="32"/>
      <c r="R3832" s="38">
        <f>(E3832*E$2+F3832*F$2+G3832*G$2+H3832*H$2+I3832*I$2+K3832*K$2+J3832*J$2+L3832*L$2+M3832*M$2)</f>
        <v>0</v>
      </c>
    </row>
    <row r="3833" spans="1:18" ht="22.5" customHeight="1">
      <c r="A3833" s="34">
        <v>46017</v>
      </c>
      <c r="B3833" s="15" t="s">
        <v>4278</v>
      </c>
      <c r="C3833" s="18" t="s">
        <v>4279</v>
      </c>
      <c r="D3833" s="35">
        <v>931</v>
      </c>
      <c r="E3833" s="36"/>
      <c r="F3833" s="32">
        <v>75</v>
      </c>
      <c r="G3833" s="32"/>
      <c r="H3833" s="32">
        <v>95</v>
      </c>
      <c r="I3833" s="32"/>
      <c r="J3833" s="37"/>
      <c r="K3833" s="36">
        <v>40</v>
      </c>
      <c r="L3833" s="32">
        <v>49</v>
      </c>
      <c r="M3833" s="37">
        <v>39</v>
      </c>
      <c r="N3833" s="32"/>
      <c r="O3833" s="32"/>
      <c r="P3833" s="32"/>
      <c r="Q3833" s="32"/>
      <c r="R3833" s="38">
        <f>(E3833*E$2+F3833*F$2+G3833*G$2+H3833*H$2+I3833*I$2+K3833*K$2+J3833*J$2+L3833*L$2+M3833*M$2)</f>
        <v>0</v>
      </c>
    </row>
    <row r="3834" spans="1:18" ht="22.5" customHeight="1">
      <c r="A3834" s="34">
        <v>46017</v>
      </c>
      <c r="B3834" s="15" t="s">
        <v>4280</v>
      </c>
      <c r="C3834" s="18" t="s">
        <v>4281</v>
      </c>
      <c r="D3834" s="35">
        <v>9460</v>
      </c>
      <c r="E3834" s="36">
        <v>7</v>
      </c>
      <c r="F3834" s="32">
        <v>71</v>
      </c>
      <c r="G3834" s="32">
        <v>11</v>
      </c>
      <c r="H3834" s="32">
        <v>17</v>
      </c>
      <c r="I3834" s="32">
        <v>38</v>
      </c>
      <c r="J3834" s="37">
        <v>64</v>
      </c>
      <c r="K3834" s="36">
        <v>65</v>
      </c>
      <c r="L3834" s="32">
        <v>65</v>
      </c>
      <c r="M3834" s="37">
        <v>43</v>
      </c>
      <c r="N3834" s="32"/>
      <c r="O3834" s="32"/>
      <c r="P3834" s="32"/>
      <c r="Q3834" s="32"/>
      <c r="R3834" s="38">
        <f>(E3834*E$2+F3834*F$2+G3834*G$2+H3834*H$2+I3834*I$2+K3834*K$2+J3834*J$2+L3834*L$2+M3834*M$2)</f>
        <v>0</v>
      </c>
    </row>
    <row r="3835" spans="1:18" ht="22.5" customHeight="1">
      <c r="A3835" s="34">
        <v>46017</v>
      </c>
      <c r="B3835" s="15" t="s">
        <v>4282</v>
      </c>
      <c r="C3835" s="18" t="s">
        <v>4283</v>
      </c>
      <c r="D3835" s="35">
        <v>657</v>
      </c>
      <c r="E3835" s="36">
        <v>64</v>
      </c>
      <c r="F3835" s="32">
        <v>97</v>
      </c>
      <c r="G3835" s="32">
        <v>30</v>
      </c>
      <c r="H3835" s="32">
        <v>77</v>
      </c>
      <c r="I3835" s="32">
        <v>20</v>
      </c>
      <c r="J3835" s="37"/>
      <c r="K3835" s="36">
        <v>63</v>
      </c>
      <c r="L3835" s="32">
        <v>20</v>
      </c>
      <c r="M3835" s="37">
        <v>79</v>
      </c>
      <c r="N3835" s="32"/>
      <c r="O3835" s="32"/>
      <c r="P3835" s="32"/>
      <c r="Q3835" s="32"/>
      <c r="R3835" s="38">
        <f>(E3835*E$2+F3835*F$2+G3835*G$2+H3835*H$2+I3835*I$2+K3835*K$2+J3835*J$2+L3835*L$2+M3835*M$2)</f>
        <v>0</v>
      </c>
    </row>
    <row r="3836" spans="1:18" ht="22.5" customHeight="1">
      <c r="A3836" s="34">
        <v>46017</v>
      </c>
      <c r="B3836" s="15" t="s">
        <v>8057</v>
      </c>
      <c r="C3836" s="18" t="s">
        <v>8058</v>
      </c>
      <c r="D3836" s="35">
        <v>1940</v>
      </c>
      <c r="E3836" s="36"/>
      <c r="F3836" s="32"/>
      <c r="G3836" s="32"/>
      <c r="H3836" s="32">
        <v>92</v>
      </c>
      <c r="I3836" s="32"/>
      <c r="J3836" s="37"/>
      <c r="K3836" s="36"/>
      <c r="L3836" s="32">
        <v>49</v>
      </c>
      <c r="M3836" s="37">
        <v>47</v>
      </c>
      <c r="N3836" s="32"/>
      <c r="O3836" s="32"/>
      <c r="P3836" s="32"/>
      <c r="Q3836" s="32"/>
      <c r="R3836" s="38">
        <f>(E3836*E$2+F3836*F$2+G3836*G$2+H3836*H$2+I3836*I$2+K3836*K$2+J3836*J$2+L3836*L$2+M3836*M$2)</f>
        <v>0</v>
      </c>
    </row>
    <row r="3837" spans="1:18" ht="22.5" customHeight="1">
      <c r="A3837" s="34">
        <v>46017</v>
      </c>
      <c r="B3837" s="15" t="s">
        <v>4284</v>
      </c>
      <c r="C3837" s="18" t="s">
        <v>4285</v>
      </c>
      <c r="D3837" s="35">
        <v>1652</v>
      </c>
      <c r="E3837" s="36"/>
      <c r="F3837" s="32">
        <v>79</v>
      </c>
      <c r="G3837" s="32"/>
      <c r="H3837" s="32">
        <v>51</v>
      </c>
      <c r="I3837" s="32"/>
      <c r="J3837" s="37">
        <v>69</v>
      </c>
      <c r="K3837" s="36">
        <v>20</v>
      </c>
      <c r="L3837" s="32">
        <v>41</v>
      </c>
      <c r="M3837" s="37">
        <v>65</v>
      </c>
      <c r="N3837" s="32"/>
      <c r="O3837" s="32"/>
      <c r="P3837" s="32"/>
      <c r="Q3837" s="32"/>
      <c r="R3837" s="38">
        <f>(E3837*E$2+F3837*F$2+G3837*G$2+H3837*H$2+I3837*I$2+K3837*K$2+J3837*J$2+L3837*L$2+M3837*M$2)</f>
        <v>0</v>
      </c>
    </row>
    <row r="3838" spans="1:18" ht="22.5" customHeight="1">
      <c r="A3838" s="34">
        <v>46017</v>
      </c>
      <c r="B3838" s="15" t="s">
        <v>4286</v>
      </c>
      <c r="C3838" s="15" t="s">
        <v>4287</v>
      </c>
      <c r="D3838" s="35">
        <v>89072</v>
      </c>
      <c r="E3838" s="36">
        <v>71</v>
      </c>
      <c r="F3838" s="32">
        <v>64</v>
      </c>
      <c r="G3838" s="32">
        <v>65</v>
      </c>
      <c r="H3838" s="32">
        <v>78</v>
      </c>
      <c r="I3838" s="32">
        <v>61</v>
      </c>
      <c r="J3838" s="37">
        <v>63</v>
      </c>
      <c r="K3838" s="36">
        <v>70</v>
      </c>
      <c r="L3838" s="32">
        <v>9</v>
      </c>
      <c r="M3838" s="37">
        <v>89</v>
      </c>
      <c r="N3838" s="32"/>
      <c r="O3838" s="32"/>
      <c r="P3838" s="32"/>
      <c r="Q3838" s="32"/>
      <c r="R3838" s="38">
        <f>(E3838*E$2+F3838*F$2+G3838*G$2+H3838*H$2+I3838*I$2+K3838*K$2+J3838*J$2+L3838*L$2+M3838*M$2)</f>
        <v>0</v>
      </c>
    </row>
    <row r="3839" spans="1:18" ht="22.5" customHeight="1">
      <c r="A3839" s="34">
        <v>46017</v>
      </c>
      <c r="B3839" s="15" t="s">
        <v>4288</v>
      </c>
      <c r="C3839" s="18" t="s">
        <v>4289</v>
      </c>
      <c r="D3839" s="35">
        <v>72686</v>
      </c>
      <c r="E3839" s="36">
        <v>32</v>
      </c>
      <c r="F3839" s="32">
        <v>19</v>
      </c>
      <c r="G3839" s="32">
        <v>54</v>
      </c>
      <c r="H3839" s="32">
        <v>20</v>
      </c>
      <c r="I3839" s="32">
        <v>83</v>
      </c>
      <c r="J3839" s="37">
        <v>13</v>
      </c>
      <c r="K3839" s="36">
        <v>78</v>
      </c>
      <c r="L3839" s="32">
        <v>35</v>
      </c>
      <c r="M3839" s="37">
        <v>61</v>
      </c>
      <c r="N3839" s="32"/>
      <c r="O3839" s="32"/>
      <c r="P3839" s="32"/>
      <c r="Q3839" s="32"/>
      <c r="R3839" s="38">
        <f>(E3839*E$2+F3839*F$2+G3839*G$2+H3839*H$2+I3839*I$2+K3839*K$2+J3839*J$2+L3839*L$2+M3839*M$2)</f>
        <v>0</v>
      </c>
    </row>
    <row r="3840" spans="1:18" ht="22.5" customHeight="1">
      <c r="A3840" s="34">
        <v>46017</v>
      </c>
      <c r="B3840" s="15" t="s">
        <v>4290</v>
      </c>
      <c r="C3840" s="18" t="s">
        <v>4291</v>
      </c>
      <c r="D3840" s="35">
        <v>15645</v>
      </c>
      <c r="E3840" s="36">
        <v>54</v>
      </c>
      <c r="F3840" s="32">
        <v>64</v>
      </c>
      <c r="G3840" s="32">
        <v>51</v>
      </c>
      <c r="H3840" s="32">
        <v>51</v>
      </c>
      <c r="I3840" s="32">
        <v>64</v>
      </c>
      <c r="J3840" s="37">
        <v>62</v>
      </c>
      <c r="K3840" s="36">
        <v>55</v>
      </c>
      <c r="L3840" s="32">
        <v>9</v>
      </c>
      <c r="M3840" s="37">
        <v>64</v>
      </c>
      <c r="N3840" s="32"/>
      <c r="O3840" s="32"/>
      <c r="P3840" s="32"/>
      <c r="Q3840" s="32"/>
      <c r="R3840" s="38">
        <f>(E3840*E$2+F3840*F$2+G3840*G$2+H3840*H$2+I3840*I$2+K3840*K$2+J3840*J$2+L3840*L$2+M3840*M$2)</f>
        <v>0</v>
      </c>
    </row>
    <row r="3841" spans="1:18" ht="22.5" customHeight="1">
      <c r="A3841" s="34">
        <v>46017</v>
      </c>
      <c r="B3841" s="15" t="s">
        <v>4292</v>
      </c>
      <c r="C3841" s="18" t="s">
        <v>4293</v>
      </c>
      <c r="D3841" s="35">
        <v>1609</v>
      </c>
      <c r="E3841" s="36"/>
      <c r="F3841" s="32">
        <v>15</v>
      </c>
      <c r="G3841" s="32"/>
      <c r="H3841" s="32">
        <v>79</v>
      </c>
      <c r="I3841" s="32"/>
      <c r="J3841" s="37">
        <v>1</v>
      </c>
      <c r="K3841" s="36">
        <v>48</v>
      </c>
      <c r="L3841" s="32">
        <v>13</v>
      </c>
      <c r="M3841" s="37">
        <v>92</v>
      </c>
      <c r="N3841" s="32"/>
      <c r="O3841" s="32"/>
      <c r="P3841" s="32"/>
      <c r="Q3841" s="32"/>
      <c r="R3841" s="38">
        <f>(E3841*E$2+F3841*F$2+G3841*G$2+H3841*H$2+I3841*I$2+K3841*K$2+J3841*J$2+L3841*L$2+M3841*M$2)</f>
        <v>0</v>
      </c>
    </row>
    <row r="3842" spans="1:18" ht="22.5" customHeight="1">
      <c r="A3842" s="34">
        <v>46017</v>
      </c>
      <c r="B3842" s="15" t="s">
        <v>4294</v>
      </c>
      <c r="C3842" s="18" t="s">
        <v>4295</v>
      </c>
      <c r="D3842" s="35">
        <v>11635</v>
      </c>
      <c r="E3842" s="36">
        <v>67</v>
      </c>
      <c r="F3842" s="32">
        <v>97</v>
      </c>
      <c r="G3842" s="32">
        <v>61</v>
      </c>
      <c r="H3842" s="32">
        <v>50</v>
      </c>
      <c r="I3842" s="32">
        <v>91</v>
      </c>
      <c r="J3842" s="37"/>
      <c r="K3842" s="36">
        <v>90</v>
      </c>
      <c r="L3842" s="32">
        <v>63</v>
      </c>
      <c r="M3842" s="37">
        <v>45</v>
      </c>
      <c r="N3842" s="32"/>
      <c r="O3842" s="32"/>
      <c r="P3842" s="32"/>
      <c r="Q3842" s="32"/>
      <c r="R3842" s="38">
        <f>(E3842*E$2+F3842*F$2+G3842*G$2+H3842*H$2+I3842*I$2+K3842*K$2+J3842*J$2+L3842*L$2+M3842*M$2)</f>
        <v>0</v>
      </c>
    </row>
    <row r="3843" spans="1:18" ht="22.5" customHeight="1">
      <c r="A3843" s="34">
        <v>46017</v>
      </c>
      <c r="B3843" s="15" t="s">
        <v>4296</v>
      </c>
      <c r="C3843" s="15" t="s">
        <v>4297</v>
      </c>
      <c r="D3843" s="35">
        <v>890791</v>
      </c>
      <c r="E3843" s="36">
        <v>66</v>
      </c>
      <c r="F3843" s="32">
        <v>82</v>
      </c>
      <c r="G3843" s="32">
        <v>78</v>
      </c>
      <c r="H3843" s="32">
        <v>17</v>
      </c>
      <c r="I3843" s="32">
        <v>20</v>
      </c>
      <c r="J3843" s="37"/>
      <c r="K3843" s="36">
        <v>77</v>
      </c>
      <c r="L3843" s="32">
        <v>27</v>
      </c>
      <c r="M3843" s="37">
        <v>84</v>
      </c>
      <c r="N3843" s="32"/>
      <c r="O3843" s="32"/>
      <c r="P3843" s="32"/>
      <c r="Q3843" s="32"/>
      <c r="R3843" s="38">
        <f>(E3843*E$2+F3843*F$2+G3843*G$2+H3843*H$2+I3843*I$2+K3843*K$2+J3843*J$2+L3843*L$2+M3843*M$2)</f>
        <v>0</v>
      </c>
    </row>
    <row r="3844" spans="1:18" ht="22.5" customHeight="1">
      <c r="A3844" s="34">
        <v>46017</v>
      </c>
      <c r="B3844" s="15" t="s">
        <v>4298</v>
      </c>
      <c r="C3844" s="18" t="s">
        <v>4299</v>
      </c>
      <c r="D3844" s="35">
        <v>359</v>
      </c>
      <c r="E3844" s="36">
        <v>90</v>
      </c>
      <c r="F3844" s="32">
        <v>81</v>
      </c>
      <c r="G3844" s="32">
        <v>66</v>
      </c>
      <c r="H3844" s="32">
        <v>94</v>
      </c>
      <c r="I3844" s="32">
        <v>85</v>
      </c>
      <c r="J3844" s="37"/>
      <c r="K3844" s="36">
        <v>20</v>
      </c>
      <c r="L3844" s="32">
        <v>35</v>
      </c>
      <c r="M3844" s="37">
        <v>35</v>
      </c>
      <c r="N3844" s="32"/>
      <c r="O3844" s="32"/>
      <c r="P3844" s="32"/>
      <c r="Q3844" s="32"/>
      <c r="R3844" s="38">
        <f>(E3844*E$2+F3844*F$2+G3844*G$2+H3844*H$2+I3844*I$2+K3844*K$2+J3844*J$2+L3844*L$2+M3844*M$2)</f>
        <v>0</v>
      </c>
    </row>
    <row r="3845" spans="1:18" ht="22.5" customHeight="1">
      <c r="A3845" s="34">
        <v>46017</v>
      </c>
      <c r="B3845" s="15" t="s">
        <v>4300</v>
      </c>
      <c r="C3845" s="18" t="s">
        <v>4301</v>
      </c>
      <c r="D3845" s="35">
        <v>262</v>
      </c>
      <c r="E3845" s="36">
        <v>53</v>
      </c>
      <c r="F3845" s="32">
        <v>57</v>
      </c>
      <c r="G3845" s="32">
        <v>53</v>
      </c>
      <c r="H3845" s="32">
        <v>29</v>
      </c>
      <c r="I3845" s="32">
        <v>36</v>
      </c>
      <c r="J3845" s="37"/>
      <c r="K3845" s="36">
        <v>71</v>
      </c>
      <c r="L3845" s="32">
        <v>39</v>
      </c>
      <c r="M3845" s="37">
        <v>62</v>
      </c>
      <c r="N3845" s="32"/>
      <c r="O3845" s="32"/>
      <c r="P3845" s="32"/>
      <c r="Q3845" s="32"/>
      <c r="R3845" s="38">
        <f>(E3845*E$2+F3845*F$2+G3845*G$2+H3845*H$2+I3845*I$2+K3845*K$2+J3845*J$2+L3845*L$2+M3845*M$2)</f>
        <v>0</v>
      </c>
    </row>
    <row r="3846" spans="1:18" ht="22.5" customHeight="1">
      <c r="A3846" s="34">
        <v>46017</v>
      </c>
      <c r="B3846" s="15" t="s">
        <v>7536</v>
      </c>
      <c r="C3846" s="18" t="s">
        <v>7652</v>
      </c>
      <c r="D3846" s="35">
        <v>464</v>
      </c>
      <c r="E3846" s="36">
        <v>55</v>
      </c>
      <c r="F3846" s="32">
        <v>74</v>
      </c>
      <c r="G3846" s="32">
        <v>48</v>
      </c>
      <c r="H3846" s="32">
        <v>20</v>
      </c>
      <c r="I3846" s="32">
        <v>52</v>
      </c>
      <c r="J3846" s="37"/>
      <c r="K3846" s="36">
        <v>8</v>
      </c>
      <c r="L3846" s="32">
        <v>55</v>
      </c>
      <c r="M3846" s="37">
        <v>31</v>
      </c>
      <c r="N3846" s="32"/>
      <c r="O3846" s="32"/>
      <c r="P3846" s="32"/>
      <c r="Q3846" s="32"/>
      <c r="R3846" s="38">
        <f>(E3846*E$2+F3846*F$2+G3846*G$2+H3846*H$2+I3846*I$2+K3846*K$2+J3846*J$2+L3846*L$2+M3846*M$2)</f>
        <v>0</v>
      </c>
    </row>
    <row r="3847" spans="1:18" ht="22.5" customHeight="1">
      <c r="A3847" s="34">
        <v>46017</v>
      </c>
      <c r="B3847" s="15" t="s">
        <v>6089</v>
      </c>
      <c r="C3847" s="15" t="s">
        <v>4302</v>
      </c>
      <c r="D3847" s="35">
        <v>824</v>
      </c>
      <c r="E3847" s="36">
        <v>51</v>
      </c>
      <c r="F3847" s="32">
        <v>69</v>
      </c>
      <c r="G3847" s="32">
        <v>44</v>
      </c>
      <c r="H3847" s="32">
        <v>23</v>
      </c>
      <c r="I3847" s="32">
        <v>38</v>
      </c>
      <c r="J3847" s="37"/>
      <c r="K3847" s="36">
        <v>18</v>
      </c>
      <c r="L3847" s="32">
        <v>51</v>
      </c>
      <c r="M3847" s="37">
        <v>21</v>
      </c>
      <c r="N3847" s="32"/>
      <c r="O3847" s="32"/>
      <c r="P3847" s="32"/>
      <c r="Q3847" s="32"/>
      <c r="R3847" s="38">
        <f>(E3847*E$2+F3847*F$2+G3847*G$2+H3847*H$2+I3847*I$2+K3847*K$2+J3847*J$2+L3847*L$2+M3847*M$2)</f>
        <v>0</v>
      </c>
    </row>
    <row r="3848" spans="1:18" ht="22.5" customHeight="1">
      <c r="A3848" s="34">
        <v>46017</v>
      </c>
      <c r="B3848" s="15" t="s">
        <v>5901</v>
      </c>
      <c r="C3848" s="18" t="s">
        <v>4303</v>
      </c>
      <c r="D3848" s="35">
        <v>2625</v>
      </c>
      <c r="E3848" s="36">
        <v>51</v>
      </c>
      <c r="F3848" s="32">
        <v>19</v>
      </c>
      <c r="G3848" s="32">
        <v>58</v>
      </c>
      <c r="H3848" s="32">
        <v>82</v>
      </c>
      <c r="I3848" s="32">
        <v>51</v>
      </c>
      <c r="J3848" s="37">
        <v>7</v>
      </c>
      <c r="K3848" s="36">
        <v>41</v>
      </c>
      <c r="L3848" s="32">
        <v>53</v>
      </c>
      <c r="M3848" s="37">
        <v>55</v>
      </c>
      <c r="N3848" s="32"/>
      <c r="O3848" s="32"/>
      <c r="P3848" s="32"/>
      <c r="Q3848" s="32"/>
      <c r="R3848" s="38">
        <f>(E3848*E$2+F3848*F$2+G3848*G$2+H3848*H$2+I3848*I$2+K3848*K$2+J3848*J$2+L3848*L$2+M3848*M$2)</f>
        <v>0</v>
      </c>
    </row>
    <row r="3849" spans="1:18" ht="22.5" customHeight="1">
      <c r="A3849" s="34">
        <v>46017</v>
      </c>
      <c r="B3849" s="15" t="s">
        <v>4304</v>
      </c>
      <c r="C3849" s="18" t="s">
        <v>4305</v>
      </c>
      <c r="D3849" s="35">
        <v>446</v>
      </c>
      <c r="E3849" s="36"/>
      <c r="F3849" s="32">
        <v>48</v>
      </c>
      <c r="G3849" s="32"/>
      <c r="H3849" s="32">
        <v>25</v>
      </c>
      <c r="I3849" s="32"/>
      <c r="J3849" s="37"/>
      <c r="K3849" s="36">
        <v>70</v>
      </c>
      <c r="L3849" s="32">
        <v>28</v>
      </c>
      <c r="M3849" s="37">
        <v>54</v>
      </c>
      <c r="N3849" s="32"/>
      <c r="O3849" s="32"/>
      <c r="P3849" s="32"/>
      <c r="Q3849" s="32"/>
      <c r="R3849" s="38">
        <f>(E3849*E$2+F3849*F$2+G3849*G$2+H3849*H$2+I3849*I$2+K3849*K$2+J3849*J$2+L3849*L$2+M3849*M$2)</f>
        <v>0</v>
      </c>
    </row>
    <row r="3850" spans="1:18" ht="22.5" customHeight="1">
      <c r="A3850" s="34">
        <v>46017</v>
      </c>
      <c r="B3850" s="15" t="s">
        <v>5521</v>
      </c>
      <c r="C3850" s="18" t="s">
        <v>5520</v>
      </c>
      <c r="D3850" s="35">
        <v>14204</v>
      </c>
      <c r="E3850" s="36">
        <v>53</v>
      </c>
      <c r="F3850" s="32"/>
      <c r="G3850" s="32">
        <v>66</v>
      </c>
      <c r="H3850" s="32"/>
      <c r="I3850" s="32">
        <v>65</v>
      </c>
      <c r="J3850" s="37">
        <v>58</v>
      </c>
      <c r="K3850" s="36">
        <v>27</v>
      </c>
      <c r="L3850" s="32">
        <v>6</v>
      </c>
      <c r="M3850" s="37">
        <v>87</v>
      </c>
      <c r="N3850" s="32"/>
      <c r="O3850" s="32"/>
      <c r="P3850" s="32"/>
      <c r="Q3850" s="32"/>
      <c r="R3850" s="38">
        <f>(E3850*E$2+F3850*F$2+G3850*G$2+H3850*H$2+I3850*I$2+K3850*K$2+J3850*J$2+L3850*L$2+M3850*M$2)</f>
        <v>0</v>
      </c>
    </row>
    <row r="3851" spans="1:18" ht="22.5" customHeight="1">
      <c r="A3851" s="34">
        <v>46017</v>
      </c>
      <c r="B3851" s="15" t="s">
        <v>4306</v>
      </c>
      <c r="C3851" s="15" t="s">
        <v>4307</v>
      </c>
      <c r="D3851" s="35">
        <v>55189</v>
      </c>
      <c r="E3851" s="36">
        <v>82</v>
      </c>
      <c r="F3851" s="32">
        <v>78</v>
      </c>
      <c r="G3851" s="32">
        <v>70</v>
      </c>
      <c r="H3851" s="32">
        <v>51</v>
      </c>
      <c r="I3851" s="32"/>
      <c r="J3851" s="37"/>
      <c r="K3851" s="36">
        <v>32</v>
      </c>
      <c r="L3851" s="32">
        <v>33</v>
      </c>
      <c r="M3851" s="37">
        <v>63</v>
      </c>
      <c r="N3851" s="32"/>
      <c r="O3851" s="32"/>
      <c r="P3851" s="32"/>
      <c r="Q3851" s="32"/>
      <c r="R3851" s="38">
        <f>(E3851*E$2+F3851*F$2+G3851*G$2+H3851*H$2+I3851*I$2+K3851*K$2+J3851*J$2+L3851*L$2+M3851*M$2)</f>
        <v>0</v>
      </c>
    </row>
    <row r="3852" spans="1:18" ht="22.5" customHeight="1">
      <c r="A3852" s="34">
        <v>46017</v>
      </c>
      <c r="B3852" s="15" t="s">
        <v>4308</v>
      </c>
      <c r="C3852" s="18" t="s">
        <v>4309</v>
      </c>
      <c r="D3852" s="35">
        <v>4763</v>
      </c>
      <c r="E3852" s="36">
        <v>10</v>
      </c>
      <c r="F3852" s="32">
        <v>20</v>
      </c>
      <c r="G3852" s="32">
        <v>38</v>
      </c>
      <c r="H3852" s="32">
        <v>3</v>
      </c>
      <c r="I3852" s="32">
        <v>4</v>
      </c>
      <c r="J3852" s="37"/>
      <c r="K3852" s="36">
        <v>25</v>
      </c>
      <c r="L3852" s="32">
        <v>28</v>
      </c>
      <c r="M3852" s="37">
        <v>46</v>
      </c>
      <c r="N3852" s="32"/>
      <c r="O3852" s="32"/>
      <c r="P3852" s="32"/>
      <c r="Q3852" s="32"/>
      <c r="R3852" s="38">
        <f>(E3852*E$2+F3852*F$2+G3852*G$2+H3852*H$2+I3852*I$2+K3852*K$2+J3852*J$2+L3852*L$2+M3852*M$2)</f>
        <v>0</v>
      </c>
    </row>
    <row r="3853" spans="1:18" ht="22.5" customHeight="1">
      <c r="A3853" s="34">
        <v>46017</v>
      </c>
      <c r="B3853" s="15" t="s">
        <v>7566</v>
      </c>
      <c r="C3853" s="15" t="s">
        <v>7567</v>
      </c>
      <c r="D3853" s="35">
        <v>111</v>
      </c>
      <c r="E3853" s="36"/>
      <c r="F3853" s="32">
        <v>2</v>
      </c>
      <c r="G3853" s="32"/>
      <c r="H3853" s="32">
        <v>7</v>
      </c>
      <c r="I3853" s="32"/>
      <c r="J3853" s="37"/>
      <c r="K3853" s="36">
        <v>24</v>
      </c>
      <c r="L3853" s="32">
        <v>42</v>
      </c>
      <c r="M3853" s="37">
        <v>39</v>
      </c>
      <c r="N3853" s="32"/>
      <c r="O3853" s="32"/>
      <c r="P3853" s="32"/>
      <c r="Q3853" s="32"/>
      <c r="R3853" s="38">
        <f>(E3853*E$2+F3853*F$2+G3853*G$2+H3853*H$2+I3853*I$2+K3853*K$2+J3853*J$2+L3853*L$2+M3853*M$2)</f>
        <v>0</v>
      </c>
    </row>
    <row r="3854" spans="1:18" ht="22.5" customHeight="1">
      <c r="A3854" s="34">
        <v>46017</v>
      </c>
      <c r="B3854" s="15" t="s">
        <v>4310</v>
      </c>
      <c r="C3854" s="15" t="s">
        <v>4311</v>
      </c>
      <c r="D3854" s="35">
        <v>26818</v>
      </c>
      <c r="E3854" s="36">
        <v>78</v>
      </c>
      <c r="F3854" s="32">
        <v>90</v>
      </c>
      <c r="G3854" s="32">
        <v>75</v>
      </c>
      <c r="H3854" s="32">
        <v>54</v>
      </c>
      <c r="I3854" s="32">
        <v>94</v>
      </c>
      <c r="J3854" s="37"/>
      <c r="K3854" s="36">
        <v>59</v>
      </c>
      <c r="L3854" s="32">
        <v>28</v>
      </c>
      <c r="M3854" s="37">
        <v>96</v>
      </c>
      <c r="N3854" s="32"/>
      <c r="O3854" s="32"/>
      <c r="P3854" s="32"/>
      <c r="Q3854" s="32"/>
      <c r="R3854" s="38">
        <f>(E3854*E$2+F3854*F$2+G3854*G$2+H3854*H$2+I3854*I$2+K3854*K$2+J3854*J$2+L3854*L$2+M3854*M$2)</f>
        <v>0</v>
      </c>
    </row>
    <row r="3855" spans="1:18" ht="22.5" customHeight="1">
      <c r="A3855" s="34">
        <v>46017</v>
      </c>
      <c r="B3855" s="15" t="s">
        <v>4312</v>
      </c>
      <c r="C3855" s="18" t="s">
        <v>4313</v>
      </c>
      <c r="D3855" s="35">
        <v>2956</v>
      </c>
      <c r="E3855" s="36">
        <v>68</v>
      </c>
      <c r="F3855" s="32">
        <v>87</v>
      </c>
      <c r="G3855" s="32">
        <v>59</v>
      </c>
      <c r="H3855" s="32">
        <v>28</v>
      </c>
      <c r="I3855" s="32">
        <v>61</v>
      </c>
      <c r="J3855" s="37"/>
      <c r="K3855" s="36">
        <v>35</v>
      </c>
      <c r="L3855" s="32">
        <v>78</v>
      </c>
      <c r="M3855" s="37">
        <v>24</v>
      </c>
      <c r="N3855" s="32"/>
      <c r="O3855" s="32"/>
      <c r="P3855" s="32"/>
      <c r="Q3855" s="32"/>
      <c r="R3855" s="38">
        <f>(E3855*E$2+F3855*F$2+G3855*G$2+H3855*H$2+I3855*I$2+K3855*K$2+J3855*J$2+L3855*L$2+M3855*M$2)</f>
        <v>0</v>
      </c>
    </row>
    <row r="3856" spans="1:18" ht="22.5" customHeight="1">
      <c r="A3856" s="34">
        <v>46017</v>
      </c>
      <c r="B3856" s="15" t="s">
        <v>7744</v>
      </c>
      <c r="C3856" s="18" t="s">
        <v>6596</v>
      </c>
      <c r="D3856" s="35">
        <v>2821</v>
      </c>
      <c r="E3856" s="36">
        <v>3</v>
      </c>
      <c r="F3856" s="32">
        <v>12</v>
      </c>
      <c r="G3856" s="32">
        <v>19</v>
      </c>
      <c r="H3856" s="32">
        <v>19</v>
      </c>
      <c r="I3856" s="32">
        <v>4</v>
      </c>
      <c r="J3856" s="37"/>
      <c r="K3856" s="36">
        <v>41</v>
      </c>
      <c r="L3856" s="32">
        <v>88</v>
      </c>
      <c r="M3856" s="37">
        <v>11</v>
      </c>
      <c r="N3856" s="32"/>
      <c r="O3856" s="32"/>
      <c r="P3856" s="32"/>
      <c r="Q3856" s="32"/>
      <c r="R3856" s="38">
        <f>(E3856*E$2+F3856*F$2+G3856*G$2+H3856*H$2+I3856*I$2+K3856*K$2+J3856*J$2+L3856*L$2+M3856*M$2)</f>
        <v>0</v>
      </c>
    </row>
    <row r="3857" spans="1:18" ht="22.5" customHeight="1">
      <c r="A3857" s="34">
        <v>46017</v>
      </c>
      <c r="B3857" s="15" t="s">
        <v>5523</v>
      </c>
      <c r="C3857" s="18" t="s">
        <v>5522</v>
      </c>
      <c r="D3857" s="35">
        <v>742</v>
      </c>
      <c r="E3857" s="36">
        <v>60</v>
      </c>
      <c r="F3857" s="32"/>
      <c r="G3857" s="32">
        <v>68</v>
      </c>
      <c r="H3857" s="32">
        <v>65</v>
      </c>
      <c r="I3857" s="32">
        <v>27</v>
      </c>
      <c r="J3857" s="37"/>
      <c r="K3857" s="36">
        <v>38</v>
      </c>
      <c r="L3857" s="32">
        <v>79</v>
      </c>
      <c r="M3857" s="37">
        <v>28</v>
      </c>
      <c r="N3857" s="32"/>
      <c r="O3857" s="32"/>
      <c r="P3857" s="32"/>
      <c r="Q3857" s="32"/>
      <c r="R3857" s="38">
        <f>(E3857*E$2+F3857*F$2+G3857*G$2+H3857*H$2+I3857*I$2+K3857*K$2+J3857*J$2+L3857*L$2+M3857*M$2)</f>
        <v>0</v>
      </c>
    </row>
    <row r="3858" spans="1:18" ht="22.5" customHeight="1">
      <c r="A3858" s="34">
        <v>46017</v>
      </c>
      <c r="B3858" s="15" t="s">
        <v>7622</v>
      </c>
      <c r="C3858" s="15" t="s">
        <v>7623</v>
      </c>
      <c r="D3858" s="35">
        <v>576</v>
      </c>
      <c r="E3858" s="36">
        <v>31</v>
      </c>
      <c r="F3858" s="32"/>
      <c r="G3858" s="32">
        <v>51</v>
      </c>
      <c r="H3858" s="32">
        <v>62</v>
      </c>
      <c r="I3858" s="32"/>
      <c r="J3858" s="37"/>
      <c r="K3858" s="36">
        <v>98</v>
      </c>
      <c r="L3858" s="32">
        <v>66</v>
      </c>
      <c r="M3858" s="37">
        <v>49</v>
      </c>
      <c r="N3858" s="32"/>
      <c r="O3858" s="32"/>
      <c r="P3858" s="32"/>
      <c r="Q3858" s="32"/>
      <c r="R3858" s="38">
        <f>(E3858*E$2+F3858*F$2+G3858*G$2+H3858*H$2+I3858*I$2+K3858*K$2+J3858*J$2+L3858*L$2+M3858*M$2)</f>
        <v>0</v>
      </c>
    </row>
    <row r="3859" spans="1:18" ht="22.5" customHeight="1">
      <c r="A3859" s="34">
        <v>46017</v>
      </c>
      <c r="B3859" s="15" t="s">
        <v>5952</v>
      </c>
      <c r="C3859" s="18" t="s">
        <v>5915</v>
      </c>
      <c r="D3859" s="35">
        <v>1832</v>
      </c>
      <c r="E3859" s="36">
        <v>38</v>
      </c>
      <c r="F3859" s="32">
        <v>12</v>
      </c>
      <c r="G3859" s="32">
        <v>46</v>
      </c>
      <c r="H3859" s="32">
        <v>89</v>
      </c>
      <c r="I3859" s="32">
        <v>46</v>
      </c>
      <c r="J3859" s="37"/>
      <c r="K3859" s="36">
        <v>32</v>
      </c>
      <c r="L3859" s="32">
        <v>80</v>
      </c>
      <c r="M3859" s="37">
        <v>34</v>
      </c>
      <c r="N3859" s="32"/>
      <c r="O3859" s="32"/>
      <c r="P3859" s="32"/>
      <c r="Q3859" s="32"/>
      <c r="R3859" s="38">
        <f>(E3859*E$2+F3859*F$2+G3859*G$2+H3859*H$2+I3859*I$2+K3859*K$2+J3859*J$2+L3859*L$2+M3859*M$2)</f>
        <v>0</v>
      </c>
    </row>
    <row r="3860" spans="1:18" ht="22.5" customHeight="1">
      <c r="A3860" s="34">
        <v>46017</v>
      </c>
      <c r="B3860" s="15" t="s">
        <v>4314</v>
      </c>
      <c r="C3860" s="15" t="s">
        <v>4315</v>
      </c>
      <c r="D3860" s="35">
        <v>3278</v>
      </c>
      <c r="E3860" s="36">
        <v>32</v>
      </c>
      <c r="F3860" s="32">
        <v>27</v>
      </c>
      <c r="G3860" s="32">
        <v>48</v>
      </c>
      <c r="H3860" s="32">
        <v>11</v>
      </c>
      <c r="I3860" s="32">
        <v>9</v>
      </c>
      <c r="J3860" s="37">
        <v>39</v>
      </c>
      <c r="K3860" s="36">
        <v>46</v>
      </c>
      <c r="L3860" s="32">
        <v>56</v>
      </c>
      <c r="M3860" s="37">
        <v>67</v>
      </c>
      <c r="N3860" s="32"/>
      <c r="O3860" s="32"/>
      <c r="P3860" s="32"/>
      <c r="Q3860" s="32"/>
      <c r="R3860" s="38">
        <f>(E3860*E$2+F3860*F$2+G3860*G$2+H3860*H$2+I3860*I$2+K3860*K$2+J3860*J$2+L3860*L$2+M3860*M$2)</f>
        <v>0</v>
      </c>
    </row>
    <row r="3861" spans="1:18" ht="22.5" customHeight="1">
      <c r="A3861" s="34">
        <v>46017</v>
      </c>
      <c r="B3861" s="15" t="s">
        <v>4316</v>
      </c>
      <c r="C3861" s="18" t="s">
        <v>4317</v>
      </c>
      <c r="D3861" s="35">
        <v>303</v>
      </c>
      <c r="E3861" s="36"/>
      <c r="F3861" s="32">
        <v>51</v>
      </c>
      <c r="G3861" s="32"/>
      <c r="H3861" s="32">
        <v>26</v>
      </c>
      <c r="I3861" s="32"/>
      <c r="J3861" s="37"/>
      <c r="K3861" s="36">
        <v>72</v>
      </c>
      <c r="L3861" s="32">
        <v>44</v>
      </c>
      <c r="M3861" s="37">
        <v>67</v>
      </c>
      <c r="N3861" s="32"/>
      <c r="O3861" s="32"/>
      <c r="P3861" s="32"/>
      <c r="Q3861" s="32"/>
      <c r="R3861" s="38">
        <f>(E3861*E$2+F3861*F$2+G3861*G$2+H3861*H$2+I3861*I$2+K3861*K$2+J3861*J$2+L3861*L$2+M3861*M$2)</f>
        <v>0</v>
      </c>
    </row>
    <row r="3862" spans="1:18" ht="22.5" customHeight="1">
      <c r="A3862" s="34">
        <v>46017</v>
      </c>
      <c r="B3862" s="15" t="s">
        <v>6422</v>
      </c>
      <c r="C3862" s="15" t="s">
        <v>4318</v>
      </c>
      <c r="D3862" s="35">
        <v>3591</v>
      </c>
      <c r="E3862" s="36">
        <v>66</v>
      </c>
      <c r="F3862" s="32">
        <v>96</v>
      </c>
      <c r="G3862" s="32">
        <v>40</v>
      </c>
      <c r="H3862" s="32">
        <v>99</v>
      </c>
      <c r="I3862" s="32">
        <v>37</v>
      </c>
      <c r="J3862" s="37"/>
      <c r="K3862" s="36">
        <v>47</v>
      </c>
      <c r="L3862" s="32">
        <v>63</v>
      </c>
      <c r="M3862" s="37">
        <v>20</v>
      </c>
      <c r="N3862" s="32"/>
      <c r="O3862" s="32"/>
      <c r="P3862" s="32"/>
      <c r="Q3862" s="32"/>
      <c r="R3862" s="38">
        <f>(E3862*E$2+F3862*F$2+G3862*G$2+H3862*H$2+I3862*I$2+K3862*K$2+J3862*J$2+L3862*L$2+M3862*M$2)</f>
        <v>0</v>
      </c>
    </row>
    <row r="3863" spans="1:18" ht="22.5" customHeight="1">
      <c r="A3863" s="34">
        <v>46017</v>
      </c>
      <c r="B3863" s="15" t="s">
        <v>4319</v>
      </c>
      <c r="C3863" s="18" t="s">
        <v>4320</v>
      </c>
      <c r="D3863" s="35">
        <v>3112</v>
      </c>
      <c r="E3863" s="36">
        <v>65</v>
      </c>
      <c r="F3863" s="32">
        <v>78</v>
      </c>
      <c r="G3863" s="32">
        <v>55</v>
      </c>
      <c r="H3863" s="32">
        <v>79</v>
      </c>
      <c r="I3863" s="32">
        <v>44</v>
      </c>
      <c r="J3863" s="37">
        <v>64</v>
      </c>
      <c r="K3863" s="36">
        <v>39</v>
      </c>
      <c r="L3863" s="32">
        <v>59</v>
      </c>
      <c r="M3863" s="37">
        <v>51</v>
      </c>
      <c r="N3863" s="32"/>
      <c r="O3863" s="32"/>
      <c r="P3863" s="32"/>
      <c r="Q3863" s="32"/>
      <c r="R3863" s="38">
        <f>(E3863*E$2+F3863*F$2+G3863*G$2+H3863*H$2+I3863*I$2+K3863*K$2+J3863*J$2+L3863*L$2+M3863*M$2)</f>
        <v>0</v>
      </c>
    </row>
    <row r="3864" spans="1:18" ht="22.5" customHeight="1">
      <c r="A3864" s="34">
        <v>46017</v>
      </c>
      <c r="B3864" s="15" t="s">
        <v>7818</v>
      </c>
      <c r="C3864" s="18" t="s">
        <v>7819</v>
      </c>
      <c r="D3864" s="35">
        <v>1224</v>
      </c>
      <c r="E3864" s="36"/>
      <c r="F3864" s="32">
        <v>75</v>
      </c>
      <c r="G3864" s="32"/>
      <c r="H3864" s="32">
        <v>7</v>
      </c>
      <c r="I3864" s="32"/>
      <c r="J3864" s="37"/>
      <c r="K3864" s="36">
        <v>18</v>
      </c>
      <c r="L3864" s="32">
        <v>57</v>
      </c>
      <c r="M3864" s="37">
        <v>49</v>
      </c>
      <c r="N3864" s="32"/>
      <c r="O3864" s="32"/>
      <c r="P3864" s="32"/>
      <c r="Q3864" s="32"/>
      <c r="R3864" s="38">
        <f>(E3864*E$2+F3864*F$2+G3864*G$2+H3864*H$2+I3864*I$2+K3864*K$2+J3864*J$2+L3864*L$2+M3864*M$2)</f>
        <v>0</v>
      </c>
    </row>
    <row r="3865" spans="1:18" ht="22.5" customHeight="1">
      <c r="A3865" s="34">
        <v>46017</v>
      </c>
      <c r="B3865" s="15" t="s">
        <v>4321</v>
      </c>
      <c r="C3865" s="18" t="s">
        <v>4322</v>
      </c>
      <c r="D3865" s="35">
        <v>22514</v>
      </c>
      <c r="E3865" s="36">
        <v>84</v>
      </c>
      <c r="F3865" s="32">
        <v>63</v>
      </c>
      <c r="G3865" s="32">
        <v>92</v>
      </c>
      <c r="H3865" s="32">
        <v>93</v>
      </c>
      <c r="I3865" s="32">
        <v>46</v>
      </c>
      <c r="J3865" s="37">
        <v>68</v>
      </c>
      <c r="K3865" s="36">
        <v>71</v>
      </c>
      <c r="L3865" s="32">
        <v>58</v>
      </c>
      <c r="M3865" s="37">
        <v>39</v>
      </c>
      <c r="N3865" s="32"/>
      <c r="O3865" s="32"/>
      <c r="P3865" s="32"/>
      <c r="Q3865" s="32"/>
      <c r="R3865" s="38">
        <f>(E3865*E$2+F3865*F$2+G3865*G$2+H3865*H$2+I3865*I$2+K3865*K$2+J3865*J$2+L3865*L$2+M3865*M$2)</f>
        <v>0</v>
      </c>
    </row>
    <row r="3866" spans="1:18" ht="22.5" customHeight="1">
      <c r="A3866" s="34">
        <v>46017</v>
      </c>
      <c r="B3866" s="15" t="s">
        <v>4323</v>
      </c>
      <c r="C3866" s="18" t="s">
        <v>4324</v>
      </c>
      <c r="D3866" s="35">
        <v>14161</v>
      </c>
      <c r="E3866" s="36">
        <v>26</v>
      </c>
      <c r="F3866" s="32">
        <v>24</v>
      </c>
      <c r="G3866" s="32">
        <v>34</v>
      </c>
      <c r="H3866" s="32">
        <v>48</v>
      </c>
      <c r="I3866" s="32">
        <v>11</v>
      </c>
      <c r="J3866" s="37">
        <v>34</v>
      </c>
      <c r="K3866" s="36">
        <v>42</v>
      </c>
      <c r="L3866" s="32">
        <v>39</v>
      </c>
      <c r="M3866" s="37">
        <v>50</v>
      </c>
      <c r="N3866" s="32"/>
      <c r="O3866" s="32"/>
      <c r="P3866" s="32"/>
      <c r="Q3866" s="32"/>
      <c r="R3866" s="38">
        <f>(E3866*E$2+F3866*F$2+G3866*G$2+H3866*H$2+I3866*I$2+K3866*K$2+J3866*J$2+L3866*L$2+M3866*M$2)</f>
        <v>0</v>
      </c>
    </row>
    <row r="3867" spans="1:18" ht="22.5" customHeight="1">
      <c r="A3867" s="34">
        <v>46017</v>
      </c>
      <c r="B3867" s="15" t="s">
        <v>5525</v>
      </c>
      <c r="C3867" s="15" t="s">
        <v>5524</v>
      </c>
      <c r="D3867" s="35">
        <v>699</v>
      </c>
      <c r="E3867" s="36">
        <v>49</v>
      </c>
      <c r="F3867" s="32"/>
      <c r="G3867" s="32">
        <v>67</v>
      </c>
      <c r="H3867" s="32"/>
      <c r="I3867" s="32">
        <v>49</v>
      </c>
      <c r="J3867" s="37">
        <v>41</v>
      </c>
      <c r="K3867" s="36">
        <v>73</v>
      </c>
      <c r="L3867" s="32">
        <v>24</v>
      </c>
      <c r="M3867" s="37">
        <v>84</v>
      </c>
      <c r="N3867" s="32"/>
      <c r="O3867" s="32"/>
      <c r="P3867" s="32"/>
      <c r="Q3867" s="32"/>
      <c r="R3867" s="38">
        <f>(E3867*E$2+F3867*F$2+G3867*G$2+H3867*H$2+I3867*I$2+K3867*K$2+J3867*J$2+L3867*L$2+M3867*M$2)</f>
        <v>0</v>
      </c>
    </row>
    <row r="3868" spans="1:18" ht="22.5" customHeight="1">
      <c r="A3868" s="34">
        <v>46017</v>
      </c>
      <c r="B3868" s="15" t="s">
        <v>4325</v>
      </c>
      <c r="C3868" s="18" t="s">
        <v>4326</v>
      </c>
      <c r="D3868" s="35">
        <v>19733</v>
      </c>
      <c r="E3868" s="36">
        <v>56</v>
      </c>
      <c r="F3868" s="32">
        <v>52</v>
      </c>
      <c r="G3868" s="32">
        <v>64</v>
      </c>
      <c r="H3868" s="32">
        <v>56</v>
      </c>
      <c r="I3868" s="32">
        <v>58</v>
      </c>
      <c r="J3868" s="37"/>
      <c r="K3868" s="36">
        <v>68</v>
      </c>
      <c r="L3868" s="32">
        <v>49</v>
      </c>
      <c r="M3868" s="37">
        <v>73</v>
      </c>
      <c r="N3868" s="32"/>
      <c r="O3868" s="32"/>
      <c r="P3868" s="32"/>
      <c r="Q3868" s="32"/>
      <c r="R3868" s="38">
        <f>(E3868*E$2+F3868*F$2+G3868*G$2+H3868*H$2+I3868*I$2+K3868*K$2+J3868*J$2+L3868*L$2+M3868*M$2)</f>
        <v>0</v>
      </c>
    </row>
    <row r="3869" spans="1:18" ht="22.5" customHeight="1">
      <c r="A3869" s="34">
        <v>46017</v>
      </c>
      <c r="B3869" s="15" t="s">
        <v>5527</v>
      </c>
      <c r="C3869" s="15" t="s">
        <v>5526</v>
      </c>
      <c r="D3869" s="35">
        <v>1744</v>
      </c>
      <c r="E3869" s="36">
        <v>53</v>
      </c>
      <c r="F3869" s="32"/>
      <c r="G3869" s="32">
        <v>65</v>
      </c>
      <c r="H3869" s="32">
        <v>12</v>
      </c>
      <c r="I3869" s="32">
        <v>97</v>
      </c>
      <c r="J3869" s="37"/>
      <c r="K3869" s="36">
        <v>63</v>
      </c>
      <c r="L3869" s="32">
        <v>67</v>
      </c>
      <c r="M3869" s="37">
        <v>39</v>
      </c>
      <c r="N3869" s="32"/>
      <c r="O3869" s="32"/>
      <c r="P3869" s="32"/>
      <c r="Q3869" s="32"/>
      <c r="R3869" s="38">
        <f>(E3869*E$2+F3869*F$2+G3869*G$2+H3869*H$2+I3869*I$2+K3869*K$2+J3869*J$2+L3869*L$2+M3869*M$2)</f>
        <v>0</v>
      </c>
    </row>
    <row r="3870" spans="1:18" ht="22.5" customHeight="1">
      <c r="A3870" s="34">
        <v>46017</v>
      </c>
      <c r="B3870" s="15" t="s">
        <v>4327</v>
      </c>
      <c r="C3870" s="18" t="s">
        <v>4328</v>
      </c>
      <c r="D3870" s="35">
        <v>381</v>
      </c>
      <c r="E3870" s="36"/>
      <c r="F3870" s="32">
        <v>48</v>
      </c>
      <c r="G3870" s="32"/>
      <c r="H3870" s="32">
        <v>73</v>
      </c>
      <c r="I3870" s="32"/>
      <c r="J3870" s="37"/>
      <c r="K3870" s="36">
        <v>80</v>
      </c>
      <c r="L3870" s="32">
        <v>50</v>
      </c>
      <c r="M3870" s="37">
        <v>54</v>
      </c>
      <c r="N3870" s="32"/>
      <c r="O3870" s="32"/>
      <c r="P3870" s="32"/>
      <c r="Q3870" s="32"/>
      <c r="R3870" s="38">
        <f>(E3870*E$2+F3870*F$2+G3870*G$2+H3870*H$2+I3870*I$2+K3870*K$2+J3870*J$2+L3870*L$2+M3870*M$2)</f>
        <v>0</v>
      </c>
    </row>
    <row r="3871" spans="1:18" ht="22.5" customHeight="1">
      <c r="A3871" s="34">
        <v>46017</v>
      </c>
      <c r="B3871" s="15" t="s">
        <v>6942</v>
      </c>
      <c r="C3871" s="18" t="s">
        <v>6916</v>
      </c>
      <c r="D3871" s="35">
        <v>157</v>
      </c>
      <c r="E3871" s="36"/>
      <c r="F3871" s="32"/>
      <c r="G3871" s="32"/>
      <c r="H3871" s="32">
        <v>42</v>
      </c>
      <c r="I3871" s="32"/>
      <c r="J3871" s="37"/>
      <c r="K3871" s="36">
        <v>6</v>
      </c>
      <c r="L3871" s="32">
        <v>59</v>
      </c>
      <c r="M3871" s="37">
        <v>48</v>
      </c>
      <c r="N3871" s="32"/>
      <c r="O3871" s="32"/>
      <c r="P3871" s="32"/>
      <c r="Q3871" s="32"/>
      <c r="R3871" s="38">
        <f>(E3871*E$2+F3871*F$2+G3871*G$2+H3871*H$2+I3871*I$2+K3871*K$2+J3871*J$2+L3871*L$2+M3871*M$2)</f>
        <v>0</v>
      </c>
    </row>
    <row r="3872" spans="1:18" ht="22.5" customHeight="1">
      <c r="A3872" s="34">
        <v>46017</v>
      </c>
      <c r="B3872" s="15" t="s">
        <v>4329</v>
      </c>
      <c r="C3872" s="18" t="s">
        <v>4330</v>
      </c>
      <c r="D3872" s="35">
        <v>9594</v>
      </c>
      <c r="E3872" s="36">
        <v>69</v>
      </c>
      <c r="F3872" s="32">
        <v>73</v>
      </c>
      <c r="G3872" s="32">
        <v>68</v>
      </c>
      <c r="H3872" s="32">
        <v>72</v>
      </c>
      <c r="I3872" s="32">
        <v>55</v>
      </c>
      <c r="J3872" s="37">
        <v>68</v>
      </c>
      <c r="K3872" s="36">
        <v>49</v>
      </c>
      <c r="L3872" s="32">
        <v>65</v>
      </c>
      <c r="M3872" s="37">
        <v>38</v>
      </c>
      <c r="N3872" s="32"/>
      <c r="O3872" s="32"/>
      <c r="P3872" s="32"/>
      <c r="Q3872" s="32"/>
      <c r="R3872" s="38">
        <f>(E3872*E$2+F3872*F$2+G3872*G$2+H3872*H$2+I3872*I$2+K3872*K$2+J3872*J$2+L3872*L$2+M3872*M$2)</f>
        <v>0</v>
      </c>
    </row>
    <row r="3873" spans="1:18" ht="22.5" customHeight="1">
      <c r="A3873" s="34">
        <v>46017</v>
      </c>
      <c r="B3873" s="15" t="s">
        <v>4331</v>
      </c>
      <c r="C3873" s="18" t="s">
        <v>4332</v>
      </c>
      <c r="D3873" s="35">
        <v>5246</v>
      </c>
      <c r="E3873" s="36"/>
      <c r="F3873" s="32">
        <v>60</v>
      </c>
      <c r="G3873" s="32"/>
      <c r="H3873" s="32">
        <v>19</v>
      </c>
      <c r="I3873" s="32"/>
      <c r="J3873" s="37"/>
      <c r="K3873" s="36">
        <v>37</v>
      </c>
      <c r="L3873" s="32">
        <v>23</v>
      </c>
      <c r="M3873" s="37">
        <v>78</v>
      </c>
      <c r="N3873" s="32"/>
      <c r="O3873" s="32"/>
      <c r="P3873" s="32"/>
      <c r="Q3873" s="32"/>
      <c r="R3873" s="38">
        <f>(E3873*E$2+F3873*F$2+G3873*G$2+H3873*H$2+I3873*I$2+K3873*K$2+J3873*J$2+L3873*L$2+M3873*M$2)</f>
        <v>0</v>
      </c>
    </row>
    <row r="3874" spans="1:18" ht="22.5" customHeight="1">
      <c r="A3874" s="34">
        <v>46017</v>
      </c>
      <c r="B3874" s="15" t="s">
        <v>5529</v>
      </c>
      <c r="C3874" s="18" t="s">
        <v>5528</v>
      </c>
      <c r="D3874" s="35">
        <v>10914</v>
      </c>
      <c r="E3874" s="36">
        <v>55</v>
      </c>
      <c r="F3874" s="32"/>
      <c r="G3874" s="32">
        <v>59</v>
      </c>
      <c r="H3874" s="32">
        <v>75</v>
      </c>
      <c r="I3874" s="32">
        <v>36</v>
      </c>
      <c r="J3874" s="37">
        <v>52</v>
      </c>
      <c r="K3874" s="36">
        <v>64</v>
      </c>
      <c r="L3874" s="32">
        <v>5</v>
      </c>
      <c r="M3874" s="37">
        <v>99</v>
      </c>
      <c r="N3874" s="32"/>
      <c r="O3874" s="32"/>
      <c r="P3874" s="32"/>
      <c r="Q3874" s="32"/>
      <c r="R3874" s="38">
        <f>(E3874*E$2+F3874*F$2+G3874*G$2+H3874*H$2+I3874*I$2+K3874*K$2+J3874*J$2+L3874*L$2+M3874*M$2)</f>
        <v>0</v>
      </c>
    </row>
    <row r="3875" spans="1:18" ht="22.5" customHeight="1">
      <c r="A3875" s="34">
        <v>46017</v>
      </c>
      <c r="B3875" s="15" t="s">
        <v>4333</v>
      </c>
      <c r="C3875" s="18" t="s">
        <v>4334</v>
      </c>
      <c r="D3875" s="35">
        <v>9480</v>
      </c>
      <c r="E3875" s="36">
        <v>84</v>
      </c>
      <c r="F3875" s="32">
        <v>83</v>
      </c>
      <c r="G3875" s="32">
        <v>85</v>
      </c>
      <c r="H3875" s="32">
        <v>45</v>
      </c>
      <c r="I3875" s="32">
        <v>95</v>
      </c>
      <c r="J3875" s="37"/>
      <c r="K3875" s="36">
        <v>64</v>
      </c>
      <c r="L3875" s="32">
        <v>53</v>
      </c>
      <c r="M3875" s="37">
        <v>52</v>
      </c>
      <c r="N3875" s="32"/>
      <c r="O3875" s="32"/>
      <c r="P3875" s="32"/>
      <c r="Q3875" s="32"/>
      <c r="R3875" s="38">
        <f>(E3875*E$2+F3875*F$2+G3875*G$2+H3875*H$2+I3875*I$2+K3875*K$2+J3875*J$2+L3875*L$2+M3875*M$2)</f>
        <v>0</v>
      </c>
    </row>
    <row r="3876" spans="1:18" ht="22.5" customHeight="1">
      <c r="A3876" s="34">
        <v>46017</v>
      </c>
      <c r="B3876" s="15" t="s">
        <v>5657</v>
      </c>
      <c r="C3876" s="18" t="s">
        <v>4335</v>
      </c>
      <c r="D3876" s="35">
        <v>1120</v>
      </c>
      <c r="E3876" s="36">
        <v>14</v>
      </c>
      <c r="F3876" s="32">
        <v>32</v>
      </c>
      <c r="G3876" s="32">
        <v>44</v>
      </c>
      <c r="H3876" s="32">
        <v>18</v>
      </c>
      <c r="I3876" s="32">
        <v>30</v>
      </c>
      <c r="J3876" s="37">
        <v>23</v>
      </c>
      <c r="K3876" s="36">
        <v>38</v>
      </c>
      <c r="L3876" s="32">
        <v>55</v>
      </c>
      <c r="M3876" s="37">
        <v>27</v>
      </c>
      <c r="N3876" s="32"/>
      <c r="O3876" s="32"/>
      <c r="P3876" s="32"/>
      <c r="Q3876" s="32"/>
      <c r="R3876" s="38">
        <f>(E3876*E$2+F3876*F$2+G3876*G$2+H3876*H$2+I3876*I$2+K3876*K$2+J3876*J$2+L3876*L$2+M3876*M$2)</f>
        <v>0</v>
      </c>
    </row>
    <row r="3877" spans="1:18" ht="22.5" customHeight="1">
      <c r="A3877" s="34">
        <v>46017</v>
      </c>
      <c r="B3877" s="15" t="s">
        <v>5531</v>
      </c>
      <c r="C3877" s="18" t="s">
        <v>5530</v>
      </c>
      <c r="D3877" s="35">
        <v>32037</v>
      </c>
      <c r="E3877" s="36">
        <v>69</v>
      </c>
      <c r="F3877" s="32"/>
      <c r="G3877" s="32">
        <v>73</v>
      </c>
      <c r="H3877" s="32">
        <v>84</v>
      </c>
      <c r="I3877" s="32">
        <v>22</v>
      </c>
      <c r="J3877" s="37">
        <v>46</v>
      </c>
      <c r="K3877" s="36">
        <v>11</v>
      </c>
      <c r="L3877" s="32">
        <v>14</v>
      </c>
      <c r="M3877" s="37">
        <v>86</v>
      </c>
      <c r="N3877" s="32"/>
      <c r="O3877" s="32"/>
      <c r="P3877" s="32"/>
      <c r="Q3877" s="32"/>
      <c r="R3877" s="38">
        <f>(E3877*E$2+F3877*F$2+G3877*G$2+H3877*H$2+I3877*I$2+K3877*K$2+J3877*J$2+L3877*L$2+M3877*M$2)</f>
        <v>0</v>
      </c>
    </row>
    <row r="3878" spans="1:18" ht="22.5" customHeight="1">
      <c r="A3878" s="34">
        <v>46017</v>
      </c>
      <c r="B3878" s="15" t="s">
        <v>4336</v>
      </c>
      <c r="C3878" s="18" t="s">
        <v>4337</v>
      </c>
      <c r="D3878" s="35">
        <v>2987</v>
      </c>
      <c r="E3878" s="36">
        <v>64</v>
      </c>
      <c r="F3878" s="32"/>
      <c r="G3878" s="32">
        <v>65</v>
      </c>
      <c r="H3878" s="32">
        <v>91</v>
      </c>
      <c r="I3878" s="32">
        <v>64</v>
      </c>
      <c r="J3878" s="37">
        <v>60</v>
      </c>
      <c r="K3878" s="36">
        <v>35</v>
      </c>
      <c r="L3878" s="32">
        <v>17</v>
      </c>
      <c r="M3878" s="37">
        <v>83</v>
      </c>
      <c r="N3878" s="32"/>
      <c r="O3878" s="32"/>
      <c r="P3878" s="32"/>
      <c r="Q3878" s="32"/>
      <c r="R3878" s="38">
        <f>(E3878*E$2+F3878*F$2+G3878*G$2+H3878*H$2+I3878*I$2+K3878*K$2+J3878*J$2+L3878*L$2+M3878*M$2)</f>
        <v>0</v>
      </c>
    </row>
    <row r="3879" spans="1:18" ht="22.5" customHeight="1">
      <c r="A3879" s="34">
        <v>46017</v>
      </c>
      <c r="B3879" s="15" t="s">
        <v>5962</v>
      </c>
      <c r="C3879" s="18" t="s">
        <v>5961</v>
      </c>
      <c r="D3879" s="35">
        <v>4923</v>
      </c>
      <c r="E3879" s="36">
        <v>0</v>
      </c>
      <c r="F3879" s="32">
        <v>9</v>
      </c>
      <c r="G3879" s="32">
        <v>0</v>
      </c>
      <c r="H3879" s="32">
        <v>58</v>
      </c>
      <c r="I3879" s="32">
        <v>18</v>
      </c>
      <c r="J3879" s="37"/>
      <c r="K3879" s="36">
        <v>26</v>
      </c>
      <c r="L3879" s="32">
        <v>99</v>
      </c>
      <c r="M3879" s="37">
        <v>0</v>
      </c>
      <c r="N3879" s="32"/>
      <c r="O3879" s="32"/>
      <c r="P3879" s="32"/>
      <c r="Q3879" s="32"/>
      <c r="R3879" s="38">
        <f>(E3879*E$2+F3879*F$2+G3879*G$2+H3879*H$2+I3879*I$2+K3879*K$2+J3879*J$2+L3879*L$2+M3879*M$2)</f>
        <v>0</v>
      </c>
    </row>
    <row r="3880" spans="1:18" ht="22.5" customHeight="1">
      <c r="A3880" s="34">
        <v>46017</v>
      </c>
      <c r="B3880" s="15" t="s">
        <v>4338</v>
      </c>
      <c r="C3880" s="18" t="s">
        <v>4339</v>
      </c>
      <c r="D3880" s="35">
        <v>3251</v>
      </c>
      <c r="E3880" s="36">
        <v>6</v>
      </c>
      <c r="F3880" s="32">
        <v>31</v>
      </c>
      <c r="G3880" s="32">
        <v>27</v>
      </c>
      <c r="H3880" s="32">
        <v>30</v>
      </c>
      <c r="I3880" s="32">
        <v>69</v>
      </c>
      <c r="J3880" s="37"/>
      <c r="K3880" s="36">
        <v>58</v>
      </c>
      <c r="L3880" s="32">
        <v>61</v>
      </c>
      <c r="M3880" s="37">
        <v>26</v>
      </c>
      <c r="N3880" s="32"/>
      <c r="O3880" s="32"/>
      <c r="P3880" s="32"/>
      <c r="Q3880" s="32"/>
      <c r="R3880" s="38">
        <f>(E3880*E$2+F3880*F$2+G3880*G$2+H3880*H$2+I3880*I$2+K3880*K$2+J3880*J$2+L3880*L$2+M3880*M$2)</f>
        <v>0</v>
      </c>
    </row>
    <row r="3881" spans="1:18" ht="22.5" customHeight="1">
      <c r="A3881" s="34">
        <v>46017</v>
      </c>
      <c r="B3881" s="15" t="s">
        <v>7317</v>
      </c>
      <c r="C3881" s="18" t="s">
        <v>7318</v>
      </c>
      <c r="D3881" s="35">
        <v>276</v>
      </c>
      <c r="E3881" s="36">
        <v>27</v>
      </c>
      <c r="F3881" s="32">
        <v>32</v>
      </c>
      <c r="G3881" s="32">
        <v>30</v>
      </c>
      <c r="H3881" s="32">
        <v>32</v>
      </c>
      <c r="I3881" s="32">
        <v>58</v>
      </c>
      <c r="J3881" s="37"/>
      <c r="K3881" s="36">
        <v>1</v>
      </c>
      <c r="L3881" s="32">
        <v>36</v>
      </c>
      <c r="M3881" s="37">
        <v>42</v>
      </c>
      <c r="N3881" s="32"/>
      <c r="O3881" s="32"/>
      <c r="P3881" s="32"/>
      <c r="Q3881" s="32"/>
      <c r="R3881" s="38">
        <f>(E3881*E$2+F3881*F$2+G3881*G$2+H3881*H$2+I3881*I$2+K3881*K$2+J3881*J$2+L3881*L$2+M3881*M$2)</f>
        <v>0</v>
      </c>
    </row>
    <row r="3882" spans="1:18" ht="22.5" customHeight="1">
      <c r="A3882" s="34">
        <v>46017</v>
      </c>
      <c r="B3882" s="15" t="s">
        <v>4340</v>
      </c>
      <c r="C3882" s="18" t="s">
        <v>4341</v>
      </c>
      <c r="D3882" s="35">
        <v>18642</v>
      </c>
      <c r="E3882" s="36">
        <v>82</v>
      </c>
      <c r="F3882" s="32">
        <v>77</v>
      </c>
      <c r="G3882" s="32">
        <v>78</v>
      </c>
      <c r="H3882" s="32">
        <v>73</v>
      </c>
      <c r="I3882" s="32">
        <v>96</v>
      </c>
      <c r="J3882" s="37"/>
      <c r="K3882" s="36">
        <v>79</v>
      </c>
      <c r="L3882" s="32">
        <v>54</v>
      </c>
      <c r="M3882" s="37">
        <v>42</v>
      </c>
      <c r="N3882" s="32"/>
      <c r="O3882" s="32"/>
      <c r="P3882" s="32"/>
      <c r="Q3882" s="32"/>
      <c r="R3882" s="38">
        <f>(E3882*E$2+F3882*F$2+G3882*G$2+H3882*H$2+I3882*I$2+K3882*K$2+J3882*J$2+L3882*L$2+M3882*M$2)</f>
        <v>0</v>
      </c>
    </row>
    <row r="3883" spans="1:18" ht="22.5" customHeight="1">
      <c r="A3883" s="34">
        <v>46017</v>
      </c>
      <c r="B3883" s="15" t="s">
        <v>4342</v>
      </c>
      <c r="C3883" s="18" t="s">
        <v>4343</v>
      </c>
      <c r="D3883" s="35">
        <v>1470</v>
      </c>
      <c r="E3883" s="36">
        <v>32</v>
      </c>
      <c r="F3883" s="32">
        <v>40</v>
      </c>
      <c r="G3883" s="32">
        <v>32</v>
      </c>
      <c r="H3883" s="32">
        <v>48</v>
      </c>
      <c r="I3883" s="32">
        <v>46</v>
      </c>
      <c r="J3883" s="37">
        <v>25</v>
      </c>
      <c r="K3883" s="36">
        <v>25</v>
      </c>
      <c r="L3883" s="32">
        <v>67</v>
      </c>
      <c r="M3883" s="37">
        <v>43</v>
      </c>
      <c r="N3883" s="32"/>
      <c r="O3883" s="32"/>
      <c r="P3883" s="32"/>
      <c r="Q3883" s="32"/>
      <c r="R3883" s="38">
        <f>(E3883*E$2+F3883*F$2+G3883*G$2+H3883*H$2+I3883*I$2+K3883*K$2+J3883*J$2+L3883*L$2+M3883*M$2)</f>
        <v>0</v>
      </c>
    </row>
    <row r="3884" spans="1:18" ht="22.5" customHeight="1">
      <c r="A3884" s="34">
        <v>46017</v>
      </c>
      <c r="B3884" s="15" t="s">
        <v>5533</v>
      </c>
      <c r="C3884" s="18" t="s">
        <v>5532</v>
      </c>
      <c r="D3884" s="35">
        <v>17113</v>
      </c>
      <c r="E3884" s="36">
        <v>21</v>
      </c>
      <c r="F3884" s="32"/>
      <c r="G3884" s="32">
        <v>34</v>
      </c>
      <c r="H3884" s="32"/>
      <c r="I3884" s="32">
        <v>6</v>
      </c>
      <c r="J3884" s="37">
        <v>46</v>
      </c>
      <c r="K3884" s="36">
        <v>24</v>
      </c>
      <c r="L3884" s="32">
        <v>22</v>
      </c>
      <c r="M3884" s="37">
        <v>83</v>
      </c>
      <c r="N3884" s="32"/>
      <c r="O3884" s="32"/>
      <c r="P3884" s="32"/>
      <c r="Q3884" s="32"/>
      <c r="R3884" s="38">
        <f>(E3884*E$2+F3884*F$2+G3884*G$2+H3884*H$2+I3884*I$2+K3884*K$2+J3884*J$2+L3884*L$2+M3884*M$2)</f>
        <v>0</v>
      </c>
    </row>
    <row r="3885" spans="1:18" ht="22.5" customHeight="1">
      <c r="A3885" s="34">
        <v>46017</v>
      </c>
      <c r="B3885" s="15" t="s">
        <v>7446</v>
      </c>
      <c r="C3885" s="18" t="s">
        <v>7440</v>
      </c>
      <c r="D3885" s="35">
        <v>633</v>
      </c>
      <c r="E3885" s="36">
        <v>30</v>
      </c>
      <c r="F3885" s="32">
        <v>37</v>
      </c>
      <c r="G3885" s="32">
        <v>29</v>
      </c>
      <c r="H3885" s="32">
        <v>58</v>
      </c>
      <c r="I3885" s="32"/>
      <c r="J3885" s="37"/>
      <c r="K3885" s="36">
        <v>8</v>
      </c>
      <c r="L3885" s="32">
        <v>63</v>
      </c>
      <c r="M3885" s="37">
        <v>38</v>
      </c>
      <c r="N3885" s="32"/>
      <c r="O3885" s="32"/>
      <c r="P3885" s="32"/>
      <c r="Q3885" s="32"/>
      <c r="R3885" s="38">
        <f>(E3885*E$2+F3885*F$2+G3885*G$2+H3885*H$2+I3885*I$2+K3885*K$2+J3885*J$2+L3885*L$2+M3885*M$2)</f>
        <v>0</v>
      </c>
    </row>
    <row r="3886" spans="1:18" ht="22.5" customHeight="1">
      <c r="A3886" s="34">
        <v>46017</v>
      </c>
      <c r="B3886" s="15" t="s">
        <v>4344</v>
      </c>
      <c r="C3886" s="18" t="s">
        <v>4345</v>
      </c>
      <c r="D3886" s="35">
        <v>12930</v>
      </c>
      <c r="E3886" s="36">
        <v>35</v>
      </c>
      <c r="F3886" s="32">
        <v>4</v>
      </c>
      <c r="G3886" s="32">
        <v>43</v>
      </c>
      <c r="H3886" s="32">
        <v>76</v>
      </c>
      <c r="I3886" s="32">
        <v>79</v>
      </c>
      <c r="J3886" s="37"/>
      <c r="K3886" s="36">
        <v>78</v>
      </c>
      <c r="L3886" s="32">
        <v>56</v>
      </c>
      <c r="M3886" s="37">
        <v>36</v>
      </c>
      <c r="N3886" s="32"/>
      <c r="O3886" s="32"/>
      <c r="P3886" s="32"/>
      <c r="Q3886" s="32"/>
      <c r="R3886" s="38">
        <f>(E3886*E$2+F3886*F$2+G3886*G$2+H3886*H$2+I3886*I$2+K3886*K$2+J3886*J$2+L3886*L$2+M3886*M$2)</f>
        <v>0</v>
      </c>
    </row>
    <row r="3887" spans="1:18" ht="22.5" customHeight="1">
      <c r="A3887" s="34">
        <v>46017</v>
      </c>
      <c r="B3887" s="15" t="s">
        <v>5535</v>
      </c>
      <c r="C3887" s="18" t="s">
        <v>5534</v>
      </c>
      <c r="D3887" s="35">
        <v>44022</v>
      </c>
      <c r="E3887" s="36">
        <v>48</v>
      </c>
      <c r="F3887" s="32"/>
      <c r="G3887" s="32">
        <v>50</v>
      </c>
      <c r="H3887" s="32"/>
      <c r="I3887" s="32">
        <v>61</v>
      </c>
      <c r="J3887" s="37">
        <v>52</v>
      </c>
      <c r="K3887" s="36">
        <v>51</v>
      </c>
      <c r="L3887" s="32">
        <v>16</v>
      </c>
      <c r="M3887" s="37">
        <v>94</v>
      </c>
      <c r="N3887" s="32"/>
      <c r="O3887" s="32"/>
      <c r="P3887" s="32"/>
      <c r="Q3887" s="32"/>
      <c r="R3887" s="38">
        <f>(E3887*E$2+F3887*F$2+G3887*G$2+H3887*H$2+I3887*I$2+K3887*K$2+J3887*J$2+L3887*L$2+M3887*M$2)</f>
        <v>0</v>
      </c>
    </row>
    <row r="3888" spans="1:18" ht="22.5" customHeight="1">
      <c r="A3888" s="34">
        <v>46017</v>
      </c>
      <c r="B3888" s="15" t="s">
        <v>4346</v>
      </c>
      <c r="C3888" s="18" t="s">
        <v>4347</v>
      </c>
      <c r="D3888" s="35">
        <v>3465</v>
      </c>
      <c r="E3888" s="36">
        <v>24</v>
      </c>
      <c r="F3888" s="32"/>
      <c r="G3888" s="32">
        <v>35</v>
      </c>
      <c r="H3888" s="32">
        <v>42</v>
      </c>
      <c r="I3888" s="32">
        <v>41</v>
      </c>
      <c r="J3888" s="37"/>
      <c r="K3888" s="36">
        <v>71</v>
      </c>
      <c r="L3888" s="32">
        <v>41</v>
      </c>
      <c r="M3888" s="37">
        <v>59</v>
      </c>
      <c r="N3888" s="32"/>
      <c r="O3888" s="32"/>
      <c r="P3888" s="32"/>
      <c r="Q3888" s="32"/>
      <c r="R3888" s="38">
        <f>(E3888*E$2+F3888*F$2+G3888*G$2+H3888*H$2+I3888*I$2+K3888*K$2+J3888*J$2+L3888*L$2+M3888*M$2)</f>
        <v>0</v>
      </c>
    </row>
    <row r="3889" spans="1:18" ht="22.5" customHeight="1">
      <c r="A3889" s="34">
        <v>46017</v>
      </c>
      <c r="B3889" s="15" t="s">
        <v>5928</v>
      </c>
      <c r="C3889" s="18" t="s">
        <v>5927</v>
      </c>
      <c r="D3889" s="35">
        <v>1222</v>
      </c>
      <c r="E3889" s="36">
        <v>73</v>
      </c>
      <c r="F3889" s="32">
        <v>81</v>
      </c>
      <c r="G3889" s="32">
        <v>30</v>
      </c>
      <c r="H3889" s="32">
        <v>57</v>
      </c>
      <c r="I3889" s="32">
        <v>87</v>
      </c>
      <c r="J3889" s="37"/>
      <c r="K3889" s="36">
        <v>53</v>
      </c>
      <c r="L3889" s="32">
        <v>62</v>
      </c>
      <c r="M3889" s="37">
        <v>48</v>
      </c>
      <c r="N3889" s="32"/>
      <c r="O3889" s="32"/>
      <c r="P3889" s="32"/>
      <c r="Q3889" s="32"/>
      <c r="R3889" s="38">
        <f>(E3889*E$2+F3889*F$2+G3889*G$2+H3889*H$2+I3889*I$2+K3889*K$2+J3889*J$2+L3889*L$2+M3889*M$2)</f>
        <v>0</v>
      </c>
    </row>
    <row r="3890" spans="1:18" ht="22.5" customHeight="1">
      <c r="A3890" s="34">
        <v>46017</v>
      </c>
      <c r="B3890" s="15" t="s">
        <v>7717</v>
      </c>
      <c r="C3890" s="18" t="s">
        <v>7718</v>
      </c>
      <c r="D3890" s="35">
        <v>393</v>
      </c>
      <c r="E3890" s="36">
        <v>24</v>
      </c>
      <c r="F3890" s="32">
        <v>5</v>
      </c>
      <c r="G3890" s="32">
        <v>28</v>
      </c>
      <c r="H3890" s="32">
        <v>31</v>
      </c>
      <c r="I3890" s="32">
        <v>37</v>
      </c>
      <c r="J3890" s="37"/>
      <c r="K3890" s="36">
        <v>71</v>
      </c>
      <c r="L3890" s="32">
        <v>34</v>
      </c>
      <c r="M3890" s="37">
        <v>37</v>
      </c>
      <c r="N3890" s="32"/>
      <c r="O3890" s="32"/>
      <c r="P3890" s="32"/>
      <c r="Q3890" s="32"/>
      <c r="R3890" s="38">
        <f>(E3890*E$2+F3890*F$2+G3890*G$2+H3890*H$2+I3890*I$2+K3890*K$2+J3890*J$2+L3890*L$2+M3890*M$2)</f>
        <v>0</v>
      </c>
    </row>
    <row r="3891" spans="1:18" ht="22.5" customHeight="1">
      <c r="A3891" s="34">
        <v>46017</v>
      </c>
      <c r="B3891" s="15" t="s">
        <v>6962</v>
      </c>
      <c r="C3891" s="18" t="s">
        <v>6963</v>
      </c>
      <c r="D3891" s="35">
        <v>138</v>
      </c>
      <c r="E3891" s="36">
        <v>60</v>
      </c>
      <c r="F3891" s="32">
        <v>83</v>
      </c>
      <c r="G3891" s="32">
        <v>30</v>
      </c>
      <c r="H3891" s="32">
        <v>74</v>
      </c>
      <c r="I3891" s="32">
        <v>69</v>
      </c>
      <c r="J3891" s="37"/>
      <c r="K3891" s="36">
        <v>24</v>
      </c>
      <c r="L3891" s="32">
        <v>41</v>
      </c>
      <c r="M3891" s="37">
        <v>40</v>
      </c>
      <c r="N3891" s="32"/>
      <c r="O3891" s="32"/>
      <c r="P3891" s="32"/>
      <c r="Q3891" s="32"/>
      <c r="R3891" s="38">
        <f>(E3891*E$2+F3891*F$2+G3891*G$2+H3891*H$2+I3891*I$2+K3891*K$2+J3891*J$2+L3891*L$2+M3891*M$2)</f>
        <v>0</v>
      </c>
    </row>
    <row r="3892" spans="1:18" ht="22.5" customHeight="1">
      <c r="A3892" s="34">
        <v>46017</v>
      </c>
      <c r="B3892" s="15" t="s">
        <v>5537</v>
      </c>
      <c r="C3892" s="18" t="s">
        <v>5536</v>
      </c>
      <c r="D3892" s="35">
        <v>1397</v>
      </c>
      <c r="E3892" s="36">
        <v>47</v>
      </c>
      <c r="F3892" s="32"/>
      <c r="G3892" s="32">
        <v>71</v>
      </c>
      <c r="H3892" s="32"/>
      <c r="I3892" s="32">
        <v>49</v>
      </c>
      <c r="J3892" s="37">
        <v>36</v>
      </c>
      <c r="K3892" s="36">
        <v>54</v>
      </c>
      <c r="L3892" s="32">
        <v>61</v>
      </c>
      <c r="M3892" s="37">
        <v>48</v>
      </c>
      <c r="N3892" s="32"/>
      <c r="O3892" s="32"/>
      <c r="P3892" s="32"/>
      <c r="Q3892" s="32"/>
      <c r="R3892" s="38">
        <f>(E3892*E$2+F3892*F$2+G3892*G$2+H3892*H$2+I3892*I$2+K3892*K$2+J3892*J$2+L3892*L$2+M3892*M$2)</f>
        <v>0</v>
      </c>
    </row>
    <row r="3893" spans="1:18" ht="22.5" customHeight="1">
      <c r="A3893" s="34">
        <v>46017</v>
      </c>
      <c r="B3893" s="15" t="s">
        <v>6791</v>
      </c>
      <c r="C3893" s="18" t="s">
        <v>6778</v>
      </c>
      <c r="D3893" s="35">
        <v>893</v>
      </c>
      <c r="E3893" s="36">
        <v>65</v>
      </c>
      <c r="F3893" s="32"/>
      <c r="G3893" s="32">
        <v>71</v>
      </c>
      <c r="H3893" s="32">
        <v>92</v>
      </c>
      <c r="I3893" s="32">
        <v>17</v>
      </c>
      <c r="J3893" s="37"/>
      <c r="K3893" s="36">
        <v>9</v>
      </c>
      <c r="L3893" s="32">
        <v>48</v>
      </c>
      <c r="M3893" s="37">
        <v>62</v>
      </c>
      <c r="N3893" s="32"/>
      <c r="O3893" s="32"/>
      <c r="P3893" s="32"/>
      <c r="Q3893" s="32"/>
      <c r="R3893" s="38">
        <f>(E3893*E$2+F3893*F$2+G3893*G$2+H3893*H$2+I3893*I$2+K3893*K$2+J3893*J$2+L3893*L$2+M3893*M$2)</f>
        <v>0</v>
      </c>
    </row>
    <row r="3894" spans="1:18" ht="22.5" customHeight="1">
      <c r="A3894" s="34">
        <v>46017</v>
      </c>
      <c r="B3894" s="15" t="s">
        <v>4348</v>
      </c>
      <c r="C3894" s="18" t="s">
        <v>4349</v>
      </c>
      <c r="D3894" s="35">
        <v>3214</v>
      </c>
      <c r="E3894" s="36">
        <v>67</v>
      </c>
      <c r="F3894" s="32">
        <v>87</v>
      </c>
      <c r="G3894" s="32">
        <v>49</v>
      </c>
      <c r="H3894" s="32">
        <v>9</v>
      </c>
      <c r="I3894" s="32">
        <v>61</v>
      </c>
      <c r="J3894" s="37"/>
      <c r="K3894" s="36">
        <v>27</v>
      </c>
      <c r="L3894" s="32">
        <v>89</v>
      </c>
      <c r="M3894" s="37">
        <v>14</v>
      </c>
      <c r="N3894" s="32"/>
      <c r="O3894" s="32"/>
      <c r="P3894" s="32"/>
      <c r="Q3894" s="32"/>
      <c r="R3894" s="38">
        <f>(E3894*E$2+F3894*F$2+G3894*G$2+H3894*H$2+I3894*I$2+K3894*K$2+J3894*J$2+L3894*L$2+M3894*M$2)</f>
        <v>0</v>
      </c>
    </row>
    <row r="3895" spans="1:18" ht="22.5" customHeight="1">
      <c r="A3895" s="34">
        <v>46017</v>
      </c>
      <c r="B3895" s="15" t="s">
        <v>4350</v>
      </c>
      <c r="C3895" s="18" t="s">
        <v>4351</v>
      </c>
      <c r="D3895" s="35">
        <v>1086</v>
      </c>
      <c r="E3895" s="36">
        <v>30</v>
      </c>
      <c r="F3895" s="32">
        <v>58</v>
      </c>
      <c r="G3895" s="32">
        <v>28</v>
      </c>
      <c r="H3895" s="32">
        <v>65</v>
      </c>
      <c r="I3895" s="32">
        <v>80</v>
      </c>
      <c r="J3895" s="37"/>
      <c r="K3895" s="36">
        <v>56</v>
      </c>
      <c r="L3895" s="32">
        <v>52</v>
      </c>
      <c r="M3895" s="37">
        <v>39</v>
      </c>
      <c r="N3895" s="32"/>
      <c r="O3895" s="32"/>
      <c r="P3895" s="32"/>
      <c r="Q3895" s="32"/>
      <c r="R3895" s="38">
        <f>(E3895*E$2+F3895*F$2+G3895*G$2+H3895*H$2+I3895*I$2+K3895*K$2+J3895*J$2+L3895*L$2+M3895*M$2)</f>
        <v>0</v>
      </c>
    </row>
    <row r="3896" spans="1:18" ht="22.5" customHeight="1">
      <c r="A3896" s="34">
        <v>46017</v>
      </c>
      <c r="B3896" s="15" t="s">
        <v>6539</v>
      </c>
      <c r="C3896" s="18" t="s">
        <v>6540</v>
      </c>
      <c r="D3896" s="35">
        <v>452</v>
      </c>
      <c r="E3896" s="36"/>
      <c r="F3896" s="32">
        <v>50</v>
      </c>
      <c r="G3896" s="32"/>
      <c r="H3896" s="32">
        <v>64</v>
      </c>
      <c r="I3896" s="32"/>
      <c r="J3896" s="37"/>
      <c r="K3896" s="36">
        <v>36</v>
      </c>
      <c r="L3896" s="32">
        <v>60</v>
      </c>
      <c r="M3896" s="37">
        <v>28</v>
      </c>
      <c r="N3896" s="32"/>
      <c r="O3896" s="32"/>
      <c r="P3896" s="32"/>
      <c r="Q3896" s="32"/>
      <c r="R3896" s="38">
        <f>(E3896*E$2+F3896*F$2+G3896*G$2+H3896*H$2+I3896*I$2+K3896*K$2+J3896*J$2+L3896*L$2+M3896*M$2)</f>
        <v>0</v>
      </c>
    </row>
    <row r="3897" spans="1:18" ht="22.5" customHeight="1">
      <c r="A3897" s="34">
        <v>46017</v>
      </c>
      <c r="B3897" s="15" t="s">
        <v>4352</v>
      </c>
      <c r="C3897" s="18" t="s">
        <v>4353</v>
      </c>
      <c r="D3897" s="35">
        <v>502286</v>
      </c>
      <c r="E3897" s="36">
        <v>46</v>
      </c>
      <c r="F3897" s="32">
        <v>47</v>
      </c>
      <c r="G3897" s="32">
        <v>54</v>
      </c>
      <c r="H3897" s="32">
        <v>57</v>
      </c>
      <c r="I3897" s="32">
        <v>82</v>
      </c>
      <c r="J3897" s="37">
        <v>46</v>
      </c>
      <c r="K3897" s="36">
        <v>71</v>
      </c>
      <c r="L3897" s="32">
        <v>34</v>
      </c>
      <c r="M3897" s="37">
        <v>80</v>
      </c>
      <c r="N3897" s="32"/>
      <c r="O3897" s="32"/>
      <c r="P3897" s="32"/>
      <c r="Q3897" s="32"/>
      <c r="R3897" s="38">
        <f>(E3897*E$2+F3897*F$2+G3897*G$2+H3897*H$2+I3897*I$2+K3897*K$2+J3897*J$2+L3897*L$2+M3897*M$2)</f>
        <v>0</v>
      </c>
    </row>
    <row r="3898" spans="1:18" ht="22.5" customHeight="1">
      <c r="A3898" s="34">
        <v>46017</v>
      </c>
      <c r="B3898" s="15" t="s">
        <v>6370</v>
      </c>
      <c r="C3898" s="18" t="s">
        <v>4354</v>
      </c>
      <c r="D3898" s="35">
        <v>322</v>
      </c>
      <c r="E3898" s="36"/>
      <c r="F3898" s="32">
        <v>8</v>
      </c>
      <c r="G3898" s="32"/>
      <c r="H3898" s="32">
        <v>79</v>
      </c>
      <c r="I3898" s="32"/>
      <c r="J3898" s="37"/>
      <c r="K3898" s="36">
        <v>27</v>
      </c>
      <c r="L3898" s="32">
        <v>64</v>
      </c>
      <c r="M3898" s="37">
        <v>49</v>
      </c>
      <c r="N3898" s="32"/>
      <c r="O3898" s="32"/>
      <c r="P3898" s="32"/>
      <c r="Q3898" s="32"/>
      <c r="R3898" s="38">
        <f>(E3898*E$2+F3898*F$2+G3898*G$2+H3898*H$2+I3898*I$2+K3898*K$2+J3898*J$2+L3898*L$2+M3898*M$2)</f>
        <v>0</v>
      </c>
    </row>
    <row r="3899" spans="1:18" ht="22.5" customHeight="1">
      <c r="A3899" s="34">
        <v>46017</v>
      </c>
      <c r="B3899" s="15" t="s">
        <v>5539</v>
      </c>
      <c r="C3899" s="18" t="s">
        <v>5538</v>
      </c>
      <c r="D3899" s="35">
        <v>8835</v>
      </c>
      <c r="E3899" s="36">
        <v>65</v>
      </c>
      <c r="F3899" s="32"/>
      <c r="G3899" s="32">
        <v>74</v>
      </c>
      <c r="H3899" s="32">
        <v>64</v>
      </c>
      <c r="I3899" s="32">
        <v>43</v>
      </c>
      <c r="J3899" s="37"/>
      <c r="K3899" s="36">
        <v>63</v>
      </c>
      <c r="L3899" s="32">
        <v>44</v>
      </c>
      <c r="M3899" s="37">
        <v>51</v>
      </c>
      <c r="N3899" s="32"/>
      <c r="O3899" s="32"/>
      <c r="P3899" s="32"/>
      <c r="Q3899" s="32"/>
      <c r="R3899" s="38">
        <f>(E3899*E$2+F3899*F$2+G3899*G$2+H3899*H$2+I3899*I$2+K3899*K$2+J3899*J$2+L3899*L$2+M3899*M$2)</f>
        <v>0</v>
      </c>
    </row>
    <row r="3900" spans="1:18" ht="22.5" customHeight="1">
      <c r="A3900" s="34">
        <v>46017</v>
      </c>
      <c r="B3900" s="15" t="s">
        <v>4355</v>
      </c>
      <c r="C3900" s="18" t="s">
        <v>4356</v>
      </c>
      <c r="D3900" s="35">
        <v>1440</v>
      </c>
      <c r="E3900" s="36"/>
      <c r="F3900" s="32">
        <v>98</v>
      </c>
      <c r="G3900" s="32"/>
      <c r="H3900" s="32">
        <v>36</v>
      </c>
      <c r="I3900" s="32"/>
      <c r="J3900" s="37"/>
      <c r="K3900" s="36">
        <v>27</v>
      </c>
      <c r="L3900" s="32">
        <v>79</v>
      </c>
      <c r="M3900" s="37">
        <v>46</v>
      </c>
      <c r="N3900" s="32"/>
      <c r="O3900" s="32"/>
      <c r="P3900" s="32"/>
      <c r="Q3900" s="32"/>
      <c r="R3900" s="38">
        <f>(E3900*E$2+F3900*F$2+G3900*G$2+H3900*H$2+I3900*I$2+K3900*K$2+J3900*J$2+L3900*L$2+M3900*M$2)</f>
        <v>0</v>
      </c>
    </row>
    <row r="3901" spans="1:18" ht="22.5" customHeight="1">
      <c r="A3901" s="34">
        <v>46017</v>
      </c>
      <c r="B3901" s="15" t="s">
        <v>5611</v>
      </c>
      <c r="C3901" s="18" t="s">
        <v>4357</v>
      </c>
      <c r="D3901" s="35">
        <v>274</v>
      </c>
      <c r="E3901" s="36">
        <v>33</v>
      </c>
      <c r="F3901" s="32">
        <v>25</v>
      </c>
      <c r="G3901" s="32">
        <v>43</v>
      </c>
      <c r="H3901" s="32">
        <v>74</v>
      </c>
      <c r="I3901" s="32">
        <v>19</v>
      </c>
      <c r="J3901" s="37"/>
      <c r="K3901" s="36">
        <v>36</v>
      </c>
      <c r="L3901" s="32">
        <v>61</v>
      </c>
      <c r="M3901" s="37">
        <v>27</v>
      </c>
      <c r="N3901" s="32"/>
      <c r="O3901" s="32"/>
      <c r="P3901" s="32"/>
      <c r="Q3901" s="32"/>
      <c r="R3901" s="38">
        <f>(E3901*E$2+F3901*F$2+G3901*G$2+H3901*H$2+I3901*I$2+K3901*K$2+J3901*J$2+L3901*L$2+M3901*M$2)</f>
        <v>0</v>
      </c>
    </row>
    <row r="3902" spans="1:18" ht="22.5" customHeight="1">
      <c r="A3902" s="34">
        <v>46017</v>
      </c>
      <c r="B3902" s="15" t="s">
        <v>4358</v>
      </c>
      <c r="C3902" s="18" t="s">
        <v>4359</v>
      </c>
      <c r="D3902" s="35">
        <v>19766</v>
      </c>
      <c r="E3902" s="36">
        <v>50</v>
      </c>
      <c r="F3902" s="32">
        <v>29</v>
      </c>
      <c r="G3902" s="32">
        <v>38</v>
      </c>
      <c r="H3902" s="32">
        <v>54</v>
      </c>
      <c r="I3902" s="32">
        <v>74</v>
      </c>
      <c r="J3902" s="37"/>
      <c r="K3902" s="36">
        <v>81</v>
      </c>
      <c r="L3902" s="32">
        <v>64</v>
      </c>
      <c r="M3902" s="37">
        <v>61</v>
      </c>
      <c r="N3902" s="32"/>
      <c r="O3902" s="32"/>
      <c r="P3902" s="32"/>
      <c r="Q3902" s="32"/>
      <c r="R3902" s="38">
        <f>(E3902*E$2+F3902*F$2+G3902*G$2+H3902*H$2+I3902*I$2+K3902*K$2+J3902*J$2+L3902*L$2+M3902*M$2)</f>
        <v>0</v>
      </c>
    </row>
    <row r="3903" spans="1:18" ht="22.5" customHeight="1">
      <c r="A3903" s="34">
        <v>46017</v>
      </c>
      <c r="B3903" s="15" t="s">
        <v>5540</v>
      </c>
      <c r="C3903" s="18" t="s">
        <v>4360</v>
      </c>
      <c r="D3903" s="35">
        <v>16588</v>
      </c>
      <c r="E3903" s="36">
        <v>40</v>
      </c>
      <c r="F3903" s="32">
        <v>31</v>
      </c>
      <c r="G3903" s="32">
        <v>61</v>
      </c>
      <c r="H3903" s="32">
        <v>25</v>
      </c>
      <c r="I3903" s="32">
        <v>80</v>
      </c>
      <c r="J3903" s="37"/>
      <c r="K3903" s="36">
        <v>86</v>
      </c>
      <c r="L3903" s="32">
        <v>75</v>
      </c>
      <c r="M3903" s="37">
        <v>33</v>
      </c>
      <c r="N3903" s="32"/>
      <c r="O3903" s="32"/>
      <c r="P3903" s="32"/>
      <c r="Q3903" s="32"/>
      <c r="R3903" s="38">
        <f>(E3903*E$2+F3903*F$2+G3903*G$2+H3903*H$2+I3903*I$2+K3903*K$2+J3903*J$2+L3903*L$2+M3903*M$2)</f>
        <v>0</v>
      </c>
    </row>
    <row r="3904" spans="1:18" ht="22.5" customHeight="1">
      <c r="A3904" s="34">
        <v>46017</v>
      </c>
      <c r="B3904" s="15" t="s">
        <v>4361</v>
      </c>
      <c r="C3904" s="18" t="s">
        <v>4362</v>
      </c>
      <c r="D3904" s="35">
        <v>307</v>
      </c>
      <c r="E3904" s="36">
        <v>56</v>
      </c>
      <c r="F3904" s="32">
        <v>69</v>
      </c>
      <c r="G3904" s="32">
        <v>14</v>
      </c>
      <c r="H3904" s="32">
        <v>71</v>
      </c>
      <c r="I3904" s="32">
        <v>34</v>
      </c>
      <c r="J3904" s="37"/>
      <c r="K3904" s="36">
        <v>40</v>
      </c>
      <c r="L3904" s="32">
        <v>33</v>
      </c>
      <c r="M3904" s="37">
        <v>38</v>
      </c>
      <c r="N3904" s="32"/>
      <c r="O3904" s="32"/>
      <c r="P3904" s="32"/>
      <c r="Q3904" s="32"/>
      <c r="R3904" s="38">
        <f>(E3904*E$2+F3904*F$2+G3904*G$2+H3904*H$2+I3904*I$2+K3904*K$2+J3904*J$2+L3904*L$2+M3904*M$2)</f>
        <v>0</v>
      </c>
    </row>
    <row r="3905" spans="1:18" ht="22.5" customHeight="1">
      <c r="A3905" s="34">
        <v>46017</v>
      </c>
      <c r="B3905" s="15" t="s">
        <v>4363</v>
      </c>
      <c r="C3905" s="15" t="s">
        <v>4364</v>
      </c>
      <c r="D3905" s="35">
        <v>1519</v>
      </c>
      <c r="E3905" s="36">
        <v>21</v>
      </c>
      <c r="F3905" s="32"/>
      <c r="G3905" s="32">
        <v>34</v>
      </c>
      <c r="H3905" s="32">
        <v>9</v>
      </c>
      <c r="I3905" s="32">
        <v>37</v>
      </c>
      <c r="J3905" s="37"/>
      <c r="K3905" s="36">
        <v>55</v>
      </c>
      <c r="L3905" s="32">
        <v>75</v>
      </c>
      <c r="M3905" s="37">
        <v>20</v>
      </c>
      <c r="N3905" s="32"/>
      <c r="O3905" s="32"/>
      <c r="P3905" s="32"/>
      <c r="Q3905" s="32"/>
      <c r="R3905" s="38">
        <f>(E3905*E$2+F3905*F$2+G3905*G$2+H3905*H$2+I3905*I$2+K3905*K$2+J3905*J$2+L3905*L$2+M3905*M$2)</f>
        <v>0</v>
      </c>
    </row>
    <row r="3906" spans="1:18" ht="22.5" customHeight="1">
      <c r="A3906" s="34">
        <v>46017</v>
      </c>
      <c r="B3906" s="15" t="s">
        <v>4365</v>
      </c>
      <c r="C3906" s="18" t="s">
        <v>4366</v>
      </c>
      <c r="D3906" s="35">
        <v>2298</v>
      </c>
      <c r="E3906" s="36">
        <v>31</v>
      </c>
      <c r="F3906" s="32">
        <v>38</v>
      </c>
      <c r="G3906" s="32">
        <v>16</v>
      </c>
      <c r="H3906" s="32">
        <v>75</v>
      </c>
      <c r="I3906" s="32">
        <v>26</v>
      </c>
      <c r="J3906" s="37">
        <v>31</v>
      </c>
      <c r="K3906" s="36">
        <v>55</v>
      </c>
      <c r="L3906" s="32">
        <v>52</v>
      </c>
      <c r="M3906" s="37">
        <v>54</v>
      </c>
      <c r="N3906" s="32"/>
      <c r="O3906" s="32"/>
      <c r="P3906" s="32"/>
      <c r="Q3906" s="32"/>
      <c r="R3906" s="38">
        <f>(E3906*E$2+F3906*F$2+G3906*G$2+H3906*H$2+I3906*I$2+K3906*K$2+J3906*J$2+L3906*L$2+M3906*M$2)</f>
        <v>0</v>
      </c>
    </row>
    <row r="3907" spans="1:18" ht="22.5" customHeight="1">
      <c r="A3907" s="34">
        <v>46017</v>
      </c>
      <c r="B3907" s="15" t="s">
        <v>7199</v>
      </c>
      <c r="C3907" s="18" t="s">
        <v>7719</v>
      </c>
      <c r="D3907" s="35">
        <v>242</v>
      </c>
      <c r="E3907" s="36"/>
      <c r="F3907" s="32"/>
      <c r="G3907" s="32"/>
      <c r="H3907" s="32"/>
      <c r="I3907" s="32"/>
      <c r="J3907" s="37"/>
      <c r="K3907" s="36"/>
      <c r="L3907" s="32">
        <v>44</v>
      </c>
      <c r="M3907" s="37">
        <v>58</v>
      </c>
      <c r="N3907" s="32"/>
      <c r="O3907" s="32"/>
      <c r="P3907" s="32"/>
      <c r="Q3907" s="32"/>
      <c r="R3907" s="38">
        <f>(E3907*E$2+F3907*F$2+G3907*G$2+H3907*H$2+I3907*I$2+K3907*K$2+J3907*J$2+L3907*L$2+M3907*M$2)</f>
        <v>0</v>
      </c>
    </row>
    <row r="3908" spans="1:18" ht="22.5" customHeight="1">
      <c r="A3908" s="34">
        <v>46017</v>
      </c>
      <c r="B3908" s="15" t="s">
        <v>4367</v>
      </c>
      <c r="C3908" s="18" t="s">
        <v>4368</v>
      </c>
      <c r="D3908" s="35">
        <v>318</v>
      </c>
      <c r="E3908" s="36">
        <v>35</v>
      </c>
      <c r="F3908" s="32">
        <v>28</v>
      </c>
      <c r="G3908" s="32">
        <v>7</v>
      </c>
      <c r="H3908" s="32">
        <v>41</v>
      </c>
      <c r="I3908" s="32">
        <v>18</v>
      </c>
      <c r="J3908" s="37"/>
      <c r="K3908" s="36">
        <v>64</v>
      </c>
      <c r="L3908" s="32">
        <v>47</v>
      </c>
      <c r="M3908" s="37">
        <v>36</v>
      </c>
      <c r="N3908" s="32"/>
      <c r="O3908" s="32"/>
      <c r="P3908" s="32"/>
      <c r="Q3908" s="32"/>
      <c r="R3908" s="38">
        <f>(E3908*E$2+F3908*F$2+G3908*G$2+H3908*H$2+I3908*I$2+K3908*K$2+J3908*J$2+L3908*L$2+M3908*M$2)</f>
        <v>0</v>
      </c>
    </row>
    <row r="3909" spans="1:18" ht="22.5" customHeight="1">
      <c r="A3909" s="34">
        <v>46017</v>
      </c>
      <c r="B3909" s="15" t="s">
        <v>7783</v>
      </c>
      <c r="C3909" s="18" t="s">
        <v>7745</v>
      </c>
      <c r="D3909" s="35">
        <v>258</v>
      </c>
      <c r="E3909" s="36"/>
      <c r="F3909" s="32">
        <v>2</v>
      </c>
      <c r="G3909" s="32"/>
      <c r="H3909" s="32">
        <v>6</v>
      </c>
      <c r="I3909" s="32"/>
      <c r="J3909" s="37"/>
      <c r="K3909" s="36">
        <v>54</v>
      </c>
      <c r="L3909" s="32">
        <v>57</v>
      </c>
      <c r="M3909" s="37">
        <v>47</v>
      </c>
      <c r="N3909" s="32"/>
      <c r="O3909" s="32"/>
      <c r="P3909" s="32"/>
      <c r="Q3909" s="32"/>
      <c r="R3909" s="38">
        <f>(E3909*E$2+F3909*F$2+G3909*G$2+H3909*H$2+I3909*I$2+K3909*K$2+J3909*J$2+L3909*L$2+M3909*M$2)</f>
        <v>0</v>
      </c>
    </row>
    <row r="3910" spans="1:18" ht="22.5" customHeight="1">
      <c r="A3910" s="34">
        <v>46017</v>
      </c>
      <c r="B3910" s="15" t="s">
        <v>7997</v>
      </c>
      <c r="C3910" s="18" t="s">
        <v>7998</v>
      </c>
      <c r="D3910" s="35">
        <v>3257</v>
      </c>
      <c r="E3910" s="36"/>
      <c r="F3910" s="32"/>
      <c r="G3910" s="32"/>
      <c r="H3910" s="32">
        <v>66</v>
      </c>
      <c r="I3910" s="32"/>
      <c r="J3910" s="37"/>
      <c r="K3910" s="36">
        <v>18</v>
      </c>
      <c r="L3910" s="32">
        <v>43</v>
      </c>
      <c r="M3910" s="37">
        <v>38</v>
      </c>
      <c r="N3910" s="32"/>
      <c r="O3910" s="32"/>
      <c r="P3910" s="32"/>
      <c r="Q3910" s="32"/>
      <c r="R3910" s="38">
        <f>(E3910*E$2+F3910*F$2+G3910*G$2+H3910*H$2+I3910*I$2+K3910*K$2+J3910*J$2+L3910*L$2+M3910*M$2)</f>
        <v>0</v>
      </c>
    </row>
    <row r="3911" spans="1:18" ht="22.5" customHeight="1">
      <c r="A3911" s="34">
        <v>46017</v>
      </c>
      <c r="B3911" s="15" t="s">
        <v>5682</v>
      </c>
      <c r="C3911" s="18" t="s">
        <v>5681</v>
      </c>
      <c r="D3911" s="35">
        <v>223</v>
      </c>
      <c r="E3911" s="36"/>
      <c r="F3911" s="32"/>
      <c r="G3911" s="32"/>
      <c r="H3911" s="32">
        <v>75</v>
      </c>
      <c r="I3911" s="32"/>
      <c r="J3911" s="37"/>
      <c r="K3911" s="36">
        <v>30</v>
      </c>
      <c r="L3911" s="32">
        <v>21</v>
      </c>
      <c r="M3911" s="37">
        <v>45</v>
      </c>
      <c r="N3911" s="32"/>
      <c r="O3911" s="32"/>
      <c r="P3911" s="32"/>
      <c r="Q3911" s="32"/>
      <c r="R3911" s="38">
        <f>(E3911*E$2+F3911*F$2+G3911*G$2+H3911*H$2+I3911*I$2+K3911*K$2+J3911*J$2+L3911*L$2+M3911*M$2)</f>
        <v>0</v>
      </c>
    </row>
    <row r="3912" spans="1:18" ht="22.5" customHeight="1">
      <c r="A3912" s="34">
        <v>46017</v>
      </c>
      <c r="B3912" s="15" t="s">
        <v>4369</v>
      </c>
      <c r="C3912" s="18" t="s">
        <v>4370</v>
      </c>
      <c r="D3912" s="35">
        <v>33793</v>
      </c>
      <c r="E3912" s="36">
        <v>59</v>
      </c>
      <c r="F3912" s="32">
        <v>22</v>
      </c>
      <c r="G3912" s="32">
        <v>92</v>
      </c>
      <c r="H3912" s="32">
        <v>36</v>
      </c>
      <c r="I3912" s="32">
        <v>78</v>
      </c>
      <c r="J3912" s="37">
        <v>30</v>
      </c>
      <c r="K3912" s="36">
        <v>76</v>
      </c>
      <c r="L3912" s="32">
        <v>48</v>
      </c>
      <c r="M3912" s="37">
        <v>49</v>
      </c>
      <c r="N3912" s="32"/>
      <c r="O3912" s="32"/>
      <c r="P3912" s="32"/>
      <c r="Q3912" s="32"/>
      <c r="R3912" s="38">
        <f>(E3912*E$2+F3912*F$2+G3912*G$2+H3912*H$2+I3912*I$2+K3912*K$2+J3912*J$2+L3912*L$2+M3912*M$2)</f>
        <v>0</v>
      </c>
    </row>
    <row r="3913" spans="1:18" ht="22.5" customHeight="1">
      <c r="A3913" s="34">
        <v>46017</v>
      </c>
      <c r="B3913" s="15" t="s">
        <v>3644</v>
      </c>
      <c r="C3913" s="18" t="s">
        <v>6764</v>
      </c>
      <c r="D3913" s="35">
        <v>40270</v>
      </c>
      <c r="E3913" s="36">
        <v>66</v>
      </c>
      <c r="F3913" s="32"/>
      <c r="G3913" s="32">
        <v>57</v>
      </c>
      <c r="H3913" s="32">
        <v>82</v>
      </c>
      <c r="I3913" s="32">
        <v>98</v>
      </c>
      <c r="J3913" s="37"/>
      <c r="K3913" s="36">
        <v>72</v>
      </c>
      <c r="L3913" s="32">
        <v>87</v>
      </c>
      <c r="M3913" s="37">
        <v>18</v>
      </c>
      <c r="N3913" s="32"/>
      <c r="O3913" s="32"/>
      <c r="P3913" s="32"/>
      <c r="Q3913" s="32"/>
      <c r="R3913" s="38">
        <f>(E3913*E$2+F3913*F$2+G3913*G$2+H3913*H$2+I3913*I$2+K3913*K$2+J3913*J$2+L3913*L$2+M3913*M$2)</f>
        <v>0</v>
      </c>
    </row>
    <row r="3914" spans="1:18" ht="22.5" customHeight="1">
      <c r="A3914" s="34">
        <v>46017</v>
      </c>
      <c r="B3914" s="15" t="s">
        <v>7999</v>
      </c>
      <c r="C3914" s="18" t="s">
        <v>7784</v>
      </c>
      <c r="D3914" s="35">
        <v>2047</v>
      </c>
      <c r="E3914" s="36"/>
      <c r="F3914" s="32"/>
      <c r="G3914" s="32"/>
      <c r="H3914" s="32"/>
      <c r="I3914" s="32"/>
      <c r="J3914" s="37"/>
      <c r="K3914" s="36"/>
      <c r="L3914" s="32">
        <v>56</v>
      </c>
      <c r="M3914" s="37">
        <v>38</v>
      </c>
      <c r="N3914" s="32"/>
      <c r="O3914" s="32"/>
      <c r="P3914" s="32"/>
      <c r="Q3914" s="32"/>
      <c r="R3914" s="38">
        <f>(E3914*E$2+F3914*F$2+G3914*G$2+H3914*H$2+I3914*I$2+K3914*K$2+J3914*J$2+L3914*L$2+M3914*M$2)</f>
        <v>0</v>
      </c>
    </row>
    <row r="3915" spans="1:18" ht="22.5" customHeight="1">
      <c r="A3915" s="34">
        <v>46017</v>
      </c>
      <c r="B3915" s="15" t="s">
        <v>5542</v>
      </c>
      <c r="C3915" s="18" t="s">
        <v>5541</v>
      </c>
      <c r="D3915" s="35">
        <v>1133</v>
      </c>
      <c r="E3915" s="36">
        <v>28</v>
      </c>
      <c r="F3915" s="32"/>
      <c r="G3915" s="32">
        <v>44</v>
      </c>
      <c r="H3915" s="32">
        <v>3</v>
      </c>
      <c r="I3915" s="32">
        <v>22</v>
      </c>
      <c r="J3915" s="37"/>
      <c r="K3915" s="36">
        <v>80</v>
      </c>
      <c r="L3915" s="32">
        <v>42</v>
      </c>
      <c r="M3915" s="37">
        <v>57</v>
      </c>
      <c r="N3915" s="32"/>
      <c r="O3915" s="32"/>
      <c r="P3915" s="32"/>
      <c r="Q3915" s="32"/>
      <c r="R3915" s="38">
        <f>(E3915*E$2+F3915*F$2+G3915*G$2+H3915*H$2+I3915*I$2+K3915*K$2+J3915*J$2+L3915*L$2+M3915*M$2)</f>
        <v>0</v>
      </c>
    </row>
    <row r="3916" spans="1:18" ht="22.5" customHeight="1">
      <c r="A3916" s="34">
        <v>46017</v>
      </c>
      <c r="B3916" s="15" t="s">
        <v>7010</v>
      </c>
      <c r="C3916" s="18" t="s">
        <v>6980</v>
      </c>
      <c r="D3916" s="35">
        <v>630</v>
      </c>
      <c r="E3916" s="36"/>
      <c r="F3916" s="32"/>
      <c r="G3916" s="32"/>
      <c r="H3916" s="32">
        <v>49</v>
      </c>
      <c r="I3916" s="32"/>
      <c r="J3916" s="37"/>
      <c r="K3916" s="36">
        <v>12</v>
      </c>
      <c r="L3916" s="32">
        <v>56</v>
      </c>
      <c r="M3916" s="37">
        <v>36</v>
      </c>
      <c r="N3916" s="32"/>
      <c r="O3916" s="32"/>
      <c r="P3916" s="32"/>
      <c r="Q3916" s="32"/>
      <c r="R3916" s="38">
        <f>(E3916*E$2+F3916*F$2+G3916*G$2+H3916*H$2+I3916*I$2+K3916*K$2+J3916*J$2+L3916*L$2+M3916*M$2)</f>
        <v>0</v>
      </c>
    </row>
    <row r="3917" spans="1:18" ht="22.5" customHeight="1">
      <c r="A3917" s="34">
        <v>46017</v>
      </c>
      <c r="B3917" s="15" t="s">
        <v>7693</v>
      </c>
      <c r="C3917" s="18" t="s">
        <v>7676</v>
      </c>
      <c r="D3917" s="35">
        <v>290</v>
      </c>
      <c r="E3917" s="36"/>
      <c r="F3917" s="32">
        <v>95</v>
      </c>
      <c r="G3917" s="32"/>
      <c r="H3917" s="32">
        <v>68</v>
      </c>
      <c r="I3917" s="32"/>
      <c r="J3917" s="37"/>
      <c r="K3917" s="36">
        <v>18</v>
      </c>
      <c r="L3917" s="32">
        <v>52</v>
      </c>
      <c r="M3917" s="37">
        <v>54</v>
      </c>
      <c r="N3917" s="32"/>
      <c r="O3917" s="32"/>
      <c r="P3917" s="32"/>
      <c r="Q3917" s="32"/>
      <c r="R3917" s="38">
        <f>(E3917*E$2+F3917*F$2+G3917*G$2+H3917*H$2+I3917*I$2+K3917*K$2+J3917*J$2+L3917*L$2+M3917*M$2)</f>
        <v>0</v>
      </c>
    </row>
    <row r="3918" spans="1:18" ht="22.5" customHeight="1">
      <c r="A3918" s="34">
        <v>46017</v>
      </c>
      <c r="B3918" s="15" t="s">
        <v>7920</v>
      </c>
      <c r="C3918" s="18" t="s">
        <v>7921</v>
      </c>
      <c r="D3918" s="35">
        <v>863</v>
      </c>
      <c r="E3918" s="36"/>
      <c r="F3918" s="32"/>
      <c r="G3918" s="32"/>
      <c r="H3918" s="32"/>
      <c r="I3918" s="32"/>
      <c r="J3918" s="37"/>
      <c r="K3918" s="36">
        <v>14</v>
      </c>
      <c r="L3918" s="32">
        <v>49</v>
      </c>
      <c r="M3918" s="37">
        <v>48</v>
      </c>
      <c r="N3918" s="32"/>
      <c r="O3918" s="32"/>
      <c r="P3918" s="32"/>
      <c r="Q3918" s="32"/>
      <c r="R3918" s="38">
        <f>(E3918*E$2+F3918*F$2+G3918*G$2+H3918*H$2+I3918*I$2+K3918*K$2+J3918*J$2+L3918*L$2+M3918*M$2)</f>
        <v>0</v>
      </c>
    </row>
    <row r="3919" spans="1:18" ht="22.5" customHeight="1">
      <c r="A3919" s="34">
        <v>46017</v>
      </c>
      <c r="B3919" s="15" t="s">
        <v>4371</v>
      </c>
      <c r="C3919" s="18" t="s">
        <v>4372</v>
      </c>
      <c r="D3919" s="35">
        <v>1868</v>
      </c>
      <c r="E3919" s="36">
        <v>77</v>
      </c>
      <c r="F3919" s="32">
        <v>73</v>
      </c>
      <c r="G3919" s="32">
        <v>71</v>
      </c>
      <c r="H3919" s="32">
        <v>79</v>
      </c>
      <c r="I3919" s="32">
        <v>97</v>
      </c>
      <c r="J3919" s="37"/>
      <c r="K3919" s="36">
        <v>29</v>
      </c>
      <c r="L3919" s="32">
        <v>59</v>
      </c>
      <c r="M3919" s="37">
        <v>59</v>
      </c>
      <c r="N3919" s="32"/>
      <c r="O3919" s="32"/>
      <c r="P3919" s="32"/>
      <c r="Q3919" s="32">
        <v>1</v>
      </c>
      <c r="R3919" s="38">
        <f>(E3919*E$2+F3919*F$2+G3919*G$2+H3919*H$2+I3919*I$2+K3919*K$2+J3919*J$2+L3919*L$2+M3919*M$2)</f>
        <v>0</v>
      </c>
    </row>
    <row r="3920" spans="1:18" ht="22.5" customHeight="1">
      <c r="A3920" s="34">
        <v>46017</v>
      </c>
      <c r="B3920" s="15" t="s">
        <v>4373</v>
      </c>
      <c r="C3920" s="18" t="s">
        <v>4374</v>
      </c>
      <c r="D3920" s="35">
        <v>3565</v>
      </c>
      <c r="E3920" s="36">
        <v>60</v>
      </c>
      <c r="F3920" s="32">
        <v>55</v>
      </c>
      <c r="G3920" s="32">
        <v>69</v>
      </c>
      <c r="H3920" s="32">
        <v>69</v>
      </c>
      <c r="I3920" s="32">
        <v>83</v>
      </c>
      <c r="J3920" s="37"/>
      <c r="K3920" s="36">
        <v>71</v>
      </c>
      <c r="L3920" s="32">
        <v>59</v>
      </c>
      <c r="M3920" s="37">
        <v>50</v>
      </c>
      <c r="N3920" s="32"/>
      <c r="O3920" s="32"/>
      <c r="P3920" s="32"/>
      <c r="Q3920" s="32"/>
      <c r="R3920" s="38">
        <f>(E3920*E$2+F3920*F$2+G3920*G$2+H3920*H$2+I3920*I$2+K3920*K$2+J3920*J$2+L3920*L$2+M3920*M$2)</f>
        <v>0</v>
      </c>
    </row>
    <row r="3921" spans="1:18" ht="22.5" customHeight="1">
      <c r="A3921" s="34">
        <v>46017</v>
      </c>
      <c r="B3921" s="15" t="s">
        <v>4375</v>
      </c>
      <c r="C3921" s="18" t="s">
        <v>4376</v>
      </c>
      <c r="D3921" s="35">
        <v>993</v>
      </c>
      <c r="E3921" s="36">
        <v>87</v>
      </c>
      <c r="F3921" s="32">
        <v>67</v>
      </c>
      <c r="G3921" s="32">
        <v>83</v>
      </c>
      <c r="H3921" s="32">
        <v>64</v>
      </c>
      <c r="I3921" s="32">
        <v>63</v>
      </c>
      <c r="J3921" s="37"/>
      <c r="K3921" s="36">
        <v>54</v>
      </c>
      <c r="L3921" s="32">
        <v>40</v>
      </c>
      <c r="M3921" s="37">
        <v>72</v>
      </c>
      <c r="N3921" s="32"/>
      <c r="O3921" s="32"/>
      <c r="P3921" s="32"/>
      <c r="Q3921" s="32"/>
      <c r="R3921" s="38">
        <f>(E3921*E$2+F3921*F$2+G3921*G$2+H3921*H$2+I3921*I$2+K3921*K$2+J3921*J$2+L3921*L$2+M3921*M$2)</f>
        <v>0</v>
      </c>
    </row>
    <row r="3922" spans="1:18" ht="22.5" customHeight="1">
      <c r="A3922" s="34">
        <v>46017</v>
      </c>
      <c r="B3922" s="15" t="s">
        <v>5616</v>
      </c>
      <c r="C3922" s="18" t="s">
        <v>4377</v>
      </c>
      <c r="D3922" s="35">
        <v>11599</v>
      </c>
      <c r="E3922" s="36">
        <v>34</v>
      </c>
      <c r="F3922" s="32">
        <v>34</v>
      </c>
      <c r="G3922" s="32">
        <v>62</v>
      </c>
      <c r="H3922" s="32">
        <v>8</v>
      </c>
      <c r="I3922" s="32">
        <v>6</v>
      </c>
      <c r="J3922" s="37"/>
      <c r="K3922" s="36">
        <v>90</v>
      </c>
      <c r="L3922" s="32">
        <v>52</v>
      </c>
      <c r="M3922" s="37">
        <v>47</v>
      </c>
      <c r="N3922" s="32"/>
      <c r="O3922" s="32"/>
      <c r="P3922" s="32"/>
      <c r="Q3922" s="32"/>
      <c r="R3922" s="38">
        <f>(E3922*E$2+F3922*F$2+G3922*G$2+H3922*H$2+I3922*I$2+K3922*K$2+J3922*J$2+L3922*L$2+M3922*M$2)</f>
        <v>0</v>
      </c>
    </row>
    <row r="3923" spans="1:18" ht="22.5" customHeight="1">
      <c r="A3923" s="34">
        <v>46017</v>
      </c>
      <c r="B3923" s="15" t="s">
        <v>5544</v>
      </c>
      <c r="C3923" s="18" t="s">
        <v>5543</v>
      </c>
      <c r="D3923" s="35">
        <v>468</v>
      </c>
      <c r="E3923" s="36"/>
      <c r="F3923" s="32"/>
      <c r="G3923" s="32"/>
      <c r="H3923" s="32">
        <v>10</v>
      </c>
      <c r="I3923" s="32"/>
      <c r="J3923" s="37"/>
      <c r="K3923" s="36">
        <v>64</v>
      </c>
      <c r="L3923" s="32">
        <v>4</v>
      </c>
      <c r="M3923" s="37">
        <v>96</v>
      </c>
      <c r="N3923" s="32"/>
      <c r="O3923" s="32"/>
      <c r="P3923" s="32"/>
      <c r="Q3923" s="32"/>
      <c r="R3923" s="38">
        <f>(E3923*E$2+F3923*F$2+G3923*G$2+H3923*H$2+I3923*I$2+K3923*K$2+J3923*J$2+L3923*L$2+M3923*M$2)</f>
        <v>0</v>
      </c>
    </row>
    <row r="3924" spans="1:18" ht="22.5" customHeight="1">
      <c r="A3924" s="34">
        <v>46017</v>
      </c>
      <c r="B3924" s="15" t="s">
        <v>4378</v>
      </c>
      <c r="C3924" s="18" t="s">
        <v>4379</v>
      </c>
      <c r="D3924" s="35">
        <v>3505</v>
      </c>
      <c r="E3924" s="36">
        <v>93</v>
      </c>
      <c r="F3924" s="32">
        <v>97</v>
      </c>
      <c r="G3924" s="32">
        <v>81</v>
      </c>
      <c r="H3924" s="32">
        <v>80</v>
      </c>
      <c r="I3924" s="32">
        <v>94</v>
      </c>
      <c r="J3924" s="37">
        <v>81</v>
      </c>
      <c r="K3924" s="36">
        <v>60</v>
      </c>
      <c r="L3924" s="32">
        <v>53</v>
      </c>
      <c r="M3924" s="37">
        <v>72</v>
      </c>
      <c r="N3924" s="32"/>
      <c r="O3924" s="32">
        <v>1</v>
      </c>
      <c r="P3924" s="32"/>
      <c r="Q3924" s="32">
        <v>1</v>
      </c>
      <c r="R3924" s="38">
        <f>(E3924*E$2+F3924*F$2+G3924*G$2+H3924*H$2+I3924*I$2+K3924*K$2+J3924*J$2+L3924*L$2+M3924*M$2)</f>
        <v>0</v>
      </c>
    </row>
    <row r="3925" spans="1:18" ht="22.5" customHeight="1">
      <c r="A3925" s="34">
        <v>46017</v>
      </c>
      <c r="B3925" s="15" t="s">
        <v>8000</v>
      </c>
      <c r="C3925" s="15" t="s">
        <v>8001</v>
      </c>
      <c r="D3925" s="35">
        <v>103</v>
      </c>
      <c r="E3925" s="36"/>
      <c r="F3925" s="32">
        <v>9</v>
      </c>
      <c r="G3925" s="32"/>
      <c r="H3925" s="32">
        <v>9</v>
      </c>
      <c r="I3925" s="32"/>
      <c r="J3925" s="37"/>
      <c r="K3925" s="36">
        <v>19</v>
      </c>
      <c r="L3925" s="32">
        <v>49</v>
      </c>
      <c r="M3925" s="37">
        <v>43</v>
      </c>
      <c r="N3925" s="32"/>
      <c r="O3925" s="32"/>
      <c r="P3925" s="32"/>
      <c r="Q3925" s="32"/>
      <c r="R3925" s="38">
        <f>(E3925*E$2+F3925*F$2+G3925*G$2+H3925*H$2+I3925*I$2+K3925*K$2+J3925*J$2+L3925*L$2+M3925*M$2)</f>
        <v>0</v>
      </c>
    </row>
    <row r="3926" spans="1:18" ht="22.5" customHeight="1">
      <c r="A3926" s="34">
        <v>46017</v>
      </c>
      <c r="B3926" s="15" t="s">
        <v>4380</v>
      </c>
      <c r="C3926" s="18" t="s">
        <v>4381</v>
      </c>
      <c r="D3926" s="35">
        <v>14800</v>
      </c>
      <c r="E3926" s="36">
        <v>16</v>
      </c>
      <c r="F3926" s="32">
        <v>31</v>
      </c>
      <c r="G3926" s="32">
        <v>32</v>
      </c>
      <c r="H3926" s="32">
        <v>7</v>
      </c>
      <c r="I3926" s="32">
        <v>8</v>
      </c>
      <c r="J3926" s="37"/>
      <c r="K3926" s="36">
        <v>5</v>
      </c>
      <c r="L3926" s="32">
        <v>67</v>
      </c>
      <c r="M3926" s="37">
        <v>32</v>
      </c>
      <c r="N3926" s="32"/>
      <c r="O3926" s="32"/>
      <c r="P3926" s="32"/>
      <c r="Q3926" s="32"/>
      <c r="R3926" s="38">
        <f>(E3926*E$2+F3926*F$2+G3926*G$2+H3926*H$2+I3926*I$2+K3926*K$2+J3926*J$2+L3926*L$2+M3926*M$2)</f>
        <v>0</v>
      </c>
    </row>
    <row r="3927" spans="1:18" ht="22.5" customHeight="1">
      <c r="A3927" s="34">
        <v>46017</v>
      </c>
      <c r="B3927" s="15" t="s">
        <v>5546</v>
      </c>
      <c r="C3927" s="18" t="s">
        <v>5545</v>
      </c>
      <c r="D3927" s="35">
        <v>347</v>
      </c>
      <c r="E3927" s="36"/>
      <c r="F3927" s="32"/>
      <c r="G3927" s="32"/>
      <c r="H3927" s="32">
        <v>66</v>
      </c>
      <c r="I3927" s="32"/>
      <c r="J3927" s="37"/>
      <c r="K3927" s="36">
        <v>28</v>
      </c>
      <c r="L3927" s="32">
        <v>46</v>
      </c>
      <c r="M3927" s="37">
        <v>52</v>
      </c>
      <c r="N3927" s="32"/>
      <c r="O3927" s="32"/>
      <c r="P3927" s="32"/>
      <c r="Q3927" s="32"/>
      <c r="R3927" s="38">
        <f>(E3927*E$2+F3927*F$2+G3927*G$2+H3927*H$2+I3927*I$2+K3927*K$2+J3927*J$2+L3927*L$2+M3927*M$2)</f>
        <v>0</v>
      </c>
    </row>
    <row r="3928" spans="1:18" ht="22.5" customHeight="1">
      <c r="A3928" s="34">
        <v>46017</v>
      </c>
      <c r="B3928" s="15" t="s">
        <v>6119</v>
      </c>
      <c r="C3928" s="18" t="s">
        <v>6120</v>
      </c>
      <c r="D3928" s="35">
        <v>388</v>
      </c>
      <c r="E3928" s="36">
        <v>3</v>
      </c>
      <c r="F3928" s="32">
        <v>8</v>
      </c>
      <c r="G3928" s="32">
        <v>30</v>
      </c>
      <c r="H3928" s="32">
        <v>3</v>
      </c>
      <c r="I3928" s="32">
        <v>12</v>
      </c>
      <c r="J3928" s="37"/>
      <c r="K3928" s="36">
        <v>42</v>
      </c>
      <c r="L3928" s="32">
        <v>58</v>
      </c>
      <c r="M3928" s="37">
        <v>64</v>
      </c>
      <c r="N3928" s="32"/>
      <c r="O3928" s="32"/>
      <c r="P3928" s="32"/>
      <c r="Q3928" s="32"/>
      <c r="R3928" s="38">
        <f>(E3928*E$2+F3928*F$2+G3928*G$2+H3928*H$2+I3928*I$2+K3928*K$2+J3928*J$2+L3928*L$2+M3928*M$2)</f>
        <v>0</v>
      </c>
    </row>
    <row r="3929" spans="1:18" ht="22.5" customHeight="1">
      <c r="A3929" s="34">
        <v>46017</v>
      </c>
      <c r="B3929" s="15" t="s">
        <v>4382</v>
      </c>
      <c r="C3929" s="18" t="s">
        <v>4383</v>
      </c>
      <c r="D3929" s="35">
        <v>42547</v>
      </c>
      <c r="E3929" s="36">
        <v>64</v>
      </c>
      <c r="F3929" s="32">
        <v>59</v>
      </c>
      <c r="G3929" s="32">
        <v>63</v>
      </c>
      <c r="H3929" s="32">
        <v>74</v>
      </c>
      <c r="I3929" s="32">
        <v>78</v>
      </c>
      <c r="J3929" s="37">
        <v>47</v>
      </c>
      <c r="K3929" s="36">
        <v>97</v>
      </c>
      <c r="L3929" s="32">
        <v>16</v>
      </c>
      <c r="M3929" s="37">
        <v>84</v>
      </c>
      <c r="N3929" s="32"/>
      <c r="O3929" s="32"/>
      <c r="P3929" s="32"/>
      <c r="Q3929" s="32"/>
      <c r="R3929" s="38">
        <f>(E3929*E$2+F3929*F$2+G3929*G$2+H3929*H$2+I3929*I$2+K3929*K$2+J3929*J$2+L3929*L$2+M3929*M$2)</f>
        <v>0</v>
      </c>
    </row>
    <row r="3930" spans="1:18" ht="22.5" customHeight="1">
      <c r="A3930" s="34">
        <v>46017</v>
      </c>
      <c r="B3930" s="15" t="s">
        <v>4384</v>
      </c>
      <c r="C3930" s="18" t="s">
        <v>4385</v>
      </c>
      <c r="D3930" s="35">
        <v>17760</v>
      </c>
      <c r="E3930" s="36">
        <v>86</v>
      </c>
      <c r="F3930" s="32">
        <v>65</v>
      </c>
      <c r="G3930" s="32">
        <v>70</v>
      </c>
      <c r="H3930" s="32">
        <v>96</v>
      </c>
      <c r="I3930" s="32">
        <v>59</v>
      </c>
      <c r="J3930" s="37">
        <v>66</v>
      </c>
      <c r="K3930" s="36">
        <v>93</v>
      </c>
      <c r="L3930" s="32">
        <v>46</v>
      </c>
      <c r="M3930" s="37">
        <v>77</v>
      </c>
      <c r="N3930" s="32"/>
      <c r="O3930" s="32"/>
      <c r="P3930" s="32"/>
      <c r="Q3930" s="32"/>
      <c r="R3930" s="38">
        <f>(E3930*E$2+F3930*F$2+G3930*G$2+H3930*H$2+I3930*I$2+K3930*K$2+J3930*J$2+L3930*L$2+M3930*M$2)</f>
        <v>0</v>
      </c>
    </row>
    <row r="3931" spans="1:18" ht="22.5" customHeight="1">
      <c r="A3931" s="34">
        <v>46017</v>
      </c>
      <c r="B3931" s="15" t="s">
        <v>5548</v>
      </c>
      <c r="C3931" s="18" t="s">
        <v>5547</v>
      </c>
      <c r="D3931" s="35">
        <v>16886</v>
      </c>
      <c r="E3931" s="36">
        <v>51</v>
      </c>
      <c r="F3931" s="32"/>
      <c r="G3931" s="32">
        <v>39</v>
      </c>
      <c r="H3931" s="32"/>
      <c r="I3931" s="32">
        <v>67</v>
      </c>
      <c r="J3931" s="37"/>
      <c r="K3931" s="36">
        <v>47</v>
      </c>
      <c r="L3931" s="32">
        <v>60</v>
      </c>
      <c r="M3931" s="37">
        <v>38</v>
      </c>
      <c r="N3931" s="32"/>
      <c r="O3931" s="32"/>
      <c r="P3931" s="32"/>
      <c r="Q3931" s="32"/>
      <c r="R3931" s="38">
        <f>(E3931*E$2+F3931*F$2+G3931*G$2+H3931*H$2+I3931*I$2+K3931*K$2+J3931*J$2+L3931*L$2+M3931*M$2)</f>
        <v>0</v>
      </c>
    </row>
    <row r="3932" spans="1:18" ht="22.5" customHeight="1">
      <c r="A3932" s="34">
        <v>46017</v>
      </c>
      <c r="B3932" s="15" t="s">
        <v>4386</v>
      </c>
      <c r="C3932" s="18" t="s">
        <v>4387</v>
      </c>
      <c r="D3932" s="35">
        <v>17988</v>
      </c>
      <c r="E3932" s="36">
        <v>54</v>
      </c>
      <c r="F3932" s="32">
        <v>41</v>
      </c>
      <c r="G3932" s="32">
        <v>51</v>
      </c>
      <c r="H3932" s="32">
        <v>91</v>
      </c>
      <c r="I3932" s="32">
        <v>75</v>
      </c>
      <c r="J3932" s="37">
        <v>38</v>
      </c>
      <c r="K3932" s="36">
        <v>60</v>
      </c>
      <c r="L3932" s="32">
        <v>34</v>
      </c>
      <c r="M3932" s="37">
        <v>94</v>
      </c>
      <c r="N3932" s="32"/>
      <c r="O3932" s="32"/>
      <c r="P3932" s="32"/>
      <c r="Q3932" s="32"/>
      <c r="R3932" s="38">
        <f>(E3932*E$2+F3932*F$2+G3932*G$2+H3932*H$2+I3932*I$2+K3932*K$2+J3932*J$2+L3932*L$2+M3932*M$2)</f>
        <v>0</v>
      </c>
    </row>
    <row r="3933" spans="1:18" ht="22.5" customHeight="1">
      <c r="A3933" s="34">
        <v>46017</v>
      </c>
      <c r="B3933" s="15" t="s">
        <v>6571</v>
      </c>
      <c r="C3933" s="18" t="s">
        <v>6503</v>
      </c>
      <c r="D3933" s="35">
        <v>2280</v>
      </c>
      <c r="E3933" s="36">
        <v>23</v>
      </c>
      <c r="F3933" s="32"/>
      <c r="G3933" s="32">
        <v>16</v>
      </c>
      <c r="H3933" s="32">
        <v>38</v>
      </c>
      <c r="I3933" s="32">
        <v>28</v>
      </c>
      <c r="J3933" s="37"/>
      <c r="K3933" s="36">
        <v>46</v>
      </c>
      <c r="L3933" s="32">
        <v>45</v>
      </c>
      <c r="M3933" s="37">
        <v>57</v>
      </c>
      <c r="N3933" s="32"/>
      <c r="O3933" s="32"/>
      <c r="P3933" s="32"/>
      <c r="Q3933" s="32"/>
      <c r="R3933" s="38">
        <f>(E3933*E$2+F3933*F$2+G3933*G$2+H3933*H$2+I3933*I$2+K3933*K$2+J3933*J$2+L3933*L$2+M3933*M$2)</f>
        <v>0</v>
      </c>
    </row>
    <row r="3934" spans="1:18" ht="22.5" customHeight="1">
      <c r="A3934" s="34">
        <v>46017</v>
      </c>
      <c r="B3934" s="15" t="s">
        <v>4388</v>
      </c>
      <c r="C3934" s="18" t="s">
        <v>4389</v>
      </c>
      <c r="D3934" s="35">
        <v>12476</v>
      </c>
      <c r="E3934" s="36">
        <v>72</v>
      </c>
      <c r="F3934" s="32">
        <v>68</v>
      </c>
      <c r="G3934" s="32">
        <v>50</v>
      </c>
      <c r="H3934" s="32">
        <v>98</v>
      </c>
      <c r="I3934" s="32">
        <v>81</v>
      </c>
      <c r="J3934" s="37"/>
      <c r="K3934" s="36">
        <v>90</v>
      </c>
      <c r="L3934" s="32">
        <v>73</v>
      </c>
      <c r="M3934" s="37">
        <v>19</v>
      </c>
      <c r="N3934" s="32"/>
      <c r="O3934" s="32"/>
      <c r="P3934" s="32"/>
      <c r="Q3934" s="32"/>
      <c r="R3934" s="38">
        <f>(E3934*E$2+F3934*F$2+G3934*G$2+H3934*H$2+I3934*I$2+K3934*K$2+J3934*J$2+L3934*L$2+M3934*M$2)</f>
        <v>0</v>
      </c>
    </row>
    <row r="3935" spans="1:18" ht="22.5" customHeight="1">
      <c r="A3935" s="34">
        <v>46017</v>
      </c>
      <c r="B3935" s="15" t="s">
        <v>4390</v>
      </c>
      <c r="C3935" s="18" t="s">
        <v>4391</v>
      </c>
      <c r="D3935" s="35">
        <v>1416</v>
      </c>
      <c r="E3935" s="36">
        <v>63</v>
      </c>
      <c r="F3935" s="32">
        <v>59</v>
      </c>
      <c r="G3935" s="32">
        <v>46</v>
      </c>
      <c r="H3935" s="32">
        <v>94</v>
      </c>
      <c r="I3935" s="32">
        <v>60</v>
      </c>
      <c r="J3935" s="37"/>
      <c r="K3935" s="36">
        <v>10</v>
      </c>
      <c r="L3935" s="32">
        <v>51</v>
      </c>
      <c r="M3935" s="37">
        <v>32</v>
      </c>
      <c r="N3935" s="32"/>
      <c r="O3935" s="32"/>
      <c r="P3935" s="32"/>
      <c r="Q3935" s="32"/>
      <c r="R3935" s="38">
        <f>(E3935*E$2+F3935*F$2+G3935*G$2+H3935*H$2+I3935*I$2+K3935*K$2+J3935*J$2+L3935*L$2+M3935*M$2)</f>
        <v>0</v>
      </c>
    </row>
    <row r="3936" spans="1:18" ht="22.5" customHeight="1">
      <c r="A3936" s="34">
        <v>46017</v>
      </c>
      <c r="B3936" s="15" t="s">
        <v>8059</v>
      </c>
      <c r="C3936" s="18" t="s">
        <v>8060</v>
      </c>
      <c r="D3936" s="35">
        <v>112</v>
      </c>
      <c r="E3936" s="36"/>
      <c r="F3936" s="32">
        <v>17</v>
      </c>
      <c r="G3936" s="32"/>
      <c r="H3936" s="32">
        <v>26</v>
      </c>
      <c r="I3936" s="32"/>
      <c r="J3936" s="37"/>
      <c r="K3936" s="36">
        <v>2</v>
      </c>
      <c r="L3936" s="32">
        <v>43</v>
      </c>
      <c r="M3936" s="37">
        <v>35</v>
      </c>
      <c r="N3936" s="32"/>
      <c r="O3936" s="32"/>
      <c r="P3936" s="32"/>
      <c r="Q3936" s="32"/>
      <c r="R3936" s="38">
        <f>(E3936*E$2+F3936*F$2+G3936*G$2+H3936*H$2+I3936*I$2+K3936*K$2+J3936*J$2+L3936*L$2+M3936*M$2)</f>
        <v>0</v>
      </c>
    </row>
    <row r="3937" spans="1:18" ht="22.5" customHeight="1">
      <c r="A3937" s="34">
        <v>46017</v>
      </c>
      <c r="B3937" s="15" t="s">
        <v>7275</v>
      </c>
      <c r="C3937" s="18" t="s">
        <v>7276</v>
      </c>
      <c r="D3937" s="35">
        <v>407</v>
      </c>
      <c r="E3937" s="36"/>
      <c r="F3937" s="32"/>
      <c r="G3937" s="32"/>
      <c r="H3937" s="32">
        <v>4</v>
      </c>
      <c r="I3937" s="32"/>
      <c r="J3937" s="37"/>
      <c r="K3937" s="36">
        <v>12</v>
      </c>
      <c r="L3937" s="32">
        <v>53</v>
      </c>
      <c r="M3937" s="37">
        <v>39</v>
      </c>
      <c r="N3937" s="32"/>
      <c r="O3937" s="32"/>
      <c r="P3937" s="32"/>
      <c r="Q3937" s="32"/>
      <c r="R3937" s="38">
        <f>(E3937*E$2+F3937*F$2+G3937*G$2+H3937*H$2+I3937*I$2+K3937*K$2+J3937*J$2+L3937*L$2+M3937*M$2)</f>
        <v>0</v>
      </c>
    </row>
    <row r="3938" spans="1:18" ht="22.5" customHeight="1">
      <c r="A3938" s="34">
        <v>46017</v>
      </c>
      <c r="B3938" s="15" t="s">
        <v>4392</v>
      </c>
      <c r="C3938" s="18" t="s">
        <v>4393</v>
      </c>
      <c r="D3938" s="35">
        <v>5091</v>
      </c>
      <c r="E3938" s="36">
        <v>70</v>
      </c>
      <c r="F3938" s="32">
        <v>60</v>
      </c>
      <c r="G3938" s="32">
        <v>61</v>
      </c>
      <c r="H3938" s="32">
        <v>77</v>
      </c>
      <c r="I3938" s="32">
        <v>92</v>
      </c>
      <c r="J3938" s="37"/>
      <c r="K3938" s="36">
        <v>41</v>
      </c>
      <c r="L3938" s="32">
        <v>89</v>
      </c>
      <c r="M3938" s="37">
        <v>7</v>
      </c>
      <c r="N3938" s="32"/>
      <c r="O3938" s="32"/>
      <c r="P3938" s="32"/>
      <c r="Q3938" s="32"/>
      <c r="R3938" s="38">
        <f>(E3938*E$2+F3938*F$2+G3938*G$2+H3938*H$2+I3938*I$2+K3938*K$2+J3938*J$2+L3938*L$2+M3938*M$2)</f>
        <v>0</v>
      </c>
    </row>
    <row r="3939" spans="1:18" ht="22.5" customHeight="1">
      <c r="A3939" s="34">
        <v>46017</v>
      </c>
      <c r="B3939" s="15" t="s">
        <v>4394</v>
      </c>
      <c r="C3939" s="18" t="s">
        <v>4395</v>
      </c>
      <c r="D3939" s="35">
        <v>501</v>
      </c>
      <c r="E3939" s="36"/>
      <c r="F3939" s="32">
        <v>82</v>
      </c>
      <c r="G3939" s="32"/>
      <c r="H3939" s="32">
        <v>67</v>
      </c>
      <c r="I3939" s="32"/>
      <c r="J3939" s="37"/>
      <c r="K3939" s="36">
        <v>68</v>
      </c>
      <c r="L3939" s="32">
        <v>63</v>
      </c>
      <c r="M3939" s="37">
        <v>45</v>
      </c>
      <c r="N3939" s="32"/>
      <c r="O3939" s="32"/>
      <c r="P3939" s="32"/>
      <c r="Q3939" s="32"/>
      <c r="R3939" s="38">
        <f>(E3939*E$2+F3939*F$2+G3939*G$2+H3939*H$2+I3939*I$2+K3939*K$2+J3939*J$2+L3939*L$2+M3939*M$2)</f>
        <v>0</v>
      </c>
    </row>
    <row r="3940" spans="1:18" ht="22.5" customHeight="1">
      <c r="A3940" s="34">
        <v>46017</v>
      </c>
      <c r="B3940" s="15" t="s">
        <v>4396</v>
      </c>
      <c r="C3940" s="18" t="s">
        <v>4397</v>
      </c>
      <c r="D3940" s="35">
        <v>2660</v>
      </c>
      <c r="E3940" s="36">
        <v>44</v>
      </c>
      <c r="F3940" s="32">
        <v>33</v>
      </c>
      <c r="G3940" s="32">
        <v>45</v>
      </c>
      <c r="H3940" s="32">
        <v>94</v>
      </c>
      <c r="I3940" s="32">
        <v>21</v>
      </c>
      <c r="J3940" s="37"/>
      <c r="K3940" s="36">
        <v>79</v>
      </c>
      <c r="L3940" s="32">
        <v>30</v>
      </c>
      <c r="M3940" s="37">
        <v>47</v>
      </c>
      <c r="N3940" s="32"/>
      <c r="O3940" s="32"/>
      <c r="P3940" s="32"/>
      <c r="Q3940" s="32"/>
      <c r="R3940" s="38">
        <f>(E3940*E$2+F3940*F$2+G3940*G$2+H3940*H$2+I3940*I$2+K3940*K$2+J3940*J$2+L3940*L$2+M3940*M$2)</f>
        <v>0</v>
      </c>
    </row>
    <row r="3941" spans="1:18" ht="22.5" customHeight="1">
      <c r="A3941" s="34">
        <v>46017</v>
      </c>
      <c r="B3941" s="15" t="s">
        <v>6464</v>
      </c>
      <c r="C3941" s="18" t="s">
        <v>6465</v>
      </c>
      <c r="D3941" s="35">
        <v>270</v>
      </c>
      <c r="E3941" s="36">
        <v>52</v>
      </c>
      <c r="F3941" s="32">
        <v>56</v>
      </c>
      <c r="G3941" s="32">
        <v>47</v>
      </c>
      <c r="H3941" s="32">
        <v>79</v>
      </c>
      <c r="I3941" s="32">
        <v>51</v>
      </c>
      <c r="J3941" s="37"/>
      <c r="K3941" s="36">
        <v>83</v>
      </c>
      <c r="L3941" s="32">
        <v>35</v>
      </c>
      <c r="M3941" s="37">
        <v>40</v>
      </c>
      <c r="N3941" s="32"/>
      <c r="O3941" s="32"/>
      <c r="P3941" s="32"/>
      <c r="Q3941" s="32"/>
      <c r="R3941" s="38">
        <f>(E3941*E$2+F3941*F$2+G3941*G$2+H3941*H$2+I3941*I$2+K3941*K$2+J3941*J$2+L3941*L$2+M3941*M$2)</f>
        <v>0</v>
      </c>
    </row>
    <row r="3942" spans="1:18" ht="22.5" customHeight="1">
      <c r="A3942" s="34">
        <v>46017</v>
      </c>
      <c r="B3942" s="15" t="s">
        <v>5851</v>
      </c>
      <c r="C3942" s="18" t="s">
        <v>4399</v>
      </c>
      <c r="D3942" s="35">
        <v>2571</v>
      </c>
      <c r="E3942" s="36">
        <v>51</v>
      </c>
      <c r="F3942" s="32">
        <v>73</v>
      </c>
      <c r="G3942" s="32">
        <v>51</v>
      </c>
      <c r="H3942" s="32">
        <v>95</v>
      </c>
      <c r="I3942" s="32">
        <v>32</v>
      </c>
      <c r="J3942" s="37"/>
      <c r="K3942" s="36">
        <v>6</v>
      </c>
      <c r="L3942" s="32">
        <v>62</v>
      </c>
      <c r="M3942" s="37">
        <v>45</v>
      </c>
      <c r="N3942" s="32"/>
      <c r="O3942" s="32"/>
      <c r="P3942" s="32"/>
      <c r="Q3942" s="32"/>
      <c r="R3942" s="38">
        <f>(E3942*E$2+F3942*F$2+G3942*G$2+H3942*H$2+I3942*I$2+K3942*K$2+J3942*J$2+L3942*L$2+M3942*M$2)</f>
        <v>0</v>
      </c>
    </row>
    <row r="3943" spans="1:18" ht="22.5" customHeight="1">
      <c r="A3943" s="34">
        <v>46017</v>
      </c>
      <c r="B3943" s="15" t="s">
        <v>4400</v>
      </c>
      <c r="C3943" s="18" t="s">
        <v>4401</v>
      </c>
      <c r="D3943" s="35">
        <v>8786</v>
      </c>
      <c r="E3943" s="36">
        <v>58</v>
      </c>
      <c r="F3943" s="32">
        <v>71</v>
      </c>
      <c r="G3943" s="32">
        <v>56</v>
      </c>
      <c r="H3943" s="32">
        <v>46</v>
      </c>
      <c r="I3943" s="32">
        <v>72</v>
      </c>
      <c r="J3943" s="37">
        <v>72</v>
      </c>
      <c r="K3943" s="36">
        <v>20</v>
      </c>
      <c r="L3943" s="32">
        <v>58</v>
      </c>
      <c r="M3943" s="37">
        <v>36</v>
      </c>
      <c r="N3943" s="32"/>
      <c r="O3943" s="32"/>
      <c r="P3943" s="32"/>
      <c r="Q3943" s="32"/>
      <c r="R3943" s="38">
        <f>(E3943*E$2+F3943*F$2+G3943*G$2+H3943*H$2+I3943*I$2+K3943*K$2+J3943*J$2+L3943*L$2+M3943*M$2)</f>
        <v>0</v>
      </c>
    </row>
    <row r="3944" spans="1:18" ht="22.5" customHeight="1">
      <c r="A3944" s="34">
        <v>46017</v>
      </c>
      <c r="B3944" s="15" t="s">
        <v>4402</v>
      </c>
      <c r="C3944" s="18" t="s">
        <v>4403</v>
      </c>
      <c r="D3944" s="35">
        <v>355</v>
      </c>
      <c r="E3944" s="36">
        <v>57</v>
      </c>
      <c r="F3944" s="32">
        <v>53</v>
      </c>
      <c r="G3944" s="32">
        <v>22</v>
      </c>
      <c r="H3944" s="32">
        <v>84</v>
      </c>
      <c r="I3944" s="32">
        <v>6</v>
      </c>
      <c r="J3944" s="37"/>
      <c r="K3944" s="36">
        <v>20</v>
      </c>
      <c r="L3944" s="32">
        <v>77</v>
      </c>
      <c r="M3944" s="37">
        <v>39</v>
      </c>
      <c r="N3944" s="32"/>
      <c r="O3944" s="32"/>
      <c r="P3944" s="32"/>
      <c r="Q3944" s="32"/>
      <c r="R3944" s="38">
        <f>(E3944*E$2+F3944*F$2+G3944*G$2+H3944*H$2+I3944*I$2+K3944*K$2+J3944*J$2+L3944*L$2+M3944*M$2)</f>
        <v>0</v>
      </c>
    </row>
    <row r="3945" spans="1:18" ht="22.5" customHeight="1">
      <c r="A3945" s="34">
        <v>46017</v>
      </c>
      <c r="B3945" s="15" t="s">
        <v>6553</v>
      </c>
      <c r="C3945" s="18" t="s">
        <v>6554</v>
      </c>
      <c r="D3945" s="35">
        <v>132</v>
      </c>
      <c r="E3945" s="36"/>
      <c r="F3945" s="32">
        <v>34</v>
      </c>
      <c r="G3945" s="32"/>
      <c r="H3945" s="32">
        <v>35</v>
      </c>
      <c r="I3945" s="32"/>
      <c r="J3945" s="37"/>
      <c r="K3945" s="36">
        <v>40</v>
      </c>
      <c r="L3945" s="32">
        <v>67</v>
      </c>
      <c r="M3945" s="37">
        <v>13</v>
      </c>
      <c r="N3945" s="32"/>
      <c r="O3945" s="32"/>
      <c r="P3945" s="32"/>
      <c r="Q3945" s="32"/>
      <c r="R3945" s="38">
        <f>(E3945*E$2+F3945*F$2+G3945*G$2+H3945*H$2+I3945*I$2+K3945*K$2+J3945*J$2+L3945*L$2+M3945*M$2)</f>
        <v>0</v>
      </c>
    </row>
    <row r="3946" spans="1:18" ht="22.5" customHeight="1">
      <c r="A3946" s="34">
        <v>46017</v>
      </c>
      <c r="B3946" s="15" t="s">
        <v>7820</v>
      </c>
      <c r="C3946" s="18" t="s">
        <v>6215</v>
      </c>
      <c r="D3946" s="35">
        <v>6847</v>
      </c>
      <c r="E3946" s="36">
        <v>19</v>
      </c>
      <c r="F3946" s="32">
        <v>20</v>
      </c>
      <c r="G3946" s="32">
        <v>47</v>
      </c>
      <c r="H3946" s="32">
        <v>12</v>
      </c>
      <c r="I3946" s="32">
        <v>8</v>
      </c>
      <c r="J3946" s="37"/>
      <c r="K3946" s="36">
        <v>2</v>
      </c>
      <c r="L3946" s="32">
        <v>53</v>
      </c>
      <c r="M3946" s="37">
        <v>40</v>
      </c>
      <c r="N3946" s="32"/>
      <c r="O3946" s="32"/>
      <c r="P3946" s="32"/>
      <c r="Q3946" s="32"/>
      <c r="R3946" s="38">
        <f>(E3946*E$2+F3946*F$2+G3946*G$2+H3946*H$2+I3946*I$2+K3946*K$2+J3946*J$2+L3946*L$2+M3946*M$2)</f>
        <v>0</v>
      </c>
    </row>
    <row r="3947" spans="1:18" ht="22.5" customHeight="1">
      <c r="A3947" s="34">
        <v>46017</v>
      </c>
      <c r="B3947" s="15" t="s">
        <v>6008</v>
      </c>
      <c r="C3947" s="18" t="s">
        <v>5963</v>
      </c>
      <c r="D3947" s="35">
        <v>474</v>
      </c>
      <c r="E3947" s="36">
        <v>29</v>
      </c>
      <c r="F3947" s="32">
        <v>63</v>
      </c>
      <c r="G3947" s="32">
        <v>35</v>
      </c>
      <c r="H3947" s="32">
        <v>3</v>
      </c>
      <c r="I3947" s="32">
        <v>5</v>
      </c>
      <c r="J3947" s="37"/>
      <c r="K3947" s="36">
        <v>96</v>
      </c>
      <c r="L3947" s="32">
        <v>25</v>
      </c>
      <c r="M3947" s="37">
        <v>66</v>
      </c>
      <c r="N3947" s="32"/>
      <c r="O3947" s="32"/>
      <c r="P3947" s="32"/>
      <c r="Q3947" s="32"/>
      <c r="R3947" s="38">
        <f>(E3947*E$2+F3947*F$2+G3947*G$2+H3947*H$2+I3947*I$2+K3947*K$2+J3947*J$2+L3947*L$2+M3947*M$2)</f>
        <v>0</v>
      </c>
    </row>
    <row r="3948" spans="1:18" ht="22.5" customHeight="1">
      <c r="A3948" s="34">
        <v>46017</v>
      </c>
      <c r="B3948" s="15" t="s">
        <v>4404</v>
      </c>
      <c r="C3948" s="18" t="s">
        <v>4405</v>
      </c>
      <c r="D3948" s="35">
        <v>2052</v>
      </c>
      <c r="E3948" s="36">
        <v>50</v>
      </c>
      <c r="F3948" s="32">
        <v>30</v>
      </c>
      <c r="G3948" s="32">
        <v>43</v>
      </c>
      <c r="H3948" s="32">
        <v>81</v>
      </c>
      <c r="I3948" s="32">
        <v>75</v>
      </c>
      <c r="J3948" s="37"/>
      <c r="K3948" s="36">
        <v>33</v>
      </c>
      <c r="L3948" s="32">
        <v>46</v>
      </c>
      <c r="M3948" s="37">
        <v>63</v>
      </c>
      <c r="N3948" s="32"/>
      <c r="O3948" s="32"/>
      <c r="P3948" s="32"/>
      <c r="Q3948" s="32"/>
      <c r="R3948" s="38">
        <f>(E3948*E$2+F3948*F$2+G3948*G$2+H3948*H$2+I3948*I$2+K3948*K$2+J3948*J$2+L3948*L$2+M3948*M$2)</f>
        <v>0</v>
      </c>
    </row>
    <row r="3949" spans="1:18" ht="22.5" customHeight="1">
      <c r="A3949" s="34">
        <v>46017</v>
      </c>
      <c r="B3949" s="15" t="s">
        <v>6664</v>
      </c>
      <c r="C3949" s="18" t="s">
        <v>4406</v>
      </c>
      <c r="D3949" s="35">
        <v>26081</v>
      </c>
      <c r="E3949" s="36">
        <v>96</v>
      </c>
      <c r="F3949" s="32">
        <v>96</v>
      </c>
      <c r="G3949" s="32">
        <v>81</v>
      </c>
      <c r="H3949" s="32">
        <v>99</v>
      </c>
      <c r="I3949" s="32">
        <v>69</v>
      </c>
      <c r="J3949" s="37"/>
      <c r="K3949" s="36">
        <v>88</v>
      </c>
      <c r="L3949" s="32">
        <v>40</v>
      </c>
      <c r="M3949" s="37">
        <v>58</v>
      </c>
      <c r="N3949" s="32">
        <v>1</v>
      </c>
      <c r="O3949" s="32"/>
      <c r="P3949" s="32"/>
      <c r="Q3949" s="32"/>
      <c r="R3949" s="38">
        <f>(E3949*E$2+F3949*F$2+G3949*G$2+H3949*H$2+I3949*I$2+K3949*K$2+J3949*J$2+L3949*L$2+M3949*M$2)</f>
        <v>0</v>
      </c>
    </row>
    <row r="3950" spans="1:18" ht="22.5" customHeight="1">
      <c r="A3950" s="34">
        <v>46017</v>
      </c>
      <c r="B3950" s="15" t="s">
        <v>4407</v>
      </c>
      <c r="C3950" s="18" t="s">
        <v>4408</v>
      </c>
      <c r="D3950" s="35">
        <v>36761</v>
      </c>
      <c r="E3950" s="36">
        <v>89</v>
      </c>
      <c r="F3950" s="32">
        <v>95</v>
      </c>
      <c r="G3950" s="32">
        <v>83</v>
      </c>
      <c r="H3950" s="32">
        <v>36</v>
      </c>
      <c r="I3950" s="32">
        <v>92</v>
      </c>
      <c r="J3950" s="37"/>
      <c r="K3950" s="36">
        <v>63</v>
      </c>
      <c r="L3950" s="32">
        <v>75</v>
      </c>
      <c r="M3950" s="37">
        <v>29</v>
      </c>
      <c r="N3950" s="32"/>
      <c r="O3950" s="32"/>
      <c r="P3950" s="32"/>
      <c r="Q3950" s="32"/>
      <c r="R3950" s="38">
        <f>(E3950*E$2+F3950*F$2+G3950*G$2+H3950*H$2+I3950*I$2+K3950*K$2+J3950*J$2+L3950*L$2+M3950*M$2)</f>
        <v>0</v>
      </c>
    </row>
    <row r="3951" spans="1:18" ht="22.5" customHeight="1">
      <c r="A3951" s="34">
        <v>46017</v>
      </c>
      <c r="B3951" s="15" t="s">
        <v>4409</v>
      </c>
      <c r="C3951" s="18" t="s">
        <v>4410</v>
      </c>
      <c r="D3951" s="35">
        <v>16975</v>
      </c>
      <c r="E3951" s="36">
        <v>52</v>
      </c>
      <c r="F3951" s="32">
        <v>21</v>
      </c>
      <c r="G3951" s="32">
        <v>57</v>
      </c>
      <c r="H3951" s="32">
        <v>93</v>
      </c>
      <c r="I3951" s="32">
        <v>69</v>
      </c>
      <c r="J3951" s="37"/>
      <c r="K3951" s="36">
        <v>71</v>
      </c>
      <c r="L3951" s="32">
        <v>32</v>
      </c>
      <c r="M3951" s="37">
        <v>86</v>
      </c>
      <c r="N3951" s="32"/>
      <c r="O3951" s="32"/>
      <c r="P3951" s="32"/>
      <c r="Q3951" s="32"/>
      <c r="R3951" s="38">
        <f>(E3951*E$2+F3951*F$2+G3951*G$2+H3951*H$2+I3951*I$2+K3951*K$2+J3951*J$2+L3951*L$2+M3951*M$2)</f>
        <v>0</v>
      </c>
    </row>
    <row r="3952" spans="1:18" ht="22.5" customHeight="1">
      <c r="A3952" s="34">
        <v>46017</v>
      </c>
      <c r="B3952" s="15" t="s">
        <v>4411</v>
      </c>
      <c r="C3952" s="18" t="s">
        <v>4412</v>
      </c>
      <c r="D3952" s="35">
        <v>55628</v>
      </c>
      <c r="E3952" s="36">
        <v>67</v>
      </c>
      <c r="F3952" s="32">
        <v>57</v>
      </c>
      <c r="G3952" s="32">
        <v>65</v>
      </c>
      <c r="H3952" s="32">
        <v>77</v>
      </c>
      <c r="I3952" s="32">
        <v>66</v>
      </c>
      <c r="J3952" s="37">
        <v>51</v>
      </c>
      <c r="K3952" s="36">
        <v>65</v>
      </c>
      <c r="L3952" s="32">
        <v>24</v>
      </c>
      <c r="M3952" s="37">
        <v>77</v>
      </c>
      <c r="N3952" s="32"/>
      <c r="O3952" s="32"/>
      <c r="P3952" s="32"/>
      <c r="Q3952" s="32"/>
      <c r="R3952" s="38">
        <f>(E3952*E$2+F3952*F$2+G3952*G$2+H3952*H$2+I3952*I$2+K3952*K$2+J3952*J$2+L3952*L$2+M3952*M$2)</f>
        <v>0</v>
      </c>
    </row>
    <row r="3953" spans="1:18" ht="22.5" customHeight="1">
      <c r="A3953" s="34">
        <v>46017</v>
      </c>
      <c r="B3953" s="15" t="s">
        <v>4413</v>
      </c>
      <c r="C3953" s="18" t="s">
        <v>4414</v>
      </c>
      <c r="D3953" s="35">
        <v>461</v>
      </c>
      <c r="E3953" s="36">
        <v>93</v>
      </c>
      <c r="F3953" s="32">
        <v>97</v>
      </c>
      <c r="G3953" s="32">
        <v>73</v>
      </c>
      <c r="H3953" s="32">
        <v>38</v>
      </c>
      <c r="I3953" s="32">
        <v>86</v>
      </c>
      <c r="J3953" s="37"/>
      <c r="K3953" s="36">
        <v>59</v>
      </c>
      <c r="L3953" s="32">
        <v>89</v>
      </c>
      <c r="M3953" s="37">
        <v>45</v>
      </c>
      <c r="N3953" s="32"/>
      <c r="O3953" s="32"/>
      <c r="P3953" s="32"/>
      <c r="Q3953" s="32"/>
      <c r="R3953" s="38">
        <f>(E3953*E$2+F3953*F$2+G3953*G$2+H3953*H$2+I3953*I$2+K3953*K$2+J3953*J$2+L3953*L$2+M3953*M$2)</f>
        <v>0</v>
      </c>
    </row>
    <row r="3954" spans="1:18" ht="22.5" customHeight="1">
      <c r="A3954" s="34">
        <v>46017</v>
      </c>
      <c r="B3954" s="15" t="s">
        <v>7447</v>
      </c>
      <c r="C3954" s="18" t="s">
        <v>7448</v>
      </c>
      <c r="D3954" s="35">
        <v>302</v>
      </c>
      <c r="E3954" s="36"/>
      <c r="F3954" s="32"/>
      <c r="G3954" s="32"/>
      <c r="H3954" s="32">
        <v>15</v>
      </c>
      <c r="I3954" s="32"/>
      <c r="J3954" s="37"/>
      <c r="K3954" s="36">
        <v>67</v>
      </c>
      <c r="L3954" s="32">
        <v>47</v>
      </c>
      <c r="M3954" s="37">
        <v>28</v>
      </c>
      <c r="N3954" s="32"/>
      <c r="O3954" s="32"/>
      <c r="P3954" s="32"/>
      <c r="Q3954" s="32"/>
      <c r="R3954" s="38">
        <f>(E3954*E$2+F3954*F$2+G3954*G$2+H3954*H$2+I3954*I$2+K3954*K$2+J3954*J$2+L3954*L$2+M3954*M$2)</f>
        <v>0</v>
      </c>
    </row>
    <row r="3955" spans="1:18" ht="22.5" customHeight="1">
      <c r="A3955" s="34">
        <v>46017</v>
      </c>
      <c r="B3955" s="15" t="s">
        <v>6629</v>
      </c>
      <c r="C3955" s="18" t="s">
        <v>6630</v>
      </c>
      <c r="D3955" s="35">
        <v>153</v>
      </c>
      <c r="E3955" s="36">
        <v>54</v>
      </c>
      <c r="F3955" s="32">
        <v>84</v>
      </c>
      <c r="G3955" s="32">
        <v>49</v>
      </c>
      <c r="H3955" s="32">
        <v>12</v>
      </c>
      <c r="I3955" s="32">
        <v>90</v>
      </c>
      <c r="J3955" s="37"/>
      <c r="K3955" s="36">
        <v>50</v>
      </c>
      <c r="L3955" s="32">
        <v>71</v>
      </c>
      <c r="M3955" s="37">
        <v>47</v>
      </c>
      <c r="N3955" s="32"/>
      <c r="O3955" s="32"/>
      <c r="P3955" s="32"/>
      <c r="Q3955" s="32"/>
      <c r="R3955" s="38">
        <f>(E3955*E$2+F3955*F$2+G3955*G$2+H3955*H$2+I3955*I$2+K3955*K$2+J3955*J$2+L3955*L$2+M3955*M$2)</f>
        <v>0</v>
      </c>
    </row>
    <row r="3956" spans="1:18" ht="22.5" customHeight="1">
      <c r="A3956" s="34">
        <v>46017</v>
      </c>
      <c r="B3956" s="15" t="s">
        <v>5604</v>
      </c>
      <c r="C3956" s="18" t="s">
        <v>5603</v>
      </c>
      <c r="D3956" s="35">
        <v>499</v>
      </c>
      <c r="E3956" s="36">
        <v>56</v>
      </c>
      <c r="F3956" s="32">
        <v>61</v>
      </c>
      <c r="G3956" s="32">
        <v>21</v>
      </c>
      <c r="H3956" s="32">
        <v>69</v>
      </c>
      <c r="I3956" s="32">
        <v>64</v>
      </c>
      <c r="J3956" s="37"/>
      <c r="K3956" s="36">
        <v>28</v>
      </c>
      <c r="L3956" s="32">
        <v>62</v>
      </c>
      <c r="M3956" s="37">
        <v>66</v>
      </c>
      <c r="N3956" s="32"/>
      <c r="O3956" s="32"/>
      <c r="P3956" s="32"/>
      <c r="Q3956" s="32"/>
      <c r="R3956" s="38">
        <f>(E3956*E$2+F3956*F$2+G3956*G$2+H3956*H$2+I3956*I$2+K3956*K$2+J3956*J$2+L3956*L$2+M3956*M$2)</f>
        <v>0</v>
      </c>
    </row>
    <row r="3957" spans="1:18" ht="22.5" customHeight="1">
      <c r="A3957" s="34">
        <v>46017</v>
      </c>
      <c r="B3957" s="15" t="s">
        <v>4415</v>
      </c>
      <c r="C3957" s="18" t="s">
        <v>4416</v>
      </c>
      <c r="D3957" s="35">
        <v>8006</v>
      </c>
      <c r="E3957" s="36">
        <v>78</v>
      </c>
      <c r="F3957" s="32">
        <v>90</v>
      </c>
      <c r="G3957" s="32">
        <v>92</v>
      </c>
      <c r="H3957" s="32">
        <v>17</v>
      </c>
      <c r="I3957" s="32">
        <v>42</v>
      </c>
      <c r="J3957" s="37"/>
      <c r="K3957" s="36">
        <v>90</v>
      </c>
      <c r="L3957" s="32">
        <v>58</v>
      </c>
      <c r="M3957" s="37">
        <v>47</v>
      </c>
      <c r="N3957" s="32"/>
      <c r="O3957" s="32"/>
      <c r="P3957" s="32"/>
      <c r="Q3957" s="32"/>
      <c r="R3957" s="38">
        <f>(E3957*E$2+F3957*F$2+G3957*G$2+H3957*H$2+I3957*I$2+K3957*K$2+J3957*J$2+L3957*L$2+M3957*M$2)</f>
        <v>0</v>
      </c>
    </row>
    <row r="3958" spans="1:18" ht="22.5" customHeight="1">
      <c r="A3958" s="34">
        <v>46017</v>
      </c>
      <c r="B3958" s="15" t="s">
        <v>4417</v>
      </c>
      <c r="C3958" s="18" t="s">
        <v>4418</v>
      </c>
      <c r="D3958" s="35">
        <v>2010</v>
      </c>
      <c r="E3958" s="36">
        <v>41</v>
      </c>
      <c r="F3958" s="32">
        <v>52</v>
      </c>
      <c r="G3958" s="32">
        <v>42</v>
      </c>
      <c r="H3958" s="32">
        <v>71</v>
      </c>
      <c r="I3958" s="32">
        <v>68</v>
      </c>
      <c r="J3958" s="37"/>
      <c r="K3958" s="36">
        <v>89</v>
      </c>
      <c r="L3958" s="32">
        <v>59</v>
      </c>
      <c r="M3958" s="37">
        <v>58</v>
      </c>
      <c r="N3958" s="32"/>
      <c r="O3958" s="32"/>
      <c r="P3958" s="32"/>
      <c r="Q3958" s="32"/>
      <c r="R3958" s="38">
        <f>(E3958*E$2+F3958*F$2+G3958*G$2+H3958*H$2+I3958*I$2+K3958*K$2+J3958*J$2+L3958*L$2+M3958*M$2)</f>
        <v>0</v>
      </c>
    </row>
    <row r="3959" spans="1:18" ht="22.5" customHeight="1">
      <c r="A3959" s="34">
        <v>46017</v>
      </c>
      <c r="B3959" s="15" t="s">
        <v>7342</v>
      </c>
      <c r="C3959" s="15" t="b">
        <v>1</v>
      </c>
      <c r="D3959" s="35">
        <v>209</v>
      </c>
      <c r="E3959" s="36">
        <v>41</v>
      </c>
      <c r="F3959" s="32">
        <v>82</v>
      </c>
      <c r="G3959" s="32">
        <v>33</v>
      </c>
      <c r="H3959" s="32">
        <v>70</v>
      </c>
      <c r="I3959" s="32">
        <v>88</v>
      </c>
      <c r="J3959" s="37"/>
      <c r="K3959" s="36">
        <v>53</v>
      </c>
      <c r="L3959" s="32">
        <v>69</v>
      </c>
      <c r="M3959" s="37">
        <v>30</v>
      </c>
      <c r="N3959" s="32"/>
      <c r="O3959" s="32"/>
      <c r="P3959" s="32"/>
      <c r="Q3959" s="32"/>
      <c r="R3959" s="38">
        <f>(E3959*E$2+F3959*F$2+G3959*G$2+H3959*H$2+I3959*I$2+K3959*K$2+J3959*J$2+L3959*L$2+M3959*M$2)</f>
        <v>0</v>
      </c>
    </row>
    <row r="3960" spans="1:18" ht="22.5" customHeight="1">
      <c r="A3960" s="34"/>
      <c r="B3960" s="15"/>
      <c r="C3960" s="18"/>
      <c r="D3960" s="35"/>
      <c r="E3960" s="36"/>
      <c r="F3960" s="32"/>
      <c r="G3960" s="32"/>
      <c r="H3960" s="32"/>
      <c r="I3960" s="32"/>
      <c r="J3960" s="37"/>
      <c r="K3960" s="36"/>
      <c r="L3960" s="32"/>
      <c r="M3960" s="37"/>
      <c r="N3960" s="32"/>
      <c r="O3960" s="32"/>
      <c r="P3960" s="32"/>
      <c r="Q3960" s="32"/>
      <c r="R3960" s="38"/>
    </row>
    <row r="3961" spans="1:18" ht="22.5" customHeight="1">
      <c r="A3961" s="34"/>
      <c r="B3961" s="15"/>
      <c r="C3961" s="18"/>
      <c r="D3961" s="35"/>
      <c r="E3961" s="36"/>
      <c r="F3961" s="32"/>
      <c r="G3961" s="32"/>
      <c r="H3961" s="32"/>
      <c r="I3961" s="32"/>
      <c r="J3961" s="37"/>
      <c r="K3961" s="36"/>
      <c r="L3961" s="32"/>
      <c r="M3961" s="37"/>
      <c r="N3961" s="32"/>
      <c r="O3961" s="32"/>
      <c r="P3961" s="32"/>
      <c r="Q3961" s="32"/>
      <c r="R3961" s="38"/>
    </row>
    <row r="3962" spans="1:18" ht="22.5" customHeight="1">
      <c r="A3962" s="34"/>
      <c r="B3962" s="15"/>
      <c r="C3962" s="18"/>
      <c r="D3962" s="35"/>
      <c r="E3962" s="36"/>
      <c r="F3962" s="32"/>
      <c r="G3962" s="32"/>
      <c r="H3962" s="32"/>
      <c r="I3962" s="32"/>
      <c r="J3962" s="37"/>
      <c r="K3962" s="36"/>
      <c r="L3962" s="32"/>
      <c r="M3962" s="37"/>
      <c r="N3962" s="32"/>
      <c r="O3962" s="32"/>
      <c r="P3962" s="32"/>
      <c r="Q3962" s="32"/>
      <c r="R3962" s="38"/>
    </row>
    <row r="3963" spans="1:18" ht="22.5" customHeight="1">
      <c r="A3963" s="34"/>
      <c r="B3963" s="15"/>
      <c r="C3963" s="18"/>
      <c r="D3963" s="35"/>
      <c r="E3963" s="36"/>
      <c r="F3963" s="32"/>
      <c r="G3963" s="32"/>
      <c r="H3963" s="32"/>
      <c r="I3963" s="32"/>
      <c r="J3963" s="37"/>
      <c r="K3963" s="36"/>
      <c r="L3963" s="32"/>
      <c r="M3963" s="37"/>
      <c r="N3963" s="32"/>
      <c r="O3963" s="32"/>
      <c r="P3963" s="32"/>
      <c r="Q3963" s="32"/>
      <c r="R3963" s="38"/>
    </row>
    <row r="3964" spans="1:18" ht="22.5" customHeight="1">
      <c r="A3964" s="34"/>
      <c r="B3964" s="15"/>
      <c r="C3964" s="18"/>
      <c r="D3964" s="35"/>
      <c r="E3964" s="36"/>
      <c r="F3964" s="32"/>
      <c r="G3964" s="32"/>
      <c r="H3964" s="32"/>
      <c r="I3964" s="32"/>
      <c r="J3964" s="37"/>
      <c r="K3964" s="36"/>
      <c r="L3964" s="32"/>
      <c r="M3964" s="37"/>
      <c r="N3964" s="32"/>
      <c r="O3964" s="32"/>
      <c r="P3964" s="32"/>
      <c r="Q3964" s="32"/>
      <c r="R3964" s="38"/>
    </row>
    <row r="3965" spans="1:18" ht="22.5" customHeight="1">
      <c r="A3965" s="34"/>
      <c r="B3965" s="15"/>
      <c r="C3965" s="18"/>
      <c r="D3965" s="35"/>
      <c r="E3965" s="36"/>
      <c r="F3965" s="32"/>
      <c r="G3965" s="32"/>
      <c r="H3965" s="32"/>
      <c r="I3965" s="32"/>
      <c r="J3965" s="37"/>
      <c r="K3965" s="36"/>
      <c r="L3965" s="32"/>
      <c r="M3965" s="37"/>
      <c r="N3965" s="32"/>
      <c r="O3965" s="32"/>
      <c r="P3965" s="32"/>
      <c r="Q3965" s="32"/>
      <c r="R3965" s="38"/>
    </row>
    <row r="3966" spans="1:18" ht="22.5" customHeight="1">
      <c r="A3966" s="34"/>
      <c r="B3966" s="15"/>
      <c r="C3966" s="18"/>
      <c r="D3966" s="35"/>
      <c r="E3966" s="36"/>
      <c r="F3966" s="32"/>
      <c r="G3966" s="32"/>
      <c r="H3966" s="32"/>
      <c r="I3966" s="32"/>
      <c r="J3966" s="37"/>
      <c r="K3966" s="36"/>
      <c r="L3966" s="32"/>
      <c r="M3966" s="37"/>
      <c r="N3966" s="32"/>
      <c r="O3966" s="32"/>
      <c r="P3966" s="32"/>
      <c r="Q3966" s="32"/>
      <c r="R3966" s="38"/>
    </row>
    <row r="3967" spans="1:18" ht="22.5" customHeight="1">
      <c r="A3967" s="34"/>
      <c r="B3967" s="15"/>
      <c r="C3967" s="18"/>
      <c r="D3967" s="35"/>
      <c r="E3967" s="36"/>
      <c r="F3967" s="32"/>
      <c r="G3967" s="32"/>
      <c r="H3967" s="32"/>
      <c r="I3967" s="32"/>
      <c r="J3967" s="37"/>
      <c r="K3967" s="36"/>
      <c r="L3967" s="32"/>
      <c r="M3967" s="37"/>
      <c r="N3967" s="32"/>
      <c r="O3967" s="32"/>
      <c r="P3967" s="32"/>
      <c r="Q3967" s="32"/>
      <c r="R3967" s="38"/>
    </row>
    <row r="3968" spans="1:18" ht="22.5" customHeight="1">
      <c r="A3968" s="34"/>
      <c r="B3968" s="15"/>
      <c r="C3968" s="18"/>
      <c r="D3968" s="35"/>
      <c r="E3968" s="36"/>
      <c r="F3968" s="32"/>
      <c r="G3968" s="32"/>
      <c r="H3968" s="32"/>
      <c r="I3968" s="32"/>
      <c r="J3968" s="37"/>
      <c r="K3968" s="36"/>
      <c r="L3968" s="32"/>
      <c r="M3968" s="37"/>
      <c r="N3968" s="32"/>
      <c r="O3968" s="32"/>
      <c r="P3968" s="32"/>
      <c r="Q3968" s="32"/>
      <c r="R3968" s="38"/>
    </row>
    <row r="3969" spans="1:18" ht="22.5" customHeight="1">
      <c r="A3969" s="34"/>
      <c r="B3969" s="15"/>
      <c r="C3969" s="18"/>
      <c r="D3969" s="35"/>
      <c r="E3969" s="36"/>
      <c r="F3969" s="32"/>
      <c r="G3969" s="32"/>
      <c r="H3969" s="32"/>
      <c r="I3969" s="32"/>
      <c r="J3969" s="37"/>
      <c r="K3969" s="36"/>
      <c r="L3969" s="32"/>
      <c r="M3969" s="37"/>
      <c r="N3969" s="32"/>
      <c r="O3969" s="32"/>
      <c r="P3969" s="32"/>
      <c r="Q3969" s="32"/>
      <c r="R3969" s="38"/>
    </row>
    <row r="3970" spans="1:18" ht="22.5" customHeight="1">
      <c r="A3970" s="34"/>
      <c r="B3970" s="15"/>
      <c r="C3970" s="18"/>
      <c r="D3970" s="35"/>
      <c r="E3970" s="36"/>
      <c r="F3970" s="32"/>
      <c r="G3970" s="32"/>
      <c r="H3970" s="32"/>
      <c r="I3970" s="32"/>
      <c r="J3970" s="37"/>
      <c r="K3970" s="36"/>
      <c r="L3970" s="32"/>
      <c r="M3970" s="37"/>
      <c r="N3970" s="32"/>
      <c r="O3970" s="32"/>
      <c r="P3970" s="32"/>
      <c r="Q3970" s="32"/>
      <c r="R3970" s="38"/>
    </row>
    <row r="3971" spans="1:18" ht="22.5" customHeight="1">
      <c r="A3971" s="34"/>
      <c r="B3971" s="15"/>
      <c r="C3971" s="18"/>
      <c r="D3971" s="35"/>
      <c r="E3971" s="36"/>
      <c r="F3971" s="32"/>
      <c r="G3971" s="32"/>
      <c r="H3971" s="32"/>
      <c r="I3971" s="32"/>
      <c r="J3971" s="37"/>
      <c r="K3971" s="36"/>
      <c r="L3971" s="32"/>
      <c r="M3971" s="37"/>
      <c r="N3971" s="32"/>
      <c r="O3971" s="32"/>
      <c r="P3971" s="32"/>
      <c r="Q3971" s="32"/>
      <c r="R3971" s="38"/>
    </row>
    <row r="3972" spans="1:18" ht="22.5" customHeight="1">
      <c r="A3972" s="34"/>
      <c r="B3972" s="15"/>
      <c r="C3972" s="18"/>
      <c r="D3972" s="35"/>
      <c r="E3972" s="36"/>
      <c r="F3972" s="32"/>
      <c r="G3972" s="32"/>
      <c r="H3972" s="32"/>
      <c r="I3972" s="32"/>
      <c r="J3972" s="37"/>
      <c r="K3972" s="36"/>
      <c r="L3972" s="32"/>
      <c r="M3972" s="37"/>
      <c r="N3972" s="32"/>
      <c r="O3972" s="32"/>
      <c r="P3972" s="32"/>
      <c r="Q3972" s="32"/>
      <c r="R3972" s="38"/>
    </row>
    <row r="3973" spans="1:18" ht="22.5" customHeight="1">
      <c r="A3973" s="34"/>
      <c r="B3973" s="15"/>
      <c r="C3973" s="18"/>
      <c r="D3973" s="35"/>
      <c r="E3973" s="36"/>
      <c r="F3973" s="32"/>
      <c r="G3973" s="32"/>
      <c r="H3973" s="32"/>
      <c r="I3973" s="32"/>
      <c r="J3973" s="37"/>
      <c r="K3973" s="36"/>
      <c r="L3973" s="32"/>
      <c r="M3973" s="37"/>
      <c r="N3973" s="32"/>
      <c r="O3973" s="32"/>
      <c r="P3973" s="32"/>
      <c r="Q3973" s="32"/>
      <c r="R3973" s="38"/>
    </row>
    <row r="3974" spans="1:18" ht="22.5" customHeight="1">
      <c r="A3974" s="34"/>
      <c r="B3974" s="15"/>
      <c r="C3974" s="18"/>
      <c r="D3974" s="35"/>
      <c r="E3974" s="36"/>
      <c r="F3974" s="32"/>
      <c r="G3974" s="32"/>
      <c r="H3974" s="32"/>
      <c r="I3974" s="32"/>
      <c r="J3974" s="37"/>
      <c r="K3974" s="36"/>
      <c r="L3974" s="32"/>
      <c r="M3974" s="37"/>
      <c r="N3974" s="32"/>
      <c r="O3974" s="32"/>
      <c r="P3974" s="32"/>
      <c r="Q3974" s="32"/>
      <c r="R3974" s="38"/>
    </row>
    <row r="3975" spans="1:18" ht="22.5" customHeight="1">
      <c r="A3975" s="34"/>
      <c r="B3975" s="15"/>
      <c r="C3975" s="18"/>
      <c r="D3975" s="35"/>
      <c r="E3975" s="36"/>
      <c r="F3975" s="32"/>
      <c r="G3975" s="32"/>
      <c r="H3975" s="32"/>
      <c r="I3975" s="32"/>
      <c r="J3975" s="37"/>
      <c r="K3975" s="36"/>
      <c r="L3975" s="32"/>
      <c r="M3975" s="37"/>
      <c r="N3975" s="32"/>
      <c r="O3975" s="32"/>
      <c r="P3975" s="32"/>
      <c r="Q3975" s="32"/>
      <c r="R3975" s="38"/>
    </row>
    <row r="3976" spans="1:18" ht="22.5" customHeight="1">
      <c r="A3976" s="34"/>
      <c r="B3976" s="15"/>
      <c r="C3976" s="18"/>
      <c r="D3976" s="35"/>
      <c r="E3976" s="36"/>
      <c r="F3976" s="32"/>
      <c r="G3976" s="32"/>
      <c r="H3976" s="32"/>
      <c r="I3976" s="32"/>
      <c r="J3976" s="37"/>
      <c r="K3976" s="36"/>
      <c r="L3976" s="32"/>
      <c r="M3976" s="37"/>
      <c r="N3976" s="32"/>
      <c r="O3976" s="32"/>
      <c r="P3976" s="32"/>
      <c r="Q3976" s="32"/>
      <c r="R3976" s="38"/>
    </row>
    <row r="3977" spans="1:18" ht="22.5" customHeight="1">
      <c r="A3977" s="34"/>
      <c r="B3977" s="15"/>
      <c r="C3977" s="18"/>
      <c r="D3977" s="35"/>
      <c r="E3977" s="36"/>
      <c r="F3977" s="32"/>
      <c r="G3977" s="32"/>
      <c r="H3977" s="32"/>
      <c r="I3977" s="32"/>
      <c r="J3977" s="37"/>
      <c r="K3977" s="36"/>
      <c r="L3977" s="32"/>
      <c r="M3977" s="37"/>
      <c r="N3977" s="32"/>
      <c r="O3977" s="32"/>
      <c r="P3977" s="32"/>
      <c r="Q3977" s="32"/>
      <c r="R3977" s="38"/>
    </row>
    <row r="3978" spans="1:18" ht="22.5" customHeight="1">
      <c r="A3978" s="34"/>
      <c r="B3978" s="15"/>
      <c r="C3978" s="18"/>
      <c r="D3978" s="35"/>
      <c r="E3978" s="36"/>
      <c r="F3978" s="32"/>
      <c r="G3978" s="32"/>
      <c r="H3978" s="32"/>
      <c r="I3978" s="32"/>
      <c r="J3978" s="37"/>
      <c r="K3978" s="36"/>
      <c r="L3978" s="32"/>
      <c r="M3978" s="37"/>
      <c r="N3978" s="32"/>
      <c r="O3978" s="32"/>
      <c r="P3978" s="32"/>
      <c r="Q3978" s="32"/>
      <c r="R3978" s="38"/>
    </row>
    <row r="3979" spans="1:18" ht="22.5" customHeight="1">
      <c r="A3979" s="34"/>
      <c r="B3979" s="15"/>
      <c r="C3979" s="18"/>
      <c r="D3979" s="35"/>
      <c r="E3979" s="36"/>
      <c r="F3979" s="32"/>
      <c r="G3979" s="32"/>
      <c r="H3979" s="32"/>
      <c r="I3979" s="32"/>
      <c r="J3979" s="37"/>
      <c r="K3979" s="36"/>
      <c r="L3979" s="32"/>
      <c r="M3979" s="37"/>
      <c r="N3979" s="32"/>
      <c r="O3979" s="32"/>
      <c r="P3979" s="32"/>
      <c r="Q3979" s="32"/>
      <c r="R3979" s="38"/>
    </row>
    <row r="3980" spans="1:18" ht="22.5" customHeight="1">
      <c r="A3980" s="34"/>
      <c r="B3980" s="15"/>
      <c r="C3980" s="18"/>
      <c r="D3980" s="35"/>
      <c r="E3980" s="36"/>
      <c r="F3980" s="32"/>
      <c r="G3980" s="32"/>
      <c r="H3980" s="32"/>
      <c r="I3980" s="32"/>
      <c r="J3980" s="37"/>
      <c r="K3980" s="36"/>
      <c r="L3980" s="32"/>
      <c r="M3980" s="37"/>
      <c r="N3980" s="32"/>
      <c r="O3980" s="32"/>
      <c r="P3980" s="32"/>
      <c r="Q3980" s="32"/>
      <c r="R3980" s="38"/>
    </row>
    <row r="3981" spans="1:18" ht="22.5" customHeight="1">
      <c r="A3981" s="34"/>
      <c r="B3981" s="15"/>
      <c r="C3981" s="18"/>
      <c r="D3981" s="35"/>
      <c r="E3981" s="36"/>
      <c r="F3981" s="32"/>
      <c r="G3981" s="32"/>
      <c r="H3981" s="32"/>
      <c r="I3981" s="32"/>
      <c r="J3981" s="37"/>
      <c r="K3981" s="36"/>
      <c r="L3981" s="32"/>
      <c r="M3981" s="37"/>
      <c r="N3981" s="32"/>
      <c r="O3981" s="32"/>
      <c r="P3981" s="32"/>
      <c r="Q3981" s="32"/>
      <c r="R3981" s="38"/>
    </row>
    <row r="3982" spans="1:18" ht="22.5" customHeight="1">
      <c r="A3982" s="34"/>
      <c r="B3982" s="15"/>
      <c r="C3982" s="18"/>
      <c r="D3982" s="35"/>
      <c r="E3982" s="36"/>
      <c r="F3982" s="32"/>
      <c r="G3982" s="32"/>
      <c r="H3982" s="32"/>
      <c r="I3982" s="32"/>
      <c r="J3982" s="37"/>
      <c r="K3982" s="36"/>
      <c r="L3982" s="32"/>
      <c r="M3982" s="37"/>
      <c r="N3982" s="32"/>
      <c r="O3982" s="32"/>
      <c r="P3982" s="32"/>
      <c r="Q3982" s="32"/>
      <c r="R3982" s="38"/>
    </row>
    <row r="3983" spans="1:18" ht="22.5" customHeight="1">
      <c r="A3983" s="34"/>
      <c r="B3983" s="15"/>
      <c r="C3983" s="18"/>
      <c r="D3983" s="35"/>
      <c r="E3983" s="36"/>
      <c r="F3983" s="32"/>
      <c r="G3983" s="32"/>
      <c r="H3983" s="32"/>
      <c r="I3983" s="32"/>
      <c r="J3983" s="37"/>
      <c r="K3983" s="36"/>
      <c r="L3983" s="32"/>
      <c r="M3983" s="37"/>
      <c r="N3983" s="32"/>
      <c r="O3983" s="32"/>
      <c r="P3983" s="32"/>
      <c r="Q3983" s="32"/>
      <c r="R3983" s="38"/>
    </row>
    <row r="3984" spans="1:18" ht="22.5" customHeight="1">
      <c r="A3984" s="34"/>
      <c r="B3984" s="15"/>
      <c r="C3984" s="18"/>
      <c r="D3984" s="35"/>
      <c r="E3984" s="36"/>
      <c r="F3984" s="32"/>
      <c r="G3984" s="32"/>
      <c r="H3984" s="32"/>
      <c r="I3984" s="32"/>
      <c r="J3984" s="37"/>
      <c r="K3984" s="36"/>
      <c r="L3984" s="32"/>
      <c r="M3984" s="37"/>
      <c r="N3984" s="32"/>
      <c r="O3984" s="32"/>
      <c r="P3984" s="32"/>
      <c r="Q3984" s="32"/>
      <c r="R3984" s="38"/>
    </row>
    <row r="3985" spans="1:18" ht="22.5" customHeight="1">
      <c r="A3985" s="34"/>
      <c r="B3985" s="15"/>
      <c r="C3985" s="18"/>
      <c r="D3985" s="35"/>
      <c r="E3985" s="36"/>
      <c r="F3985" s="32"/>
      <c r="G3985" s="32"/>
      <c r="H3985" s="32"/>
      <c r="I3985" s="32"/>
      <c r="J3985" s="37"/>
      <c r="K3985" s="36"/>
      <c r="L3985" s="32"/>
      <c r="M3985" s="37"/>
      <c r="N3985" s="32"/>
      <c r="O3985" s="32"/>
      <c r="P3985" s="32"/>
      <c r="Q3985" s="32"/>
      <c r="R3985" s="38"/>
    </row>
    <row r="3986" spans="1:18" ht="22.5" customHeight="1">
      <c r="A3986" s="34"/>
      <c r="B3986" s="15"/>
      <c r="C3986" s="18"/>
      <c r="D3986" s="35"/>
      <c r="E3986" s="36"/>
      <c r="F3986" s="32"/>
      <c r="G3986" s="32"/>
      <c r="H3986" s="32"/>
      <c r="I3986" s="32"/>
      <c r="J3986" s="37"/>
      <c r="K3986" s="36"/>
      <c r="L3986" s="32"/>
      <c r="M3986" s="37"/>
      <c r="N3986" s="32"/>
      <c r="O3986" s="32"/>
      <c r="P3986" s="32"/>
      <c r="Q3986" s="32"/>
      <c r="R3986" s="38"/>
    </row>
    <row r="3987" spans="1:18" ht="22.5" customHeight="1">
      <c r="A3987" s="34"/>
      <c r="B3987" s="15"/>
      <c r="C3987" s="18"/>
      <c r="D3987" s="35"/>
      <c r="E3987" s="36"/>
      <c r="F3987" s="32"/>
      <c r="G3987" s="32"/>
      <c r="H3987" s="32"/>
      <c r="I3987" s="32"/>
      <c r="J3987" s="37"/>
      <c r="K3987" s="36"/>
      <c r="L3987" s="32"/>
      <c r="M3987" s="37"/>
      <c r="N3987" s="32"/>
      <c r="O3987" s="32"/>
      <c r="P3987" s="32"/>
      <c r="Q3987" s="32"/>
      <c r="R3987" s="38"/>
    </row>
    <row r="3988" spans="1:18" ht="22.5" customHeight="1">
      <c r="A3988" s="34"/>
      <c r="B3988" s="15"/>
      <c r="C3988" s="18"/>
      <c r="D3988" s="35"/>
      <c r="E3988" s="36"/>
      <c r="F3988" s="32"/>
      <c r="G3988" s="32"/>
      <c r="H3988" s="32"/>
      <c r="I3988" s="32"/>
      <c r="J3988" s="37"/>
      <c r="K3988" s="36"/>
      <c r="L3988" s="32"/>
      <c r="M3988" s="37"/>
      <c r="N3988" s="32"/>
      <c r="O3988" s="32"/>
      <c r="P3988" s="32"/>
      <c r="Q3988" s="32"/>
      <c r="R3988" s="38"/>
    </row>
    <row r="3989" spans="1:18" ht="22.5" customHeight="1">
      <c r="A3989" s="34"/>
      <c r="B3989" s="15"/>
      <c r="C3989" s="15"/>
      <c r="D3989" s="35"/>
      <c r="E3989" s="36"/>
      <c r="F3989" s="32"/>
      <c r="G3989" s="32"/>
      <c r="H3989" s="32"/>
      <c r="I3989" s="32"/>
      <c r="J3989" s="37"/>
      <c r="K3989" s="36"/>
      <c r="L3989" s="32"/>
      <c r="M3989" s="37"/>
      <c r="N3989" s="32"/>
      <c r="O3989" s="32"/>
      <c r="P3989" s="32"/>
      <c r="Q3989" s="32"/>
      <c r="R3989" s="38"/>
    </row>
    <row r="3990" spans="1:18" ht="22.5" customHeight="1">
      <c r="A3990" s="34"/>
      <c r="B3990" s="15"/>
      <c r="C3990" s="18"/>
      <c r="D3990" s="35"/>
      <c r="E3990" s="36"/>
      <c r="F3990" s="32"/>
      <c r="G3990" s="32"/>
      <c r="H3990" s="32"/>
      <c r="I3990" s="32"/>
      <c r="J3990" s="37"/>
      <c r="K3990" s="36"/>
      <c r="L3990" s="32"/>
      <c r="M3990" s="37"/>
      <c r="N3990" s="32"/>
      <c r="O3990" s="32"/>
      <c r="P3990" s="32"/>
      <c r="Q3990" s="32"/>
      <c r="R3990" s="38"/>
    </row>
    <row r="3991" spans="1:18" ht="22.5" customHeight="1">
      <c r="A3991" s="34"/>
      <c r="B3991" s="15"/>
      <c r="C3991" s="18"/>
      <c r="D3991" s="35"/>
      <c r="E3991" s="36"/>
      <c r="F3991" s="32"/>
      <c r="G3991" s="32"/>
      <c r="H3991" s="32"/>
      <c r="I3991" s="32"/>
      <c r="J3991" s="37"/>
      <c r="K3991" s="36"/>
      <c r="L3991" s="32"/>
      <c r="M3991" s="37"/>
      <c r="N3991" s="32"/>
      <c r="O3991" s="32"/>
      <c r="P3991" s="32"/>
      <c r="Q3991" s="32"/>
      <c r="R3991" s="38"/>
    </row>
    <row r="3992" spans="1:18" ht="22.5" customHeight="1">
      <c r="A3992" s="34"/>
      <c r="B3992" s="15"/>
      <c r="C3992" s="18"/>
      <c r="D3992" s="35"/>
      <c r="E3992" s="36"/>
      <c r="F3992" s="32"/>
      <c r="G3992" s="32"/>
      <c r="H3992" s="32"/>
      <c r="I3992" s="32"/>
      <c r="J3992" s="37"/>
      <c r="K3992" s="36"/>
      <c r="L3992" s="32"/>
      <c r="M3992" s="37"/>
      <c r="N3992" s="32"/>
      <c r="O3992" s="32"/>
      <c r="P3992" s="32"/>
      <c r="Q3992" s="32"/>
      <c r="R3992" s="38"/>
    </row>
    <row r="3993" spans="1:18" ht="22.5" customHeight="1">
      <c r="A3993" s="34"/>
      <c r="B3993" s="15"/>
      <c r="C3993" s="18"/>
      <c r="D3993" s="35"/>
      <c r="E3993" s="36"/>
      <c r="F3993" s="32"/>
      <c r="G3993" s="32"/>
      <c r="H3993" s="32"/>
      <c r="I3993" s="32"/>
      <c r="J3993" s="37"/>
      <c r="K3993" s="36"/>
      <c r="L3993" s="32"/>
      <c r="M3993" s="37"/>
      <c r="N3993" s="32"/>
      <c r="O3993" s="32"/>
      <c r="P3993" s="32"/>
      <c r="Q3993" s="32"/>
      <c r="R3993" s="38"/>
    </row>
    <row r="3994" spans="1:18" ht="22.5" customHeight="1">
      <c r="A3994" s="34"/>
      <c r="B3994" s="15"/>
      <c r="C3994" s="18"/>
      <c r="D3994" s="35"/>
      <c r="E3994" s="36"/>
      <c r="F3994" s="32"/>
      <c r="G3994" s="32"/>
      <c r="H3994" s="32"/>
      <c r="I3994" s="32"/>
      <c r="J3994" s="37"/>
      <c r="K3994" s="36"/>
      <c r="L3994" s="32"/>
      <c r="M3994" s="37"/>
      <c r="N3994" s="32"/>
      <c r="O3994" s="32"/>
      <c r="P3994" s="32"/>
      <c r="Q3994" s="32"/>
      <c r="R3994" s="38"/>
    </row>
    <row r="3995" spans="1:18" ht="22.5" customHeight="1">
      <c r="A3995" s="34"/>
      <c r="B3995" s="15"/>
      <c r="C3995" s="18"/>
      <c r="D3995" s="35"/>
      <c r="E3995" s="36"/>
      <c r="F3995" s="32"/>
      <c r="G3995" s="32"/>
      <c r="H3995" s="32"/>
      <c r="I3995" s="32"/>
      <c r="J3995" s="37"/>
      <c r="K3995" s="36"/>
      <c r="L3995" s="32"/>
      <c r="M3995" s="37"/>
      <c r="N3995" s="32"/>
      <c r="O3995" s="32"/>
      <c r="P3995" s="32"/>
      <c r="Q3995" s="32"/>
      <c r="R3995" s="38"/>
    </row>
    <row r="3996" spans="1:18" ht="22.5" customHeight="1">
      <c r="A3996" s="34"/>
      <c r="B3996" s="15"/>
      <c r="C3996" s="18"/>
      <c r="D3996" s="35"/>
      <c r="E3996" s="36"/>
      <c r="F3996" s="32"/>
      <c r="G3996" s="32"/>
      <c r="H3996" s="32"/>
      <c r="I3996" s="32"/>
      <c r="J3996" s="37"/>
      <c r="K3996" s="36"/>
      <c r="L3996" s="32"/>
      <c r="M3996" s="37"/>
      <c r="N3996" s="32"/>
      <c r="O3996" s="32"/>
      <c r="P3996" s="32"/>
      <c r="Q3996" s="32"/>
      <c r="R3996" s="38"/>
    </row>
    <row r="3997" spans="1:18" ht="22.5" customHeight="1">
      <c r="A3997" s="34"/>
      <c r="B3997" s="15"/>
      <c r="C3997" s="15"/>
      <c r="D3997" s="35"/>
      <c r="E3997" s="36"/>
      <c r="F3997" s="32"/>
      <c r="G3997" s="32"/>
      <c r="H3997" s="32"/>
      <c r="I3997" s="32"/>
      <c r="J3997" s="37"/>
      <c r="K3997" s="36"/>
      <c r="L3997" s="32"/>
      <c r="M3997" s="37"/>
      <c r="N3997" s="32"/>
      <c r="O3997" s="32"/>
      <c r="P3997" s="32"/>
      <c r="Q3997" s="32"/>
      <c r="R3997" s="38"/>
    </row>
    <row r="3998" spans="1:18" ht="22.5" customHeight="1">
      <c r="A3998" s="34"/>
      <c r="B3998" s="15"/>
      <c r="C3998" s="18"/>
      <c r="D3998" s="35"/>
      <c r="E3998" s="36"/>
      <c r="F3998" s="32"/>
      <c r="G3998" s="32"/>
      <c r="H3998" s="32"/>
      <c r="I3998" s="32"/>
      <c r="J3998" s="37"/>
      <c r="K3998" s="36"/>
      <c r="L3998" s="32"/>
      <c r="M3998" s="37"/>
      <c r="N3998" s="32"/>
      <c r="O3998" s="32"/>
      <c r="P3998" s="32"/>
      <c r="Q3998" s="32"/>
      <c r="R3998" s="38"/>
    </row>
    <row r="3999" spans="1:18" ht="22.5" customHeight="1">
      <c r="A3999" s="34"/>
      <c r="B3999" s="15"/>
      <c r="C3999" s="18"/>
      <c r="D3999" s="35"/>
      <c r="E3999" s="36"/>
      <c r="F3999" s="32"/>
      <c r="G3999" s="32"/>
      <c r="H3999" s="32"/>
      <c r="I3999" s="32"/>
      <c r="J3999" s="37"/>
      <c r="K3999" s="36"/>
      <c r="L3999" s="32"/>
      <c r="M3999" s="37"/>
      <c r="N3999" s="32"/>
      <c r="O3999" s="32"/>
      <c r="P3999" s="32"/>
      <c r="Q3999" s="32"/>
      <c r="R3999" s="38"/>
    </row>
    <row r="4000" spans="1:18" ht="22.5" customHeight="1">
      <c r="A4000" s="34"/>
      <c r="B4000" s="15"/>
      <c r="C4000" s="18"/>
      <c r="D4000" s="35"/>
      <c r="E4000" s="36"/>
      <c r="F4000" s="32"/>
      <c r="G4000" s="32"/>
      <c r="H4000" s="32"/>
      <c r="I4000" s="32"/>
      <c r="J4000" s="37"/>
      <c r="K4000" s="36"/>
      <c r="L4000" s="32"/>
      <c r="M4000" s="37"/>
      <c r="N4000" s="32"/>
      <c r="O4000" s="32"/>
      <c r="P4000" s="32"/>
      <c r="Q4000" s="32"/>
      <c r="R4000" s="38"/>
    </row>
    <row r="4001" spans="1:18" ht="22.5" customHeight="1">
      <c r="A4001" s="34"/>
      <c r="B4001" s="15"/>
      <c r="C4001" s="18"/>
      <c r="D4001" s="35"/>
      <c r="E4001" s="36"/>
      <c r="F4001" s="32"/>
      <c r="G4001" s="32"/>
      <c r="H4001" s="32"/>
      <c r="I4001" s="32"/>
      <c r="J4001" s="37"/>
      <c r="K4001" s="36"/>
      <c r="L4001" s="32"/>
      <c r="M4001" s="37"/>
      <c r="N4001" s="32"/>
      <c r="O4001" s="32"/>
      <c r="P4001" s="32"/>
      <c r="Q4001" s="32"/>
      <c r="R4001" s="38"/>
    </row>
    <row r="4002" spans="1:18" ht="22.5" customHeight="1">
      <c r="A4002" s="34"/>
      <c r="B4002" s="15"/>
      <c r="C4002" s="18"/>
      <c r="D4002" s="35"/>
      <c r="E4002" s="36"/>
      <c r="F4002" s="32"/>
      <c r="G4002" s="32"/>
      <c r="H4002" s="32"/>
      <c r="I4002" s="32"/>
      <c r="J4002" s="37"/>
      <c r="K4002" s="36"/>
      <c r="L4002" s="32"/>
      <c r="M4002" s="37"/>
      <c r="N4002" s="32"/>
      <c r="O4002" s="32"/>
      <c r="P4002" s="32"/>
      <c r="Q4002" s="32"/>
      <c r="R4002" s="38"/>
    </row>
    <row r="4003" spans="1:18" ht="22.5" customHeight="1">
      <c r="A4003" s="34"/>
      <c r="B4003" s="15"/>
      <c r="C4003" s="18"/>
      <c r="D4003" s="35"/>
      <c r="E4003" s="36"/>
      <c r="F4003" s="32"/>
      <c r="G4003" s="32"/>
      <c r="H4003" s="32"/>
      <c r="I4003" s="32"/>
      <c r="J4003" s="37"/>
      <c r="K4003" s="36"/>
      <c r="L4003" s="32"/>
      <c r="M4003" s="37"/>
      <c r="N4003" s="32"/>
      <c r="O4003" s="32"/>
      <c r="P4003" s="32"/>
      <c r="Q4003" s="32"/>
      <c r="R4003" s="38"/>
    </row>
    <row r="4004" spans="1:18" ht="22.5" customHeight="1">
      <c r="A4004" s="34"/>
      <c r="B4004" s="15"/>
      <c r="C4004" s="18"/>
      <c r="D4004" s="35"/>
      <c r="E4004" s="36"/>
      <c r="F4004" s="32"/>
      <c r="G4004" s="32"/>
      <c r="H4004" s="32"/>
      <c r="I4004" s="32"/>
      <c r="J4004" s="37"/>
      <c r="K4004" s="36"/>
      <c r="L4004" s="32"/>
      <c r="M4004" s="37"/>
      <c r="N4004" s="32"/>
      <c r="O4004" s="32"/>
      <c r="P4004" s="32"/>
      <c r="Q4004" s="32"/>
      <c r="R4004" s="38"/>
    </row>
    <row r="4005" spans="1:18" ht="22.5" customHeight="1">
      <c r="A4005" s="34"/>
      <c r="B4005" s="15"/>
      <c r="C4005" s="18"/>
      <c r="D4005" s="35"/>
      <c r="E4005" s="36"/>
      <c r="F4005" s="32"/>
      <c r="G4005" s="32"/>
      <c r="H4005" s="32"/>
      <c r="I4005" s="32"/>
      <c r="J4005" s="37"/>
      <c r="K4005" s="36"/>
      <c r="L4005" s="32"/>
      <c r="M4005" s="37"/>
      <c r="N4005" s="32"/>
      <c r="O4005" s="32"/>
      <c r="P4005" s="32"/>
      <c r="Q4005" s="32"/>
      <c r="R4005" s="38"/>
    </row>
    <row r="4006" spans="1:18" ht="22.5" customHeight="1">
      <c r="A4006" s="34"/>
      <c r="B4006" s="15"/>
      <c r="C4006" s="18"/>
      <c r="D4006" s="35"/>
      <c r="E4006" s="36"/>
      <c r="F4006" s="32"/>
      <c r="G4006" s="32"/>
      <c r="H4006" s="32"/>
      <c r="I4006" s="32"/>
      <c r="J4006" s="37"/>
      <c r="K4006" s="36"/>
      <c r="L4006" s="32"/>
      <c r="M4006" s="37"/>
      <c r="N4006" s="32"/>
      <c r="O4006" s="32"/>
      <c r="P4006" s="32"/>
      <c r="Q4006" s="32"/>
      <c r="R4006" s="38"/>
    </row>
    <row r="4007" spans="1:18" ht="22.5" customHeight="1">
      <c r="A4007" s="34"/>
      <c r="B4007" s="15"/>
      <c r="C4007" s="18"/>
      <c r="D4007" s="35"/>
      <c r="E4007" s="36"/>
      <c r="F4007" s="32"/>
      <c r="G4007" s="32"/>
      <c r="H4007" s="32"/>
      <c r="I4007" s="32"/>
      <c r="J4007" s="37"/>
      <c r="K4007" s="36"/>
      <c r="L4007" s="32"/>
      <c r="M4007" s="37"/>
      <c r="N4007" s="32"/>
      <c r="O4007" s="32"/>
      <c r="P4007" s="32"/>
      <c r="Q4007" s="32"/>
      <c r="R4007" s="38"/>
    </row>
    <row r="4008" spans="1:18" ht="22.5" customHeight="1">
      <c r="A4008" s="34"/>
      <c r="B4008" s="15"/>
      <c r="C4008" s="18"/>
      <c r="D4008" s="35"/>
      <c r="E4008" s="36"/>
      <c r="F4008" s="32"/>
      <c r="G4008" s="32"/>
      <c r="H4008" s="32"/>
      <c r="I4008" s="32"/>
      <c r="J4008" s="37"/>
      <c r="K4008" s="36"/>
      <c r="L4008" s="32"/>
      <c r="M4008" s="37"/>
      <c r="N4008" s="32"/>
      <c r="O4008" s="32"/>
      <c r="P4008" s="32"/>
      <c r="Q4008" s="32"/>
      <c r="R4008" s="38"/>
    </row>
    <row r="4009" spans="1:18" ht="22.5" customHeight="1">
      <c r="A4009" s="34"/>
      <c r="B4009" s="15"/>
      <c r="C4009" s="18"/>
      <c r="D4009" s="35"/>
      <c r="E4009" s="36"/>
      <c r="F4009" s="32"/>
      <c r="G4009" s="32"/>
      <c r="H4009" s="32"/>
      <c r="I4009" s="32"/>
      <c r="J4009" s="37"/>
      <c r="K4009" s="36"/>
      <c r="L4009" s="32"/>
      <c r="M4009" s="37"/>
      <c r="N4009" s="32"/>
      <c r="O4009" s="32"/>
      <c r="P4009" s="32"/>
      <c r="Q4009" s="32"/>
      <c r="R4009" s="38"/>
    </row>
    <row r="4010" spans="1:18" ht="22.5" customHeight="1">
      <c r="A4010" s="34"/>
      <c r="B4010" s="15"/>
      <c r="C4010" s="18"/>
      <c r="D4010" s="35"/>
      <c r="E4010" s="36"/>
      <c r="F4010" s="32"/>
      <c r="G4010" s="32"/>
      <c r="H4010" s="32"/>
      <c r="I4010" s="32"/>
      <c r="J4010" s="37"/>
      <c r="K4010" s="36"/>
      <c r="L4010" s="32"/>
      <c r="M4010" s="37"/>
      <c r="N4010" s="32"/>
      <c r="O4010" s="32"/>
      <c r="P4010" s="32"/>
      <c r="Q4010" s="32"/>
      <c r="R4010" s="38"/>
    </row>
    <row r="4011" spans="1:18" ht="22.5" customHeight="1">
      <c r="A4011" s="34"/>
      <c r="B4011" s="15"/>
      <c r="C4011" s="18"/>
      <c r="D4011" s="35"/>
      <c r="E4011" s="36"/>
      <c r="F4011" s="32"/>
      <c r="G4011" s="32"/>
      <c r="H4011" s="32"/>
      <c r="I4011" s="32"/>
      <c r="J4011" s="37"/>
      <c r="K4011" s="36"/>
      <c r="L4011" s="32"/>
      <c r="M4011" s="37"/>
      <c r="N4011" s="32"/>
      <c r="O4011" s="32"/>
      <c r="P4011" s="32"/>
      <c r="Q4011" s="32"/>
      <c r="R4011" s="38"/>
    </row>
    <row r="4012" spans="1:18" ht="22.5" customHeight="1">
      <c r="A4012" s="34"/>
      <c r="B4012" s="15"/>
      <c r="C4012" s="15"/>
      <c r="D4012" s="35"/>
      <c r="E4012" s="36"/>
      <c r="F4012" s="32"/>
      <c r="G4012" s="32"/>
      <c r="H4012" s="32"/>
      <c r="I4012" s="32"/>
      <c r="J4012" s="37"/>
      <c r="K4012" s="36"/>
      <c r="L4012" s="32"/>
      <c r="M4012" s="37"/>
      <c r="N4012" s="32"/>
      <c r="O4012" s="32"/>
      <c r="P4012" s="32"/>
      <c r="Q4012" s="32"/>
      <c r="R4012" s="38"/>
    </row>
    <row r="4013" spans="1:18" ht="22.5" customHeight="1">
      <c r="A4013" s="34"/>
      <c r="B4013" s="15"/>
      <c r="C4013" s="18"/>
      <c r="D4013" s="35"/>
      <c r="E4013" s="36"/>
      <c r="F4013" s="32"/>
      <c r="G4013" s="32"/>
      <c r="H4013" s="32"/>
      <c r="I4013" s="32"/>
      <c r="J4013" s="37"/>
      <c r="K4013" s="36"/>
      <c r="L4013" s="32"/>
      <c r="M4013" s="37"/>
      <c r="N4013" s="32"/>
      <c r="O4013" s="32"/>
      <c r="P4013" s="32"/>
      <c r="Q4013" s="32"/>
      <c r="R4013" s="38"/>
    </row>
    <row r="4014" spans="1:18" ht="22.5" customHeight="1">
      <c r="A4014" s="34"/>
      <c r="B4014" s="15"/>
      <c r="C4014" s="18"/>
      <c r="D4014" s="35"/>
      <c r="E4014" s="36"/>
      <c r="F4014" s="32"/>
      <c r="G4014" s="32"/>
      <c r="H4014" s="32"/>
      <c r="I4014" s="32"/>
      <c r="J4014" s="37"/>
      <c r="K4014" s="36"/>
      <c r="L4014" s="32"/>
      <c r="M4014" s="37"/>
      <c r="N4014" s="32"/>
      <c r="O4014" s="32"/>
      <c r="P4014" s="32"/>
      <c r="Q4014" s="32"/>
      <c r="R4014" s="38"/>
    </row>
    <row r="4015" spans="1:18" ht="22.5" customHeight="1">
      <c r="A4015" s="34"/>
      <c r="B4015" s="15"/>
      <c r="C4015" s="18"/>
      <c r="D4015" s="35"/>
      <c r="E4015" s="36"/>
      <c r="F4015" s="32"/>
      <c r="G4015" s="32"/>
      <c r="H4015" s="32"/>
      <c r="I4015" s="32"/>
      <c r="J4015" s="37"/>
      <c r="K4015" s="36"/>
      <c r="L4015" s="32"/>
      <c r="M4015" s="37"/>
      <c r="N4015" s="32"/>
      <c r="O4015" s="32"/>
      <c r="P4015" s="32"/>
      <c r="Q4015" s="32"/>
      <c r="R4015" s="38"/>
    </row>
    <row r="4016" spans="1:18" ht="22.5" customHeight="1">
      <c r="A4016" s="34"/>
      <c r="B4016" s="15"/>
      <c r="C4016" s="18"/>
      <c r="D4016" s="35"/>
      <c r="E4016" s="36"/>
      <c r="F4016" s="32"/>
      <c r="G4016" s="32"/>
      <c r="H4016" s="32"/>
      <c r="I4016" s="32"/>
      <c r="J4016" s="37"/>
      <c r="K4016" s="36"/>
      <c r="L4016" s="32"/>
      <c r="M4016" s="37"/>
      <c r="N4016" s="32"/>
      <c r="O4016" s="32"/>
      <c r="P4016" s="32"/>
      <c r="Q4016" s="32"/>
      <c r="R4016" s="38"/>
    </row>
    <row r="4017" spans="1:18" ht="22.5" customHeight="1">
      <c r="A4017" s="34"/>
      <c r="B4017" s="15"/>
      <c r="C4017" s="18"/>
      <c r="D4017" s="35"/>
      <c r="E4017" s="36"/>
      <c r="F4017" s="32"/>
      <c r="G4017" s="32"/>
      <c r="H4017" s="32"/>
      <c r="I4017" s="32"/>
      <c r="J4017" s="37"/>
      <c r="K4017" s="36"/>
      <c r="L4017" s="32"/>
      <c r="M4017" s="37"/>
      <c r="N4017" s="32"/>
      <c r="O4017" s="32"/>
      <c r="P4017" s="32"/>
      <c r="Q4017" s="32"/>
      <c r="R4017" s="38"/>
    </row>
    <row r="4018" spans="1:18" ht="22.5" customHeight="1">
      <c r="A4018" s="34"/>
      <c r="B4018" s="15"/>
      <c r="C4018" s="18"/>
      <c r="D4018" s="35"/>
      <c r="E4018" s="36"/>
      <c r="F4018" s="32"/>
      <c r="G4018" s="32"/>
      <c r="H4018" s="32"/>
      <c r="I4018" s="32"/>
      <c r="J4018" s="37"/>
      <c r="K4018" s="36"/>
      <c r="L4018" s="32"/>
      <c r="M4018" s="37"/>
      <c r="N4018" s="32"/>
      <c r="O4018" s="32"/>
      <c r="P4018" s="32"/>
      <c r="Q4018" s="32"/>
      <c r="R4018" s="38"/>
    </row>
    <row r="4019" spans="1:18" ht="22.5" customHeight="1">
      <c r="A4019" s="34"/>
      <c r="B4019" s="15"/>
      <c r="C4019" s="18"/>
      <c r="D4019" s="35"/>
      <c r="E4019" s="36"/>
      <c r="F4019" s="32"/>
      <c r="G4019" s="32"/>
      <c r="H4019" s="32"/>
      <c r="I4019" s="32"/>
      <c r="J4019" s="37"/>
      <c r="K4019" s="36"/>
      <c r="L4019" s="32"/>
      <c r="M4019" s="37"/>
      <c r="N4019" s="32"/>
      <c r="O4019" s="32"/>
      <c r="P4019" s="32"/>
      <c r="Q4019" s="32"/>
      <c r="R4019" s="38"/>
    </row>
    <row r="4020" spans="1:18" ht="22.5" customHeight="1">
      <c r="A4020" s="34"/>
      <c r="B4020" s="15"/>
      <c r="C4020" s="18"/>
      <c r="D4020" s="35"/>
      <c r="E4020" s="36"/>
      <c r="F4020" s="32"/>
      <c r="G4020" s="32"/>
      <c r="H4020" s="32"/>
      <c r="I4020" s="32"/>
      <c r="J4020" s="37"/>
      <c r="K4020" s="36"/>
      <c r="L4020" s="32"/>
      <c r="M4020" s="37"/>
      <c r="N4020" s="32"/>
      <c r="O4020" s="32"/>
      <c r="P4020" s="32"/>
      <c r="Q4020" s="32"/>
      <c r="R4020" s="38"/>
    </row>
    <row r="4021" spans="1:18" ht="22.5" customHeight="1">
      <c r="A4021" s="34"/>
      <c r="B4021" s="15"/>
      <c r="C4021" s="18"/>
      <c r="D4021" s="35"/>
      <c r="E4021" s="36"/>
      <c r="F4021" s="32"/>
      <c r="G4021" s="32"/>
      <c r="H4021" s="32"/>
      <c r="I4021" s="32"/>
      <c r="J4021" s="37"/>
      <c r="K4021" s="36"/>
      <c r="L4021" s="32"/>
      <c r="M4021" s="37"/>
      <c r="N4021" s="32"/>
      <c r="O4021" s="32"/>
      <c r="P4021" s="32"/>
      <c r="Q4021" s="32"/>
      <c r="R4021" s="38"/>
    </row>
    <row r="4022" spans="1:18" ht="22.5" customHeight="1">
      <c r="A4022" s="34"/>
      <c r="B4022" s="15"/>
      <c r="C4022" s="18"/>
      <c r="D4022" s="35"/>
      <c r="E4022" s="36"/>
      <c r="F4022" s="32"/>
      <c r="G4022" s="32"/>
      <c r="H4022" s="32"/>
      <c r="I4022" s="32"/>
      <c r="J4022" s="37"/>
      <c r="K4022" s="36"/>
      <c r="L4022" s="32"/>
      <c r="M4022" s="37"/>
      <c r="N4022" s="32"/>
      <c r="O4022" s="32"/>
      <c r="P4022" s="32"/>
      <c r="Q4022" s="32"/>
      <c r="R4022" s="38"/>
    </row>
    <row r="4023" spans="1:18" ht="22.5" customHeight="1">
      <c r="A4023" s="34"/>
      <c r="B4023" s="15"/>
      <c r="C4023" s="15"/>
      <c r="D4023" s="35"/>
      <c r="E4023" s="36"/>
      <c r="F4023" s="32"/>
      <c r="G4023" s="32"/>
      <c r="H4023" s="32"/>
      <c r="I4023" s="32"/>
      <c r="J4023" s="37"/>
      <c r="K4023" s="36"/>
      <c r="L4023" s="32"/>
      <c r="M4023" s="37"/>
      <c r="N4023" s="32"/>
      <c r="O4023" s="32"/>
      <c r="P4023" s="32"/>
      <c r="Q4023" s="32"/>
      <c r="R4023" s="38"/>
    </row>
    <row r="4024" spans="1:18" ht="22.5" customHeight="1">
      <c r="A4024" s="34"/>
      <c r="B4024" s="15"/>
      <c r="C4024" s="18"/>
      <c r="D4024" s="35"/>
      <c r="E4024" s="36"/>
      <c r="F4024" s="32"/>
      <c r="G4024" s="32"/>
      <c r="H4024" s="32"/>
      <c r="I4024" s="32"/>
      <c r="J4024" s="37"/>
      <c r="K4024" s="36"/>
      <c r="L4024" s="32"/>
      <c r="M4024" s="37"/>
      <c r="N4024" s="32"/>
      <c r="O4024" s="32"/>
      <c r="P4024" s="32"/>
      <c r="Q4024" s="32"/>
      <c r="R4024" s="38"/>
    </row>
    <row r="4025" spans="1:18" ht="22.5" customHeight="1">
      <c r="A4025" s="34"/>
      <c r="B4025" s="15"/>
      <c r="C4025" s="18"/>
      <c r="D4025" s="35"/>
      <c r="E4025" s="36"/>
      <c r="F4025" s="32"/>
      <c r="G4025" s="32"/>
      <c r="H4025" s="32"/>
      <c r="I4025" s="32"/>
      <c r="J4025" s="37"/>
      <c r="K4025" s="36"/>
      <c r="L4025" s="32"/>
      <c r="M4025" s="37"/>
      <c r="N4025" s="32"/>
      <c r="O4025" s="32"/>
      <c r="P4025" s="32"/>
      <c r="Q4025" s="32"/>
      <c r="R4025" s="38"/>
    </row>
    <row r="4026" spans="1:18" ht="22.5" customHeight="1">
      <c r="A4026" s="34"/>
      <c r="B4026" s="15"/>
      <c r="C4026" s="18"/>
      <c r="D4026" s="35"/>
      <c r="E4026" s="36"/>
      <c r="F4026" s="32"/>
      <c r="G4026" s="32"/>
      <c r="H4026" s="32"/>
      <c r="I4026" s="32"/>
      <c r="J4026" s="37"/>
      <c r="K4026" s="36"/>
      <c r="L4026" s="32"/>
      <c r="M4026" s="37"/>
      <c r="N4026" s="32"/>
      <c r="O4026" s="32"/>
      <c r="P4026" s="32"/>
      <c r="Q4026" s="32"/>
      <c r="R4026" s="38"/>
    </row>
    <row r="4027" spans="1:18" ht="22.5" customHeight="1">
      <c r="A4027" s="34"/>
      <c r="B4027" s="15"/>
      <c r="C4027" s="18"/>
      <c r="D4027" s="35"/>
      <c r="E4027" s="36"/>
      <c r="F4027" s="32"/>
      <c r="G4027" s="32"/>
      <c r="H4027" s="32"/>
      <c r="I4027" s="32"/>
      <c r="J4027" s="37"/>
      <c r="K4027" s="36"/>
      <c r="L4027" s="32"/>
      <c r="M4027" s="37"/>
      <c r="N4027" s="32"/>
      <c r="O4027" s="32"/>
      <c r="P4027" s="32"/>
      <c r="Q4027" s="32"/>
      <c r="R4027" s="38"/>
    </row>
    <row r="4028" spans="1:18" ht="22.5" customHeight="1">
      <c r="A4028" s="34"/>
      <c r="B4028" s="15"/>
      <c r="C4028" s="18"/>
      <c r="D4028" s="35"/>
      <c r="E4028" s="36"/>
      <c r="F4028" s="32"/>
      <c r="G4028" s="32"/>
      <c r="H4028" s="32"/>
      <c r="I4028" s="32"/>
      <c r="J4028" s="37"/>
      <c r="K4028" s="36"/>
      <c r="L4028" s="32"/>
      <c r="M4028" s="37"/>
      <c r="N4028" s="32"/>
      <c r="O4028" s="32"/>
      <c r="P4028" s="32"/>
      <c r="Q4028" s="32"/>
      <c r="R4028" s="38"/>
    </row>
    <row r="4029" spans="1:18" ht="22.5" customHeight="1">
      <c r="A4029" s="34"/>
      <c r="B4029" s="15"/>
      <c r="C4029" s="18"/>
      <c r="D4029" s="35"/>
      <c r="E4029" s="36"/>
      <c r="F4029" s="32"/>
      <c r="G4029" s="32"/>
      <c r="H4029" s="32"/>
      <c r="I4029" s="32"/>
      <c r="J4029" s="37"/>
      <c r="K4029" s="36"/>
      <c r="L4029" s="32"/>
      <c r="M4029" s="37"/>
      <c r="N4029" s="32"/>
      <c r="O4029" s="32"/>
      <c r="P4029" s="32"/>
      <c r="Q4029" s="32"/>
      <c r="R4029" s="38"/>
    </row>
    <row r="4030" spans="1:18" ht="22.5" customHeight="1">
      <c r="A4030" s="34"/>
      <c r="B4030" s="15"/>
      <c r="C4030" s="18"/>
      <c r="D4030" s="35"/>
      <c r="E4030" s="36"/>
      <c r="F4030" s="32"/>
      <c r="G4030" s="32"/>
      <c r="H4030" s="32"/>
      <c r="I4030" s="32"/>
      <c r="J4030" s="37"/>
      <c r="K4030" s="36"/>
      <c r="L4030" s="32"/>
      <c r="M4030" s="37"/>
      <c r="N4030" s="32"/>
      <c r="O4030" s="32"/>
      <c r="P4030" s="32"/>
      <c r="Q4030" s="32"/>
      <c r="R4030" s="38"/>
    </row>
    <row r="4031" spans="1:18" ht="22.5" customHeight="1">
      <c r="A4031" s="34"/>
      <c r="B4031" s="15"/>
      <c r="C4031" s="18"/>
      <c r="D4031" s="35"/>
      <c r="E4031" s="36"/>
      <c r="F4031" s="32"/>
      <c r="G4031" s="32"/>
      <c r="H4031" s="32"/>
      <c r="I4031" s="32"/>
      <c r="J4031" s="37"/>
      <c r="K4031" s="36"/>
      <c r="L4031" s="32"/>
      <c r="M4031" s="37"/>
      <c r="N4031" s="32"/>
      <c r="O4031" s="32"/>
      <c r="P4031" s="32"/>
      <c r="Q4031" s="32"/>
      <c r="R4031" s="38"/>
    </row>
    <row r="4032" spans="1:18" ht="22.5" customHeight="1">
      <c r="A4032" s="34"/>
      <c r="B4032" s="15"/>
      <c r="C4032" s="18"/>
      <c r="D4032" s="35"/>
      <c r="E4032" s="36"/>
      <c r="F4032" s="32"/>
      <c r="G4032" s="32"/>
      <c r="H4032" s="32"/>
      <c r="I4032" s="32"/>
      <c r="J4032" s="37"/>
      <c r="K4032" s="36"/>
      <c r="L4032" s="32"/>
      <c r="M4032" s="37"/>
      <c r="N4032" s="32"/>
      <c r="O4032" s="32"/>
      <c r="P4032" s="32"/>
      <c r="Q4032" s="32"/>
      <c r="R4032" s="38"/>
    </row>
    <row r="4033" spans="1:18" ht="22.5" customHeight="1">
      <c r="A4033" s="34"/>
      <c r="B4033" s="15"/>
      <c r="C4033" s="18"/>
      <c r="D4033" s="35"/>
      <c r="E4033" s="36"/>
      <c r="F4033" s="32"/>
      <c r="G4033" s="32"/>
      <c r="H4033" s="32"/>
      <c r="I4033" s="32"/>
      <c r="J4033" s="37"/>
      <c r="K4033" s="36"/>
      <c r="L4033" s="32"/>
      <c r="M4033" s="37"/>
      <c r="N4033" s="32"/>
      <c r="O4033" s="32"/>
      <c r="P4033" s="32"/>
      <c r="Q4033" s="32"/>
      <c r="R4033" s="38"/>
    </row>
    <row r="4034" spans="1:18" ht="22.5" customHeight="1">
      <c r="A4034" s="34"/>
      <c r="B4034" s="15"/>
      <c r="C4034" s="18"/>
      <c r="D4034" s="35"/>
      <c r="E4034" s="36"/>
      <c r="F4034" s="32"/>
      <c r="G4034" s="32"/>
      <c r="H4034" s="32"/>
      <c r="I4034" s="32"/>
      <c r="J4034" s="37"/>
      <c r="K4034" s="36"/>
      <c r="L4034" s="32"/>
      <c r="M4034" s="37"/>
      <c r="N4034" s="32"/>
      <c r="O4034" s="32"/>
      <c r="P4034" s="32"/>
      <c r="Q4034" s="32"/>
      <c r="R4034" s="38"/>
    </row>
    <row r="4035" spans="1:18" ht="22.5" customHeight="1">
      <c r="A4035" s="34"/>
      <c r="B4035" s="15"/>
      <c r="C4035" s="18"/>
      <c r="D4035" s="35"/>
      <c r="E4035" s="36"/>
      <c r="F4035" s="32"/>
      <c r="G4035" s="32"/>
      <c r="H4035" s="32"/>
      <c r="I4035" s="32"/>
      <c r="J4035" s="37"/>
      <c r="K4035" s="36"/>
      <c r="L4035" s="32"/>
      <c r="M4035" s="37"/>
      <c r="N4035" s="32"/>
      <c r="O4035" s="32"/>
      <c r="P4035" s="32"/>
      <c r="Q4035" s="32"/>
      <c r="R4035" s="38"/>
    </row>
    <row r="4036" spans="1:18" ht="22.5" customHeight="1">
      <c r="A4036" s="34"/>
      <c r="B4036" s="15"/>
      <c r="C4036" s="18"/>
      <c r="D4036" s="35"/>
      <c r="E4036" s="36"/>
      <c r="F4036" s="32"/>
      <c r="G4036" s="32"/>
      <c r="H4036" s="32"/>
      <c r="I4036" s="32"/>
      <c r="J4036" s="37"/>
      <c r="K4036" s="36"/>
      <c r="L4036" s="32"/>
      <c r="M4036" s="37"/>
      <c r="N4036" s="32"/>
      <c r="O4036" s="32"/>
      <c r="P4036" s="32"/>
      <c r="Q4036" s="32"/>
      <c r="R4036" s="38"/>
    </row>
    <row r="4037" spans="1:18" ht="22.5" customHeight="1">
      <c r="A4037" s="34"/>
      <c r="B4037" s="15"/>
      <c r="C4037" s="18"/>
      <c r="D4037" s="35"/>
      <c r="E4037" s="36"/>
      <c r="F4037" s="32"/>
      <c r="G4037" s="32"/>
      <c r="H4037" s="32"/>
      <c r="I4037" s="32"/>
      <c r="J4037" s="37"/>
      <c r="K4037" s="36"/>
      <c r="L4037" s="32"/>
      <c r="M4037" s="37"/>
      <c r="N4037" s="32"/>
      <c r="O4037" s="32"/>
      <c r="P4037" s="32"/>
      <c r="Q4037" s="32"/>
      <c r="R4037" s="38"/>
    </row>
    <row r="4038" spans="1:18" ht="22.5" customHeight="1">
      <c r="A4038" s="34"/>
      <c r="B4038" s="15"/>
      <c r="C4038" s="15"/>
      <c r="D4038" s="35"/>
      <c r="E4038" s="36"/>
      <c r="F4038" s="32"/>
      <c r="G4038" s="32"/>
      <c r="H4038" s="32"/>
      <c r="I4038" s="32"/>
      <c r="J4038" s="37"/>
      <c r="K4038" s="36"/>
      <c r="L4038" s="32"/>
      <c r="M4038" s="37"/>
      <c r="N4038" s="32"/>
      <c r="O4038" s="32"/>
      <c r="P4038" s="32"/>
      <c r="Q4038" s="32"/>
      <c r="R4038" s="38"/>
    </row>
    <row r="4039" spans="1:18" ht="22.5" customHeight="1">
      <c r="A4039" s="34"/>
      <c r="B4039" s="15"/>
      <c r="C4039" s="18"/>
      <c r="D4039" s="35"/>
      <c r="E4039" s="36"/>
      <c r="F4039" s="32"/>
      <c r="G4039" s="32"/>
      <c r="H4039" s="32"/>
      <c r="I4039" s="32"/>
      <c r="J4039" s="37"/>
      <c r="K4039" s="36"/>
      <c r="L4039" s="32"/>
      <c r="M4039" s="37"/>
      <c r="N4039" s="32"/>
      <c r="O4039" s="32"/>
      <c r="P4039" s="32"/>
      <c r="Q4039" s="32"/>
      <c r="R4039" s="38"/>
    </row>
    <row r="4040" spans="1:18" ht="22.5" customHeight="1">
      <c r="A4040" s="34"/>
      <c r="B4040" s="15"/>
      <c r="C4040" s="18"/>
      <c r="D4040" s="35"/>
      <c r="E4040" s="36"/>
      <c r="F4040" s="32"/>
      <c r="G4040" s="32"/>
      <c r="H4040" s="32"/>
      <c r="I4040" s="32"/>
      <c r="J4040" s="37"/>
      <c r="K4040" s="36"/>
      <c r="L4040" s="32"/>
      <c r="M4040" s="37"/>
      <c r="N4040" s="32"/>
      <c r="O4040" s="32"/>
      <c r="P4040" s="32"/>
      <c r="Q4040" s="32"/>
      <c r="R4040" s="38"/>
    </row>
    <row r="4041" spans="1:18" ht="22.5" customHeight="1">
      <c r="A4041" s="34"/>
      <c r="B4041" s="15"/>
      <c r="C4041" s="18"/>
      <c r="D4041" s="35"/>
      <c r="E4041" s="36"/>
      <c r="F4041" s="32"/>
      <c r="G4041" s="32"/>
      <c r="H4041" s="32"/>
      <c r="I4041" s="32"/>
      <c r="J4041" s="37"/>
      <c r="K4041" s="36"/>
      <c r="L4041" s="32"/>
      <c r="M4041" s="37"/>
      <c r="N4041" s="32"/>
      <c r="O4041" s="32"/>
      <c r="P4041" s="32"/>
      <c r="Q4041" s="32"/>
      <c r="R4041" s="38"/>
    </row>
    <row r="4042" spans="1:18" ht="22.5" customHeight="1">
      <c r="A4042" s="34"/>
      <c r="B4042" s="15"/>
      <c r="C4042" s="18"/>
      <c r="D4042" s="35"/>
      <c r="E4042" s="36"/>
      <c r="F4042" s="32"/>
      <c r="G4042" s="32"/>
      <c r="H4042" s="32"/>
      <c r="I4042" s="32"/>
      <c r="J4042" s="37"/>
      <c r="K4042" s="36"/>
      <c r="L4042" s="32"/>
      <c r="M4042" s="37"/>
      <c r="N4042" s="32"/>
      <c r="O4042" s="32"/>
      <c r="P4042" s="32"/>
      <c r="Q4042" s="32"/>
      <c r="R4042" s="38"/>
    </row>
    <row r="4043" spans="1:18" ht="22.5" customHeight="1">
      <c r="A4043" s="34"/>
      <c r="B4043" s="15"/>
      <c r="C4043" s="18"/>
      <c r="D4043" s="35"/>
      <c r="E4043" s="36"/>
      <c r="F4043" s="32"/>
      <c r="G4043" s="32"/>
      <c r="H4043" s="32"/>
      <c r="I4043" s="32"/>
      <c r="J4043" s="37"/>
      <c r="K4043" s="36"/>
      <c r="L4043" s="32"/>
      <c r="M4043" s="37"/>
      <c r="N4043" s="32"/>
      <c r="O4043" s="32"/>
      <c r="P4043" s="32"/>
      <c r="Q4043" s="32"/>
      <c r="R4043" s="38"/>
    </row>
    <row r="4044" spans="1:18" ht="22.5" customHeight="1">
      <c r="A4044" s="34"/>
      <c r="B4044" s="15"/>
      <c r="C4044" s="18"/>
      <c r="D4044" s="35"/>
      <c r="E4044" s="36"/>
      <c r="F4044" s="32"/>
      <c r="G4044" s="32"/>
      <c r="H4044" s="32"/>
      <c r="I4044" s="32"/>
      <c r="J4044" s="37"/>
      <c r="K4044" s="36"/>
      <c r="L4044" s="32"/>
      <c r="M4044" s="37"/>
      <c r="N4044" s="32"/>
      <c r="O4044" s="32"/>
      <c r="P4044" s="32"/>
      <c r="Q4044" s="32"/>
      <c r="R4044" s="38"/>
    </row>
    <row r="4045" spans="1:18" ht="22.5" customHeight="1">
      <c r="A4045" s="34"/>
      <c r="B4045" s="15"/>
      <c r="C4045" s="18"/>
      <c r="D4045" s="35"/>
      <c r="E4045" s="36"/>
      <c r="F4045" s="32"/>
      <c r="G4045" s="32"/>
      <c r="H4045" s="32"/>
      <c r="I4045" s="32"/>
      <c r="J4045" s="37"/>
      <c r="K4045" s="36"/>
      <c r="L4045" s="32"/>
      <c r="M4045" s="37"/>
      <c r="N4045" s="32"/>
      <c r="O4045" s="32"/>
      <c r="P4045" s="32"/>
      <c r="Q4045" s="32"/>
      <c r="R4045" s="38"/>
    </row>
    <row r="4046" spans="1:18" ht="22.5" customHeight="1">
      <c r="A4046" s="34"/>
      <c r="B4046" s="15"/>
      <c r="C4046" s="18"/>
      <c r="D4046" s="35"/>
      <c r="E4046" s="36"/>
      <c r="F4046" s="32"/>
      <c r="G4046" s="32"/>
      <c r="H4046" s="32"/>
      <c r="I4046" s="32"/>
      <c r="J4046" s="37"/>
      <c r="K4046" s="36"/>
      <c r="L4046" s="32"/>
      <c r="M4046" s="37"/>
      <c r="N4046" s="32"/>
      <c r="O4046" s="32"/>
      <c r="P4046" s="32"/>
      <c r="Q4046" s="32"/>
      <c r="R4046" s="38"/>
    </row>
    <row r="4047" spans="1:18" ht="22.5" customHeight="1">
      <c r="A4047" s="34"/>
      <c r="B4047" s="15"/>
      <c r="C4047" s="18"/>
      <c r="D4047" s="35"/>
      <c r="E4047" s="36"/>
      <c r="F4047" s="32"/>
      <c r="G4047" s="32"/>
      <c r="H4047" s="32"/>
      <c r="I4047" s="32"/>
      <c r="J4047" s="37"/>
      <c r="K4047" s="36"/>
      <c r="L4047" s="32"/>
      <c r="M4047" s="37"/>
      <c r="N4047" s="32"/>
      <c r="O4047" s="32"/>
      <c r="P4047" s="32"/>
      <c r="Q4047" s="32"/>
      <c r="R4047" s="38"/>
    </row>
    <row r="4048" spans="1:18" ht="22.5" customHeight="1">
      <c r="A4048" s="34"/>
      <c r="B4048" s="15"/>
      <c r="C4048" s="18"/>
      <c r="D4048" s="35"/>
      <c r="E4048" s="36"/>
      <c r="F4048" s="32"/>
      <c r="G4048" s="32"/>
      <c r="H4048" s="32"/>
      <c r="I4048" s="32"/>
      <c r="J4048" s="37"/>
      <c r="K4048" s="36"/>
      <c r="L4048" s="32"/>
      <c r="M4048" s="37"/>
      <c r="N4048" s="32"/>
      <c r="O4048" s="32"/>
      <c r="P4048" s="32"/>
      <c r="Q4048" s="32"/>
      <c r="R4048" s="38"/>
    </row>
    <row r="4049" spans="1:18" ht="22.5" customHeight="1">
      <c r="A4049" s="34"/>
      <c r="B4049" s="15"/>
      <c r="C4049" s="18"/>
      <c r="D4049" s="35"/>
      <c r="E4049" s="36"/>
      <c r="F4049" s="32"/>
      <c r="G4049" s="32"/>
      <c r="H4049" s="32"/>
      <c r="I4049" s="32"/>
      <c r="J4049" s="37"/>
      <c r="K4049" s="36"/>
      <c r="L4049" s="32"/>
      <c r="M4049" s="37"/>
      <c r="N4049" s="32"/>
      <c r="O4049" s="32"/>
      <c r="P4049" s="32"/>
      <c r="Q4049" s="32"/>
      <c r="R4049" s="38"/>
    </row>
    <row r="4050" spans="1:18" ht="22.5" customHeight="1">
      <c r="A4050" s="34"/>
      <c r="B4050" s="15"/>
      <c r="C4050" s="18"/>
      <c r="D4050" s="35"/>
      <c r="E4050" s="36"/>
      <c r="F4050" s="32"/>
      <c r="G4050" s="32"/>
      <c r="H4050" s="32"/>
      <c r="I4050" s="32"/>
      <c r="J4050" s="37"/>
      <c r="K4050" s="36"/>
      <c r="L4050" s="32"/>
      <c r="M4050" s="37"/>
      <c r="N4050" s="32"/>
      <c r="O4050" s="32"/>
      <c r="P4050" s="32"/>
      <c r="Q4050" s="32"/>
      <c r="R4050" s="38"/>
    </row>
    <row r="4051" spans="1:18" ht="22.5" customHeight="1">
      <c r="A4051" s="34"/>
      <c r="B4051" s="15"/>
      <c r="C4051" s="18"/>
      <c r="D4051" s="35"/>
      <c r="E4051" s="36"/>
      <c r="F4051" s="32"/>
      <c r="G4051" s="32"/>
      <c r="H4051" s="32"/>
      <c r="I4051" s="32"/>
      <c r="J4051" s="37"/>
      <c r="K4051" s="36"/>
      <c r="L4051" s="32"/>
      <c r="M4051" s="37"/>
      <c r="N4051" s="32"/>
      <c r="O4051" s="32"/>
      <c r="P4051" s="32"/>
      <c r="Q4051" s="32"/>
      <c r="R4051" s="38"/>
    </row>
    <row r="4052" spans="1:18" ht="22.5" customHeight="1">
      <c r="A4052" s="34"/>
      <c r="B4052" s="15"/>
      <c r="C4052" s="18"/>
      <c r="D4052" s="35"/>
      <c r="E4052" s="36"/>
      <c r="F4052" s="32"/>
      <c r="G4052" s="32"/>
      <c r="H4052" s="32"/>
      <c r="I4052" s="32"/>
      <c r="J4052" s="37"/>
      <c r="K4052" s="36"/>
      <c r="L4052" s="32"/>
      <c r="M4052" s="37"/>
      <c r="N4052" s="32"/>
      <c r="O4052" s="32"/>
      <c r="P4052" s="32"/>
      <c r="Q4052" s="32"/>
      <c r="R4052" s="38"/>
    </row>
    <row r="4053" spans="1:18" ht="22.5" customHeight="1">
      <c r="A4053" s="34"/>
      <c r="B4053" s="15"/>
      <c r="C4053" s="18"/>
      <c r="D4053" s="35"/>
      <c r="E4053" s="36"/>
      <c r="F4053" s="32"/>
      <c r="G4053" s="32"/>
      <c r="H4053" s="32"/>
      <c r="I4053" s="32"/>
      <c r="J4053" s="37"/>
      <c r="K4053" s="36"/>
      <c r="L4053" s="32"/>
      <c r="M4053" s="37"/>
      <c r="N4053" s="32"/>
      <c r="O4053" s="32"/>
      <c r="P4053" s="32"/>
      <c r="Q4053" s="32"/>
      <c r="R4053" s="38"/>
    </row>
    <row r="4054" spans="1:18" ht="22.5" customHeight="1">
      <c r="A4054" s="34"/>
      <c r="B4054" s="15"/>
      <c r="C4054" s="18"/>
      <c r="D4054" s="35"/>
      <c r="E4054" s="36"/>
      <c r="F4054" s="32"/>
      <c r="G4054" s="32"/>
      <c r="H4054" s="32"/>
      <c r="I4054" s="32"/>
      <c r="J4054" s="37"/>
      <c r="K4054" s="36"/>
      <c r="L4054" s="32"/>
      <c r="M4054" s="37"/>
      <c r="N4054" s="32"/>
      <c r="O4054" s="32"/>
      <c r="P4054" s="32"/>
      <c r="Q4054" s="32"/>
      <c r="R4054" s="38"/>
    </row>
    <row r="4055" spans="1:18" ht="22.5" customHeight="1">
      <c r="A4055" s="34"/>
      <c r="B4055" s="15"/>
      <c r="C4055" s="18"/>
      <c r="D4055" s="35"/>
      <c r="E4055" s="36"/>
      <c r="F4055" s="32"/>
      <c r="G4055" s="32"/>
      <c r="H4055" s="32"/>
      <c r="I4055" s="32"/>
      <c r="J4055" s="37"/>
      <c r="K4055" s="36"/>
      <c r="L4055" s="32"/>
      <c r="M4055" s="37"/>
      <c r="N4055" s="32"/>
      <c r="O4055" s="32"/>
      <c r="P4055" s="32"/>
      <c r="Q4055" s="32"/>
      <c r="R4055" s="38"/>
    </row>
    <row r="4056" spans="1:18" ht="22.5" customHeight="1">
      <c r="A4056" s="34"/>
      <c r="B4056" s="15"/>
      <c r="C4056" s="18"/>
      <c r="D4056" s="35"/>
      <c r="E4056" s="36"/>
      <c r="F4056" s="32"/>
      <c r="G4056" s="32"/>
      <c r="H4056" s="32"/>
      <c r="I4056" s="32"/>
      <c r="J4056" s="37"/>
      <c r="K4056" s="36"/>
      <c r="L4056" s="32"/>
      <c r="M4056" s="37"/>
      <c r="N4056" s="32"/>
      <c r="O4056" s="32"/>
      <c r="P4056" s="32"/>
      <c r="Q4056" s="32"/>
      <c r="R4056" s="38"/>
    </row>
    <row r="4057" spans="1:18" ht="22.5" customHeight="1">
      <c r="A4057" s="34"/>
      <c r="B4057" s="15"/>
      <c r="C4057" s="18"/>
      <c r="D4057" s="35"/>
      <c r="E4057" s="36"/>
      <c r="F4057" s="32"/>
      <c r="G4057" s="32"/>
      <c r="H4057" s="32"/>
      <c r="I4057" s="32"/>
      <c r="J4057" s="37"/>
      <c r="K4057" s="36"/>
      <c r="L4057" s="32"/>
      <c r="M4057" s="37"/>
      <c r="N4057" s="32"/>
      <c r="O4057" s="32"/>
      <c r="P4057" s="32"/>
      <c r="Q4057" s="32"/>
      <c r="R4057" s="38"/>
    </row>
    <row r="4058" spans="1:18" ht="22.5" customHeight="1">
      <c r="A4058" s="34"/>
      <c r="B4058" s="15"/>
      <c r="C4058" s="18"/>
      <c r="D4058" s="35"/>
      <c r="E4058" s="36"/>
      <c r="F4058" s="32"/>
      <c r="G4058" s="32"/>
      <c r="H4058" s="32"/>
      <c r="I4058" s="32"/>
      <c r="J4058" s="37"/>
      <c r="K4058" s="36"/>
      <c r="L4058" s="32"/>
      <c r="M4058" s="37"/>
      <c r="N4058" s="32"/>
      <c r="O4058" s="32"/>
      <c r="P4058" s="32"/>
      <c r="Q4058" s="32"/>
      <c r="R4058" s="38"/>
    </row>
    <row r="4059" spans="1:18" ht="22.5" customHeight="1">
      <c r="A4059" s="34"/>
      <c r="B4059" s="15"/>
      <c r="C4059" s="18"/>
      <c r="D4059" s="35"/>
      <c r="E4059" s="36"/>
      <c r="F4059" s="32"/>
      <c r="G4059" s="32"/>
      <c r="H4059" s="32"/>
      <c r="I4059" s="32"/>
      <c r="J4059" s="37"/>
      <c r="K4059" s="36"/>
      <c r="L4059" s="32"/>
      <c r="M4059" s="37"/>
      <c r="N4059" s="32"/>
      <c r="O4059" s="32"/>
      <c r="P4059" s="32"/>
      <c r="Q4059" s="32"/>
      <c r="R4059" s="38"/>
    </row>
    <row r="4060" spans="1:18" ht="22.5" customHeight="1">
      <c r="A4060" s="34"/>
      <c r="B4060" s="15"/>
      <c r="C4060" s="18"/>
      <c r="D4060" s="35"/>
      <c r="E4060" s="36"/>
      <c r="F4060" s="32"/>
      <c r="G4060" s="32"/>
      <c r="H4060" s="32"/>
      <c r="I4060" s="32"/>
      <c r="J4060" s="37"/>
      <c r="K4060" s="36"/>
      <c r="L4060" s="32"/>
      <c r="M4060" s="37"/>
      <c r="N4060" s="32"/>
      <c r="O4060" s="32"/>
      <c r="P4060" s="32"/>
      <c r="Q4060" s="32"/>
      <c r="R4060" s="38"/>
    </row>
    <row r="4061" spans="1:18" ht="22.5" customHeight="1">
      <c r="A4061" s="34"/>
      <c r="B4061" s="15"/>
      <c r="C4061" s="18"/>
      <c r="D4061" s="35"/>
      <c r="E4061" s="36"/>
      <c r="F4061" s="32"/>
      <c r="G4061" s="32"/>
      <c r="H4061" s="32"/>
      <c r="I4061" s="32"/>
      <c r="J4061" s="37"/>
      <c r="K4061" s="36"/>
      <c r="L4061" s="32"/>
      <c r="M4061" s="37"/>
      <c r="N4061" s="32"/>
      <c r="O4061" s="32"/>
      <c r="P4061" s="32"/>
      <c r="Q4061" s="32"/>
      <c r="R4061" s="38"/>
    </row>
    <row r="4062" spans="1:18" ht="22.5" customHeight="1">
      <c r="A4062" s="34"/>
      <c r="B4062" s="15"/>
      <c r="C4062" s="18"/>
      <c r="D4062" s="35"/>
      <c r="E4062" s="36"/>
      <c r="F4062" s="32"/>
      <c r="G4062" s="32"/>
      <c r="H4062" s="32"/>
      <c r="I4062" s="32"/>
      <c r="J4062" s="37"/>
      <c r="K4062" s="36"/>
      <c r="L4062" s="32"/>
      <c r="M4062" s="37"/>
      <c r="N4062" s="32"/>
      <c r="O4062" s="32"/>
      <c r="P4062" s="32"/>
      <c r="Q4062" s="32"/>
      <c r="R4062" s="38"/>
    </row>
    <row r="4063" spans="1:18" ht="22.5" customHeight="1">
      <c r="A4063" s="34"/>
      <c r="B4063" s="15"/>
      <c r="C4063" s="18"/>
      <c r="D4063" s="35"/>
      <c r="E4063" s="36"/>
      <c r="F4063" s="32"/>
      <c r="G4063" s="32"/>
      <c r="H4063" s="32"/>
      <c r="I4063" s="32"/>
      <c r="J4063" s="37"/>
      <c r="K4063" s="36"/>
      <c r="L4063" s="32"/>
      <c r="M4063" s="37"/>
      <c r="N4063" s="32"/>
      <c r="O4063" s="32"/>
      <c r="P4063" s="32"/>
      <c r="Q4063" s="32"/>
      <c r="R4063" s="38"/>
    </row>
    <row r="4064" spans="1:18" ht="22.5" customHeight="1">
      <c r="A4064" s="34"/>
      <c r="B4064" s="15"/>
      <c r="C4064" s="18"/>
      <c r="D4064" s="35"/>
      <c r="E4064" s="36"/>
      <c r="F4064" s="32"/>
      <c r="G4064" s="32"/>
      <c r="H4064" s="32"/>
      <c r="I4064" s="32"/>
      <c r="J4064" s="37"/>
      <c r="K4064" s="36"/>
      <c r="L4064" s="32"/>
      <c r="M4064" s="37"/>
      <c r="N4064" s="32"/>
      <c r="O4064" s="32"/>
      <c r="P4064" s="32"/>
      <c r="Q4064" s="32"/>
      <c r="R4064" s="38"/>
    </row>
    <row r="4065" spans="1:18" ht="22.5" customHeight="1">
      <c r="A4065" s="34"/>
      <c r="B4065" s="15"/>
      <c r="C4065" s="18"/>
      <c r="D4065" s="35"/>
      <c r="E4065" s="36"/>
      <c r="F4065" s="32"/>
      <c r="G4065" s="32"/>
      <c r="H4065" s="32"/>
      <c r="I4065" s="32"/>
      <c r="J4065" s="37"/>
      <c r="K4065" s="36"/>
      <c r="L4065" s="32"/>
      <c r="M4065" s="37"/>
      <c r="N4065" s="32"/>
      <c r="O4065" s="32"/>
      <c r="P4065" s="32"/>
      <c r="Q4065" s="32"/>
      <c r="R4065" s="38"/>
    </row>
    <row r="4066" spans="1:18" ht="22.5" customHeight="1">
      <c r="A4066" s="34"/>
      <c r="B4066" s="15"/>
      <c r="C4066" s="18"/>
      <c r="D4066" s="35"/>
      <c r="E4066" s="36"/>
      <c r="F4066" s="32"/>
      <c r="G4066" s="32"/>
      <c r="H4066" s="32"/>
      <c r="I4066" s="32"/>
      <c r="J4066" s="37"/>
      <c r="K4066" s="36"/>
      <c r="L4066" s="32"/>
      <c r="M4066" s="37"/>
      <c r="N4066" s="32"/>
      <c r="O4066" s="32"/>
      <c r="P4066" s="32"/>
      <c r="Q4066" s="32"/>
      <c r="R4066" s="38"/>
    </row>
    <row r="4067" spans="1:18" ht="22.5" customHeight="1">
      <c r="A4067" s="34"/>
      <c r="B4067" s="15"/>
      <c r="C4067" s="18"/>
      <c r="D4067" s="35"/>
      <c r="E4067" s="36"/>
      <c r="F4067" s="32"/>
      <c r="G4067" s="32"/>
      <c r="H4067" s="32"/>
      <c r="I4067" s="32"/>
      <c r="J4067" s="37"/>
      <c r="K4067" s="36"/>
      <c r="L4067" s="32"/>
      <c r="M4067" s="37"/>
      <c r="N4067" s="32"/>
      <c r="O4067" s="32"/>
      <c r="P4067" s="32"/>
      <c r="Q4067" s="32"/>
      <c r="R4067" s="38"/>
    </row>
    <row r="4068" spans="1:18" ht="22.5" customHeight="1">
      <c r="A4068" s="34"/>
      <c r="B4068" s="15"/>
      <c r="C4068" s="18"/>
      <c r="D4068" s="35"/>
      <c r="E4068" s="36"/>
      <c r="F4068" s="32"/>
      <c r="G4068" s="32"/>
      <c r="H4068" s="32"/>
      <c r="I4068" s="32"/>
      <c r="J4068" s="37"/>
      <c r="K4068" s="36"/>
      <c r="L4068" s="32"/>
      <c r="M4068" s="37"/>
      <c r="N4068" s="32"/>
      <c r="O4068" s="32"/>
      <c r="P4068" s="32"/>
      <c r="Q4068" s="32"/>
      <c r="R4068" s="38"/>
    </row>
    <row r="4069" spans="1:18" ht="22.5" customHeight="1">
      <c r="A4069" s="34"/>
      <c r="B4069" s="15"/>
      <c r="C4069" s="18"/>
      <c r="D4069" s="35"/>
      <c r="E4069" s="36"/>
      <c r="F4069" s="32"/>
      <c r="G4069" s="32"/>
      <c r="H4069" s="32"/>
      <c r="I4069" s="32"/>
      <c r="J4069" s="37"/>
      <c r="K4069" s="36"/>
      <c r="L4069" s="32"/>
      <c r="M4069" s="37"/>
      <c r="N4069" s="32"/>
      <c r="O4069" s="32"/>
      <c r="P4069" s="32"/>
      <c r="Q4069" s="32"/>
      <c r="R4069" s="38"/>
    </row>
    <row r="4070" spans="1:18" ht="22.5" customHeight="1">
      <c r="A4070" s="34"/>
      <c r="B4070" s="15"/>
      <c r="C4070" s="18"/>
      <c r="D4070" s="35"/>
      <c r="E4070" s="36"/>
      <c r="F4070" s="32"/>
      <c r="G4070" s="32"/>
      <c r="H4070" s="32"/>
      <c r="I4070" s="32"/>
      <c r="J4070" s="37"/>
      <c r="K4070" s="36"/>
      <c r="L4070" s="32"/>
      <c r="M4070" s="37"/>
      <c r="N4070" s="32"/>
      <c r="O4070" s="32"/>
      <c r="P4070" s="32"/>
      <c r="Q4070" s="32"/>
      <c r="R4070" s="38"/>
    </row>
    <row r="4071" spans="1:18" ht="22.5" customHeight="1">
      <c r="A4071" s="34"/>
      <c r="B4071" s="15"/>
      <c r="C4071" s="18"/>
      <c r="D4071" s="35"/>
      <c r="E4071" s="36"/>
      <c r="F4071" s="32"/>
      <c r="G4071" s="32"/>
      <c r="H4071" s="32"/>
      <c r="I4071" s="32"/>
      <c r="J4071" s="37"/>
      <c r="K4071" s="36"/>
      <c r="L4071" s="32"/>
      <c r="M4071" s="37"/>
      <c r="N4071" s="32"/>
      <c r="O4071" s="32"/>
      <c r="P4071" s="32"/>
      <c r="Q4071" s="32"/>
      <c r="R4071" s="38"/>
    </row>
    <row r="4072" spans="1:18" ht="22.5" customHeight="1">
      <c r="A4072" s="34"/>
      <c r="B4072" s="15"/>
      <c r="C4072" s="18"/>
      <c r="D4072" s="35"/>
      <c r="E4072" s="36"/>
      <c r="F4072" s="32"/>
      <c r="G4072" s="32"/>
      <c r="H4072" s="32"/>
      <c r="I4072" s="32"/>
      <c r="J4072" s="37"/>
      <c r="K4072" s="36"/>
      <c r="L4072" s="32"/>
      <c r="M4072" s="37"/>
      <c r="N4072" s="32"/>
      <c r="O4072" s="32"/>
      <c r="P4072" s="32"/>
      <c r="Q4072" s="32"/>
      <c r="R4072" s="38"/>
    </row>
    <row r="4073" spans="1:18" ht="22.5" customHeight="1">
      <c r="A4073" s="34"/>
      <c r="B4073" s="15"/>
      <c r="C4073" s="18"/>
      <c r="D4073" s="35"/>
      <c r="E4073" s="36"/>
      <c r="F4073" s="32"/>
      <c r="G4073" s="32"/>
      <c r="H4073" s="32"/>
      <c r="I4073" s="32"/>
      <c r="J4073" s="37"/>
      <c r="K4073" s="36"/>
      <c r="L4073" s="32"/>
      <c r="M4073" s="37"/>
      <c r="N4073" s="32"/>
      <c r="O4073" s="32"/>
      <c r="P4073" s="32"/>
      <c r="Q4073" s="32"/>
      <c r="R4073" s="38"/>
    </row>
    <row r="4074" spans="1:18" ht="22.5" customHeight="1">
      <c r="A4074" s="34"/>
      <c r="B4074" s="15"/>
      <c r="C4074" s="18"/>
      <c r="D4074" s="35"/>
      <c r="E4074" s="36"/>
      <c r="F4074" s="32"/>
      <c r="G4074" s="32"/>
      <c r="H4074" s="32"/>
      <c r="I4074" s="32"/>
      <c r="J4074" s="37"/>
      <c r="K4074" s="36"/>
      <c r="L4074" s="32"/>
      <c r="M4074" s="37"/>
      <c r="N4074" s="32"/>
      <c r="O4074" s="32"/>
      <c r="P4074" s="32"/>
      <c r="Q4074" s="32"/>
      <c r="R4074" s="38"/>
    </row>
    <row r="4075" spans="1:18" ht="22.5" customHeight="1">
      <c r="A4075" s="34"/>
      <c r="B4075" s="15"/>
      <c r="C4075" s="18"/>
      <c r="D4075" s="35"/>
      <c r="E4075" s="36"/>
      <c r="F4075" s="32"/>
      <c r="G4075" s="32"/>
      <c r="H4075" s="32"/>
      <c r="I4075" s="32"/>
      <c r="J4075" s="37"/>
      <c r="K4075" s="36"/>
      <c r="L4075" s="32"/>
      <c r="M4075" s="37"/>
      <c r="N4075" s="32"/>
      <c r="O4075" s="32"/>
      <c r="P4075" s="32"/>
      <c r="Q4075" s="32"/>
      <c r="R4075" s="38"/>
    </row>
    <row r="4076" spans="1:18" ht="22.5" customHeight="1">
      <c r="A4076" s="34"/>
      <c r="B4076" s="15"/>
      <c r="C4076" s="18"/>
      <c r="D4076" s="35"/>
      <c r="E4076" s="36"/>
      <c r="F4076" s="32"/>
      <c r="G4076" s="32"/>
      <c r="H4076" s="32"/>
      <c r="I4076" s="32"/>
      <c r="J4076" s="37"/>
      <c r="K4076" s="36"/>
      <c r="L4076" s="32"/>
      <c r="M4076" s="37"/>
      <c r="N4076" s="32"/>
      <c r="O4076" s="32"/>
      <c r="P4076" s="32"/>
      <c r="Q4076" s="32"/>
      <c r="R4076" s="38"/>
    </row>
    <row r="4077" spans="1:18" ht="22.5" customHeight="1">
      <c r="A4077" s="34"/>
      <c r="B4077" s="15"/>
      <c r="C4077" s="18"/>
      <c r="D4077" s="35"/>
      <c r="E4077" s="36"/>
      <c r="F4077" s="32"/>
      <c r="G4077" s="32"/>
      <c r="H4077" s="32"/>
      <c r="I4077" s="32"/>
      <c r="J4077" s="37"/>
      <c r="K4077" s="36"/>
      <c r="L4077" s="32"/>
      <c r="M4077" s="37"/>
      <c r="N4077" s="32"/>
      <c r="O4077" s="32"/>
      <c r="P4077" s="32"/>
      <c r="Q4077" s="32"/>
      <c r="R4077" s="38"/>
    </row>
    <row r="4078" spans="1:18" ht="22.5" customHeight="1">
      <c r="A4078" s="34"/>
      <c r="B4078" s="15"/>
      <c r="C4078" s="18"/>
      <c r="D4078" s="35"/>
      <c r="E4078" s="36"/>
      <c r="F4078" s="32"/>
      <c r="G4078" s="32"/>
      <c r="H4078" s="32"/>
      <c r="I4078" s="32"/>
      <c r="J4078" s="37"/>
      <c r="K4078" s="36"/>
      <c r="L4078" s="32"/>
      <c r="M4078" s="37"/>
      <c r="N4078" s="32"/>
      <c r="O4078" s="32"/>
      <c r="P4078" s="32"/>
      <c r="Q4078" s="32"/>
      <c r="R4078" s="38"/>
    </row>
    <row r="4079" spans="1:18" ht="22.5" customHeight="1">
      <c r="A4079" s="34"/>
      <c r="B4079" s="15"/>
      <c r="C4079" s="18"/>
      <c r="D4079" s="35"/>
      <c r="E4079" s="36"/>
      <c r="F4079" s="32"/>
      <c r="G4079" s="32"/>
      <c r="H4079" s="32"/>
      <c r="I4079" s="32"/>
      <c r="J4079" s="37"/>
      <c r="K4079" s="36"/>
      <c r="L4079" s="32"/>
      <c r="M4079" s="37"/>
      <c r="N4079" s="32"/>
      <c r="O4079" s="32"/>
      <c r="P4079" s="32"/>
      <c r="Q4079" s="32"/>
      <c r="R4079" s="38"/>
    </row>
    <row r="4080" spans="1:18" ht="22.5" customHeight="1">
      <c r="A4080" s="34"/>
      <c r="B4080" s="15"/>
      <c r="C4080" s="18"/>
      <c r="D4080" s="35"/>
      <c r="E4080" s="36"/>
      <c r="F4080" s="32"/>
      <c r="G4080" s="32"/>
      <c r="H4080" s="32"/>
      <c r="I4080" s="32"/>
      <c r="J4080" s="37"/>
      <c r="K4080" s="36"/>
      <c r="L4080" s="32"/>
      <c r="M4080" s="37"/>
      <c r="N4080" s="32"/>
      <c r="O4080" s="32"/>
      <c r="P4080" s="32"/>
      <c r="Q4080" s="32"/>
      <c r="R4080" s="38"/>
    </row>
    <row r="4081" spans="1:18" ht="22.5" customHeight="1">
      <c r="A4081" s="34"/>
      <c r="B4081" s="15"/>
      <c r="C4081" s="18"/>
      <c r="D4081" s="35"/>
      <c r="E4081" s="36"/>
      <c r="F4081" s="32"/>
      <c r="G4081" s="32"/>
      <c r="H4081" s="32"/>
      <c r="I4081" s="32"/>
      <c r="J4081" s="37"/>
      <c r="K4081" s="36"/>
      <c r="L4081" s="32"/>
      <c r="M4081" s="37"/>
      <c r="N4081" s="32"/>
      <c r="O4081" s="32"/>
      <c r="P4081" s="32"/>
      <c r="Q4081" s="32"/>
      <c r="R4081" s="38"/>
    </row>
    <row r="4082" spans="1:18" ht="22.5" customHeight="1">
      <c r="A4082" s="34"/>
      <c r="B4082" s="15"/>
      <c r="C4082" s="18"/>
      <c r="D4082" s="35"/>
      <c r="E4082" s="36"/>
      <c r="F4082" s="32"/>
      <c r="G4082" s="32"/>
      <c r="H4082" s="32"/>
      <c r="I4082" s="32"/>
      <c r="J4082" s="37"/>
      <c r="K4082" s="36"/>
      <c r="L4082" s="32"/>
      <c r="M4082" s="37"/>
      <c r="N4082" s="32"/>
      <c r="O4082" s="32"/>
      <c r="P4082" s="32"/>
      <c r="Q4082" s="32"/>
      <c r="R4082" s="38"/>
    </row>
    <row r="4083" spans="1:18" ht="22.5" customHeight="1">
      <c r="A4083" s="34"/>
      <c r="B4083" s="15"/>
      <c r="C4083" s="18"/>
      <c r="D4083" s="35"/>
      <c r="E4083" s="36"/>
      <c r="F4083" s="32"/>
      <c r="G4083" s="32"/>
      <c r="H4083" s="32"/>
      <c r="I4083" s="32"/>
      <c r="J4083" s="37"/>
      <c r="K4083" s="36"/>
      <c r="L4083" s="32"/>
      <c r="M4083" s="37"/>
      <c r="N4083" s="32"/>
      <c r="O4083" s="32"/>
      <c r="P4083" s="32"/>
      <c r="Q4083" s="32"/>
      <c r="R4083" s="38"/>
    </row>
    <row r="4084" spans="1:18" ht="22.5" customHeight="1">
      <c r="A4084" s="34"/>
      <c r="B4084" s="15"/>
      <c r="C4084" s="18"/>
      <c r="D4084" s="35"/>
      <c r="E4084" s="36"/>
      <c r="F4084" s="32"/>
      <c r="G4084" s="32"/>
      <c r="H4084" s="32"/>
      <c r="I4084" s="32"/>
      <c r="J4084" s="37"/>
      <c r="K4084" s="36"/>
      <c r="L4084" s="32"/>
      <c r="M4084" s="37"/>
      <c r="N4084" s="32"/>
      <c r="O4084" s="32"/>
      <c r="P4084" s="32"/>
      <c r="Q4084" s="32"/>
      <c r="R4084" s="38"/>
    </row>
    <row r="4085" spans="1:18" ht="22.5" customHeight="1">
      <c r="A4085" s="34"/>
      <c r="B4085" s="15"/>
      <c r="C4085" s="18"/>
      <c r="D4085" s="35"/>
      <c r="E4085" s="36"/>
      <c r="F4085" s="32"/>
      <c r="G4085" s="32"/>
      <c r="H4085" s="32"/>
      <c r="I4085" s="32"/>
      <c r="J4085" s="37"/>
      <c r="K4085" s="36"/>
      <c r="L4085" s="32"/>
      <c r="M4085" s="37"/>
      <c r="N4085" s="32"/>
      <c r="O4085" s="32"/>
      <c r="P4085" s="32"/>
      <c r="Q4085" s="32"/>
      <c r="R4085" s="38"/>
    </row>
    <row r="4086" spans="1:18" ht="22.5" customHeight="1">
      <c r="A4086" s="34"/>
      <c r="B4086" s="15"/>
      <c r="C4086" s="18"/>
      <c r="D4086" s="35"/>
      <c r="E4086" s="36"/>
      <c r="F4086" s="32"/>
      <c r="G4086" s="32"/>
      <c r="H4086" s="32"/>
      <c r="I4086" s="32"/>
      <c r="J4086" s="37"/>
      <c r="K4086" s="36"/>
      <c r="L4086" s="32"/>
      <c r="M4086" s="37"/>
      <c r="N4086" s="32"/>
      <c r="O4086" s="32"/>
      <c r="P4086" s="32"/>
      <c r="Q4086" s="32"/>
      <c r="R4086" s="38"/>
    </row>
    <row r="4087" spans="1:18" ht="22.5" customHeight="1">
      <c r="A4087" s="34"/>
      <c r="B4087" s="15"/>
      <c r="C4087" s="18"/>
      <c r="D4087" s="35"/>
      <c r="E4087" s="36"/>
      <c r="F4087" s="32"/>
      <c r="G4087" s="32"/>
      <c r="H4087" s="32"/>
      <c r="I4087" s="32"/>
      <c r="J4087" s="37"/>
      <c r="K4087" s="36"/>
      <c r="L4087" s="32"/>
      <c r="M4087" s="37"/>
      <c r="N4087" s="32"/>
      <c r="O4087" s="32"/>
      <c r="P4087" s="32"/>
      <c r="Q4087" s="32"/>
      <c r="R4087" s="38"/>
    </row>
    <row r="4088" spans="1:18" ht="22.5" customHeight="1">
      <c r="A4088" s="34"/>
      <c r="B4088" s="15"/>
      <c r="C4088" s="18"/>
      <c r="D4088" s="35"/>
      <c r="E4088" s="36"/>
      <c r="F4088" s="32"/>
      <c r="G4088" s="32"/>
      <c r="H4088" s="32"/>
      <c r="I4088" s="32"/>
      <c r="J4088" s="37"/>
      <c r="K4088" s="36"/>
      <c r="L4088" s="32"/>
      <c r="M4088" s="37"/>
      <c r="N4088" s="32"/>
      <c r="O4088" s="32"/>
      <c r="P4088" s="32"/>
      <c r="Q4088" s="32"/>
      <c r="R4088" s="38"/>
    </row>
    <row r="4089" spans="1:18" ht="22.5" customHeight="1">
      <c r="A4089" s="34"/>
      <c r="B4089" s="15"/>
      <c r="C4089" s="18"/>
      <c r="D4089" s="35"/>
      <c r="E4089" s="36"/>
      <c r="F4089" s="32"/>
      <c r="G4089" s="32"/>
      <c r="H4089" s="32"/>
      <c r="I4089" s="32"/>
      <c r="J4089" s="37"/>
      <c r="K4089" s="36"/>
      <c r="L4089" s="32"/>
      <c r="M4089" s="37"/>
      <c r="N4089" s="32"/>
      <c r="O4089" s="32"/>
      <c r="P4089" s="32"/>
      <c r="Q4089" s="32"/>
      <c r="R4089" s="38"/>
    </row>
    <row r="4090" spans="1:18" ht="22.5" customHeight="1">
      <c r="A4090" s="34"/>
      <c r="B4090" s="15"/>
      <c r="C4090" s="18"/>
      <c r="D4090" s="35"/>
      <c r="E4090" s="36"/>
      <c r="F4090" s="32"/>
      <c r="G4090" s="32"/>
      <c r="H4090" s="32"/>
      <c r="I4090" s="32"/>
      <c r="J4090" s="37"/>
      <c r="K4090" s="36"/>
      <c r="L4090" s="32"/>
      <c r="M4090" s="37"/>
      <c r="N4090" s="32"/>
      <c r="O4090" s="32"/>
      <c r="P4090" s="32"/>
      <c r="Q4090" s="32"/>
      <c r="R4090" s="38"/>
    </row>
    <row r="4091" spans="1:18" ht="22.5" customHeight="1">
      <c r="A4091" s="34"/>
      <c r="B4091" s="15"/>
      <c r="C4091" s="18"/>
      <c r="D4091" s="35"/>
      <c r="E4091" s="36"/>
      <c r="F4091" s="32"/>
      <c r="G4091" s="32"/>
      <c r="H4091" s="32"/>
      <c r="I4091" s="32"/>
      <c r="J4091" s="37"/>
      <c r="K4091" s="36"/>
      <c r="L4091" s="32"/>
      <c r="M4091" s="37"/>
      <c r="N4091" s="32"/>
      <c r="O4091" s="32"/>
      <c r="P4091" s="32"/>
      <c r="Q4091" s="32"/>
      <c r="R4091" s="38"/>
    </row>
    <row r="4092" spans="1:18" ht="22.5" customHeight="1">
      <c r="A4092" s="34"/>
      <c r="B4092" s="15"/>
      <c r="C4092" s="18"/>
      <c r="D4092" s="35"/>
      <c r="E4092" s="36"/>
      <c r="F4092" s="32"/>
      <c r="G4092" s="32"/>
      <c r="H4092" s="32"/>
      <c r="I4092" s="32"/>
      <c r="J4092" s="37"/>
      <c r="K4092" s="36"/>
      <c r="L4092" s="32"/>
      <c r="M4092" s="37"/>
      <c r="N4092" s="32"/>
      <c r="O4092" s="32"/>
      <c r="P4092" s="32"/>
      <c r="Q4092" s="32"/>
      <c r="R4092" s="38"/>
    </row>
    <row r="4093" spans="1:18" ht="22.5" customHeight="1">
      <c r="A4093" s="34"/>
      <c r="B4093" s="15"/>
      <c r="C4093" s="18"/>
      <c r="D4093" s="35"/>
      <c r="E4093" s="36"/>
      <c r="F4093" s="32"/>
      <c r="G4093" s="32"/>
      <c r="H4093" s="32"/>
      <c r="I4093" s="32"/>
      <c r="J4093" s="37"/>
      <c r="K4093" s="36"/>
      <c r="L4093" s="32"/>
      <c r="M4093" s="37"/>
      <c r="N4093" s="32"/>
      <c r="O4093" s="32"/>
      <c r="P4093" s="32"/>
      <c r="Q4093" s="32"/>
      <c r="R4093" s="38"/>
    </row>
    <row r="4094" spans="1:18" ht="22.5" customHeight="1">
      <c r="A4094" s="34"/>
      <c r="B4094" s="15"/>
      <c r="C4094" s="18"/>
      <c r="D4094" s="35"/>
      <c r="E4094" s="36"/>
      <c r="F4094" s="32"/>
      <c r="G4094" s="32"/>
      <c r="H4094" s="32"/>
      <c r="I4094" s="32"/>
      <c r="J4094" s="37"/>
      <c r="K4094" s="36"/>
      <c r="L4094" s="32"/>
      <c r="M4094" s="37"/>
      <c r="N4094" s="32"/>
      <c r="O4094" s="32"/>
      <c r="P4094" s="32"/>
      <c r="Q4094" s="32"/>
      <c r="R4094" s="38"/>
    </row>
    <row r="4095" spans="1:18" ht="22.5" customHeight="1">
      <c r="A4095" s="34"/>
      <c r="B4095" s="15"/>
      <c r="C4095" s="18"/>
      <c r="D4095" s="35"/>
      <c r="E4095" s="36"/>
      <c r="F4095" s="32"/>
      <c r="G4095" s="32"/>
      <c r="H4095" s="32"/>
      <c r="I4095" s="32"/>
      <c r="J4095" s="37"/>
      <c r="K4095" s="36"/>
      <c r="L4095" s="32"/>
      <c r="M4095" s="37"/>
      <c r="N4095" s="32"/>
      <c r="O4095" s="32"/>
      <c r="P4095" s="32"/>
      <c r="Q4095" s="32"/>
      <c r="R4095" s="38"/>
    </row>
    <row r="4096" spans="1:18" ht="22.5" customHeight="1">
      <c r="A4096" s="34"/>
      <c r="B4096" s="15"/>
      <c r="C4096" s="18"/>
      <c r="D4096" s="35"/>
      <c r="E4096" s="36"/>
      <c r="F4096" s="32"/>
      <c r="G4096" s="32"/>
      <c r="H4096" s="32"/>
      <c r="I4096" s="32"/>
      <c r="J4096" s="37"/>
      <c r="K4096" s="36"/>
      <c r="L4096" s="32"/>
      <c r="M4096" s="37"/>
      <c r="N4096" s="32"/>
      <c r="O4096" s="32"/>
      <c r="P4096" s="32"/>
      <c r="Q4096" s="32"/>
      <c r="R4096" s="38"/>
    </row>
    <row r="4097" spans="1:18" ht="22.5" customHeight="1">
      <c r="A4097" s="34"/>
      <c r="B4097" s="15"/>
      <c r="C4097" s="18"/>
      <c r="D4097" s="35"/>
      <c r="E4097" s="36"/>
      <c r="F4097" s="32"/>
      <c r="G4097" s="32"/>
      <c r="H4097" s="32"/>
      <c r="I4097" s="32"/>
      <c r="J4097" s="37"/>
      <c r="K4097" s="36"/>
      <c r="L4097" s="32"/>
      <c r="M4097" s="37"/>
      <c r="N4097" s="32"/>
      <c r="O4097" s="32"/>
      <c r="P4097" s="32"/>
      <c r="Q4097" s="32"/>
      <c r="R4097" s="38"/>
    </row>
    <row r="4098" spans="1:18" ht="22.5" customHeight="1">
      <c r="A4098" s="34"/>
      <c r="B4098" s="15"/>
      <c r="C4098" s="18"/>
      <c r="D4098" s="35"/>
      <c r="E4098" s="36"/>
      <c r="F4098" s="32"/>
      <c r="G4098" s="32"/>
      <c r="H4098" s="32"/>
      <c r="I4098" s="32"/>
      <c r="J4098" s="37"/>
      <c r="K4098" s="36"/>
      <c r="L4098" s="32"/>
      <c r="M4098" s="37"/>
      <c r="N4098" s="32"/>
      <c r="O4098" s="32"/>
      <c r="P4098" s="32"/>
      <c r="Q4098" s="32"/>
      <c r="R4098" s="38"/>
    </row>
    <row r="4099" spans="1:18" ht="22.5" customHeight="1">
      <c r="A4099" s="34"/>
      <c r="B4099" s="15"/>
      <c r="C4099" s="18"/>
      <c r="D4099" s="35"/>
      <c r="E4099" s="36"/>
      <c r="F4099" s="32"/>
      <c r="G4099" s="32"/>
      <c r="H4099" s="32"/>
      <c r="I4099" s="32"/>
      <c r="J4099" s="37"/>
      <c r="K4099" s="36"/>
      <c r="L4099" s="32"/>
      <c r="M4099" s="37"/>
      <c r="N4099" s="32"/>
      <c r="O4099" s="32"/>
      <c r="P4099" s="32"/>
      <c r="Q4099" s="32"/>
      <c r="R4099" s="38"/>
    </row>
    <row r="4100" spans="1:18" ht="22.5" customHeight="1">
      <c r="A4100" s="34"/>
      <c r="B4100" s="15"/>
      <c r="C4100" s="18"/>
      <c r="D4100" s="35"/>
      <c r="E4100" s="36"/>
      <c r="F4100" s="32"/>
      <c r="G4100" s="32"/>
      <c r="H4100" s="32"/>
      <c r="I4100" s="32"/>
      <c r="J4100" s="37"/>
      <c r="K4100" s="36"/>
      <c r="L4100" s="32"/>
      <c r="M4100" s="37"/>
      <c r="N4100" s="32"/>
      <c r="O4100" s="32"/>
      <c r="P4100" s="32"/>
      <c r="Q4100" s="32"/>
      <c r="R4100" s="38"/>
    </row>
    <row r="4101" spans="1:18" ht="22.5" customHeight="1">
      <c r="A4101" s="34"/>
      <c r="B4101" s="15"/>
      <c r="C4101" s="18"/>
      <c r="D4101" s="35"/>
      <c r="E4101" s="36"/>
      <c r="F4101" s="32"/>
      <c r="G4101" s="32"/>
      <c r="H4101" s="32"/>
      <c r="I4101" s="32"/>
      <c r="J4101" s="37"/>
      <c r="K4101" s="36"/>
      <c r="L4101" s="32"/>
      <c r="M4101" s="37"/>
      <c r="N4101" s="32"/>
      <c r="O4101" s="32"/>
      <c r="P4101" s="32"/>
      <c r="Q4101" s="32"/>
      <c r="R4101" s="38"/>
    </row>
    <row r="4102" spans="1:18" ht="22.5" customHeight="1">
      <c r="A4102" s="34"/>
      <c r="B4102" s="15"/>
      <c r="C4102" s="18"/>
      <c r="D4102" s="35"/>
      <c r="E4102" s="36"/>
      <c r="F4102" s="32"/>
      <c r="G4102" s="32"/>
      <c r="H4102" s="32"/>
      <c r="I4102" s="32"/>
      <c r="J4102" s="37"/>
      <c r="K4102" s="36"/>
      <c r="L4102" s="32"/>
      <c r="M4102" s="37"/>
      <c r="N4102" s="32"/>
      <c r="O4102" s="32"/>
      <c r="P4102" s="32"/>
      <c r="Q4102" s="32"/>
      <c r="R4102" s="38"/>
    </row>
    <row r="4103" spans="1:18" ht="22.5" customHeight="1">
      <c r="A4103" s="34"/>
      <c r="B4103" s="15"/>
      <c r="C4103" s="18"/>
      <c r="D4103" s="35"/>
      <c r="E4103" s="36"/>
      <c r="F4103" s="32"/>
      <c r="G4103" s="32"/>
      <c r="H4103" s="32"/>
      <c r="I4103" s="32"/>
      <c r="J4103" s="37"/>
      <c r="K4103" s="36"/>
      <c r="L4103" s="32"/>
      <c r="M4103" s="37"/>
      <c r="N4103" s="32"/>
      <c r="O4103" s="32"/>
      <c r="P4103" s="32"/>
      <c r="Q4103" s="32"/>
      <c r="R4103" s="38"/>
    </row>
    <row r="4104" spans="1:18" ht="22.5" customHeight="1">
      <c r="A4104" s="34"/>
      <c r="B4104" s="15"/>
      <c r="C4104" s="18"/>
      <c r="D4104" s="35"/>
      <c r="E4104" s="36"/>
      <c r="F4104" s="32"/>
      <c r="G4104" s="32"/>
      <c r="H4104" s="32"/>
      <c r="I4104" s="32"/>
      <c r="J4104" s="37"/>
      <c r="K4104" s="36"/>
      <c r="L4104" s="32"/>
      <c r="M4104" s="37"/>
      <c r="N4104" s="32"/>
      <c r="O4104" s="32"/>
      <c r="P4104" s="32"/>
      <c r="Q4104" s="32"/>
      <c r="R4104" s="38"/>
    </row>
    <row r="4105" spans="1:18" ht="22.5" customHeight="1">
      <c r="A4105" s="34"/>
      <c r="B4105" s="15"/>
      <c r="C4105" s="18"/>
      <c r="D4105" s="35"/>
      <c r="E4105" s="36"/>
      <c r="F4105" s="32"/>
      <c r="G4105" s="32"/>
      <c r="H4105" s="32"/>
      <c r="I4105" s="32"/>
      <c r="J4105" s="37"/>
      <c r="K4105" s="36"/>
      <c r="L4105" s="32"/>
      <c r="M4105" s="37"/>
      <c r="N4105" s="32"/>
      <c r="O4105" s="32"/>
      <c r="P4105" s="32"/>
      <c r="Q4105" s="32"/>
      <c r="R4105" s="38"/>
    </row>
    <row r="4106" spans="1:18" ht="22.5" customHeight="1">
      <c r="A4106" s="34"/>
      <c r="B4106" s="15"/>
      <c r="C4106" s="18"/>
      <c r="D4106" s="35"/>
      <c r="E4106" s="36"/>
      <c r="F4106" s="32"/>
      <c r="G4106" s="32"/>
      <c r="H4106" s="32"/>
      <c r="I4106" s="32"/>
      <c r="J4106" s="37"/>
      <c r="K4106" s="36"/>
      <c r="L4106" s="32"/>
      <c r="M4106" s="37"/>
      <c r="N4106" s="32"/>
      <c r="O4106" s="32"/>
      <c r="P4106" s="32"/>
      <c r="Q4106" s="32"/>
      <c r="R4106" s="38"/>
    </row>
    <row r="4107" spans="1:18" ht="22.5" customHeight="1">
      <c r="A4107" s="34"/>
      <c r="B4107" s="15"/>
      <c r="C4107" s="18"/>
      <c r="D4107" s="35"/>
      <c r="E4107" s="36"/>
      <c r="F4107" s="32"/>
      <c r="G4107" s="32"/>
      <c r="H4107" s="32"/>
      <c r="I4107" s="32"/>
      <c r="J4107" s="37"/>
      <c r="K4107" s="36"/>
      <c r="L4107" s="32"/>
      <c r="M4107" s="37"/>
      <c r="N4107" s="32"/>
      <c r="O4107" s="32"/>
      <c r="P4107" s="32"/>
      <c r="Q4107" s="32"/>
      <c r="R4107" s="38"/>
    </row>
    <row r="4108" spans="1:18" ht="22.5" customHeight="1">
      <c r="A4108" s="34"/>
      <c r="B4108" s="15"/>
      <c r="C4108" s="18"/>
      <c r="D4108" s="35"/>
      <c r="E4108" s="36"/>
      <c r="F4108" s="32"/>
      <c r="G4108" s="32"/>
      <c r="H4108" s="32"/>
      <c r="I4108" s="32"/>
      <c r="J4108" s="37"/>
      <c r="K4108" s="36"/>
      <c r="L4108" s="32"/>
      <c r="M4108" s="37"/>
      <c r="N4108" s="32"/>
      <c r="O4108" s="32"/>
      <c r="P4108" s="32"/>
      <c r="Q4108" s="32"/>
      <c r="R4108" s="38"/>
    </row>
    <row r="4109" spans="1:18" ht="22.5" customHeight="1">
      <c r="A4109" s="34"/>
      <c r="B4109" s="15"/>
      <c r="C4109" s="18"/>
      <c r="D4109" s="35"/>
      <c r="E4109" s="36"/>
      <c r="F4109" s="32"/>
      <c r="G4109" s="32"/>
      <c r="H4109" s="32"/>
      <c r="I4109" s="32"/>
      <c r="J4109" s="37"/>
      <c r="K4109" s="36"/>
      <c r="L4109" s="32"/>
      <c r="M4109" s="37"/>
      <c r="N4109" s="32"/>
      <c r="O4109" s="32"/>
      <c r="P4109" s="32"/>
      <c r="Q4109" s="32"/>
      <c r="R4109" s="38"/>
    </row>
    <row r="4110" spans="1:18" ht="22.5" customHeight="1">
      <c r="A4110" s="34"/>
      <c r="B4110" s="15"/>
      <c r="C4110" s="18"/>
      <c r="D4110" s="35"/>
      <c r="E4110" s="36"/>
      <c r="F4110" s="32"/>
      <c r="G4110" s="32"/>
      <c r="H4110" s="32"/>
      <c r="I4110" s="32"/>
      <c r="J4110" s="37"/>
      <c r="K4110" s="36"/>
      <c r="L4110" s="32"/>
      <c r="M4110" s="37"/>
      <c r="N4110" s="32"/>
      <c r="O4110" s="32"/>
      <c r="P4110" s="32"/>
      <c r="Q4110" s="32"/>
      <c r="R4110" s="38"/>
    </row>
    <row r="4111" spans="1:18" ht="22.5" customHeight="1">
      <c r="A4111" s="34"/>
      <c r="B4111" s="15"/>
      <c r="C4111" s="18"/>
      <c r="D4111" s="35"/>
      <c r="E4111" s="36"/>
      <c r="F4111" s="32"/>
      <c r="G4111" s="32"/>
      <c r="H4111" s="32"/>
      <c r="I4111" s="32"/>
      <c r="J4111" s="37"/>
      <c r="K4111" s="36"/>
      <c r="L4111" s="32"/>
      <c r="M4111" s="37"/>
      <c r="N4111" s="32"/>
      <c r="O4111" s="32"/>
      <c r="P4111" s="32"/>
      <c r="Q4111" s="32"/>
      <c r="R4111" s="38"/>
    </row>
    <row r="4112" spans="1:18" ht="22.5" customHeight="1">
      <c r="A4112" s="34"/>
      <c r="B4112" s="15"/>
      <c r="C4112" s="18"/>
      <c r="D4112" s="35"/>
      <c r="E4112" s="36"/>
      <c r="F4112" s="32"/>
      <c r="G4112" s="32"/>
      <c r="H4112" s="32"/>
      <c r="I4112" s="32"/>
      <c r="J4112" s="37"/>
      <c r="K4112" s="36"/>
      <c r="L4112" s="32"/>
      <c r="M4112" s="37"/>
      <c r="N4112" s="32"/>
      <c r="O4112" s="32"/>
      <c r="P4112" s="32"/>
      <c r="Q4112" s="32"/>
      <c r="R4112" s="38"/>
    </row>
    <row r="4113" spans="1:18" ht="22.5" customHeight="1">
      <c r="A4113" s="34"/>
      <c r="B4113" s="15"/>
      <c r="C4113" s="18"/>
      <c r="D4113" s="35"/>
      <c r="E4113" s="36"/>
      <c r="F4113" s="32"/>
      <c r="G4113" s="32"/>
      <c r="H4113" s="32"/>
      <c r="I4113" s="32"/>
      <c r="J4113" s="37"/>
      <c r="K4113" s="36"/>
      <c r="L4113" s="32"/>
      <c r="M4113" s="37"/>
      <c r="N4113" s="32"/>
      <c r="O4113" s="32"/>
      <c r="P4113" s="32"/>
      <c r="Q4113" s="32"/>
      <c r="R4113" s="38"/>
    </row>
    <row r="4114" spans="1:18" ht="22.5" customHeight="1">
      <c r="A4114" s="34"/>
      <c r="B4114" s="15"/>
      <c r="C4114" s="18"/>
      <c r="D4114" s="35"/>
      <c r="E4114" s="36"/>
      <c r="F4114" s="32"/>
      <c r="G4114" s="32"/>
      <c r="H4114" s="32"/>
      <c r="I4114" s="32"/>
      <c r="J4114" s="37"/>
      <c r="K4114" s="36"/>
      <c r="L4114" s="32"/>
      <c r="M4114" s="37"/>
      <c r="N4114" s="32"/>
      <c r="O4114" s="32"/>
      <c r="P4114" s="32"/>
      <c r="Q4114" s="32"/>
      <c r="R4114" s="38"/>
    </row>
    <row r="4115" spans="1:18" ht="22.5" customHeight="1">
      <c r="A4115" s="34"/>
      <c r="B4115" s="15"/>
      <c r="C4115" s="18"/>
      <c r="D4115" s="35"/>
      <c r="E4115" s="36"/>
      <c r="F4115" s="32"/>
      <c r="G4115" s="32"/>
      <c r="H4115" s="32"/>
      <c r="I4115" s="32"/>
      <c r="J4115" s="37"/>
      <c r="K4115" s="36"/>
      <c r="L4115" s="32"/>
      <c r="M4115" s="37"/>
      <c r="N4115" s="32"/>
      <c r="O4115" s="32"/>
      <c r="P4115" s="32"/>
      <c r="Q4115" s="32"/>
      <c r="R4115" s="38"/>
    </row>
    <row r="4116" spans="1:18" ht="22.5" customHeight="1">
      <c r="A4116" s="34"/>
      <c r="B4116" s="15"/>
      <c r="C4116" s="18"/>
      <c r="D4116" s="35"/>
      <c r="E4116" s="36"/>
      <c r="F4116" s="32"/>
      <c r="G4116" s="32"/>
      <c r="H4116" s="32"/>
      <c r="I4116" s="32"/>
      <c r="J4116" s="37"/>
      <c r="K4116" s="36"/>
      <c r="L4116" s="32"/>
      <c r="M4116" s="37"/>
      <c r="N4116" s="32"/>
      <c r="O4116" s="32"/>
      <c r="P4116" s="32"/>
      <c r="Q4116" s="32"/>
      <c r="R4116" s="38"/>
    </row>
    <row r="4117" spans="1:18" ht="22.5" customHeight="1">
      <c r="A4117" s="34"/>
      <c r="B4117" s="15"/>
      <c r="C4117" s="18"/>
      <c r="D4117" s="35"/>
      <c r="E4117" s="36"/>
      <c r="F4117" s="32"/>
      <c r="G4117" s="32"/>
      <c r="H4117" s="32"/>
      <c r="I4117" s="32"/>
      <c r="J4117" s="37"/>
      <c r="K4117" s="36"/>
      <c r="L4117" s="32"/>
      <c r="M4117" s="37"/>
      <c r="N4117" s="32"/>
      <c r="O4117" s="32"/>
      <c r="P4117" s="32"/>
      <c r="Q4117" s="32"/>
      <c r="R4117" s="38"/>
    </row>
    <row r="4118" spans="1:18" ht="22.5" customHeight="1">
      <c r="A4118" s="34"/>
      <c r="B4118" s="15"/>
      <c r="C4118" s="18"/>
      <c r="D4118" s="35"/>
      <c r="E4118" s="36"/>
      <c r="F4118" s="32"/>
      <c r="G4118" s="32"/>
      <c r="H4118" s="32"/>
      <c r="I4118" s="32"/>
      <c r="J4118" s="37"/>
      <c r="K4118" s="36"/>
      <c r="L4118" s="32"/>
      <c r="M4118" s="37"/>
      <c r="N4118" s="32"/>
      <c r="O4118" s="32"/>
      <c r="P4118" s="32"/>
      <c r="Q4118" s="32"/>
      <c r="R4118" s="38"/>
    </row>
    <row r="4119" spans="1:18" ht="22.5" customHeight="1">
      <c r="A4119" s="34"/>
      <c r="B4119" s="15"/>
      <c r="C4119" s="18"/>
      <c r="D4119" s="35"/>
      <c r="E4119" s="36"/>
      <c r="F4119" s="32"/>
      <c r="G4119" s="32"/>
      <c r="H4119" s="32"/>
      <c r="I4119" s="32"/>
      <c r="J4119" s="37"/>
      <c r="K4119" s="36"/>
      <c r="L4119" s="32"/>
      <c r="M4119" s="37"/>
      <c r="N4119" s="32"/>
      <c r="O4119" s="32"/>
      <c r="P4119" s="32"/>
      <c r="Q4119" s="32"/>
      <c r="R4119" s="38"/>
    </row>
    <row r="4120" spans="1:18" ht="22.5" customHeight="1">
      <c r="A4120" s="34"/>
      <c r="B4120" s="15"/>
      <c r="C4120" s="18"/>
      <c r="D4120" s="35"/>
      <c r="E4120" s="36"/>
      <c r="F4120" s="32"/>
      <c r="G4120" s="32"/>
      <c r="H4120" s="32"/>
      <c r="I4120" s="32"/>
      <c r="J4120" s="37"/>
      <c r="K4120" s="36"/>
      <c r="L4120" s="32"/>
      <c r="M4120" s="37"/>
      <c r="N4120" s="32"/>
      <c r="O4120" s="32"/>
      <c r="P4120" s="32"/>
      <c r="Q4120" s="32"/>
      <c r="R4120" s="38"/>
    </row>
    <row r="4121" spans="1:18" ht="22.5" customHeight="1">
      <c r="A4121" s="34"/>
      <c r="B4121" s="15"/>
      <c r="C4121" s="18"/>
      <c r="D4121" s="35"/>
      <c r="E4121" s="36"/>
      <c r="F4121" s="32"/>
      <c r="G4121" s="32"/>
      <c r="H4121" s="32"/>
      <c r="I4121" s="32"/>
      <c r="J4121" s="37"/>
      <c r="K4121" s="36"/>
      <c r="L4121" s="32"/>
      <c r="M4121" s="37"/>
      <c r="N4121" s="32"/>
      <c r="O4121" s="32"/>
      <c r="P4121" s="32"/>
      <c r="Q4121" s="32"/>
      <c r="R4121" s="38"/>
    </row>
    <row r="4122" spans="1:18" ht="22.5" customHeight="1">
      <c r="A4122" s="34"/>
      <c r="B4122" s="15"/>
      <c r="C4122" s="18"/>
      <c r="D4122" s="35"/>
      <c r="E4122" s="36"/>
      <c r="F4122" s="32"/>
      <c r="G4122" s="32"/>
      <c r="H4122" s="32"/>
      <c r="I4122" s="32"/>
      <c r="J4122" s="37"/>
      <c r="K4122" s="36"/>
      <c r="L4122" s="32"/>
      <c r="M4122" s="37"/>
      <c r="N4122" s="32"/>
      <c r="O4122" s="32"/>
      <c r="P4122" s="32"/>
      <c r="Q4122" s="32"/>
      <c r="R4122" s="38"/>
    </row>
    <row r="4123" spans="1:18" ht="22.5" customHeight="1">
      <c r="A4123" s="34"/>
      <c r="B4123" s="15"/>
      <c r="C4123" s="18"/>
      <c r="D4123" s="35"/>
      <c r="E4123" s="36"/>
      <c r="F4123" s="32"/>
      <c r="G4123" s="32"/>
      <c r="H4123" s="32"/>
      <c r="I4123" s="32"/>
      <c r="J4123" s="37"/>
      <c r="K4123" s="36"/>
      <c r="L4123" s="32"/>
      <c r="M4123" s="37"/>
      <c r="N4123" s="32"/>
      <c r="O4123" s="32"/>
      <c r="P4123" s="32"/>
      <c r="Q4123" s="32"/>
      <c r="R4123" s="38"/>
    </row>
    <row r="4124" spans="1:18" ht="22.5" customHeight="1">
      <c r="A4124" s="34"/>
      <c r="B4124" s="15"/>
      <c r="C4124" s="18"/>
      <c r="D4124" s="35"/>
      <c r="E4124" s="36"/>
      <c r="F4124" s="32"/>
      <c r="G4124" s="32"/>
      <c r="H4124" s="32"/>
      <c r="I4124" s="32"/>
      <c r="J4124" s="37"/>
      <c r="K4124" s="36"/>
      <c r="L4124" s="32"/>
      <c r="M4124" s="37"/>
      <c r="N4124" s="32"/>
      <c r="O4124" s="32"/>
      <c r="P4124" s="32"/>
      <c r="Q4124" s="32"/>
      <c r="R4124" s="38"/>
    </row>
    <row r="4125" spans="1:18" ht="22.5" customHeight="1">
      <c r="A4125" s="34"/>
      <c r="B4125" s="15"/>
      <c r="C4125" s="18"/>
      <c r="D4125" s="35"/>
      <c r="E4125" s="36"/>
      <c r="F4125" s="32"/>
      <c r="G4125" s="32"/>
      <c r="H4125" s="32"/>
      <c r="I4125" s="32"/>
      <c r="J4125" s="37"/>
      <c r="K4125" s="36"/>
      <c r="L4125" s="32"/>
      <c r="M4125" s="37"/>
      <c r="N4125" s="32"/>
      <c r="O4125" s="32"/>
      <c r="P4125" s="32"/>
      <c r="Q4125" s="32"/>
      <c r="R4125" s="38"/>
    </row>
    <row r="4126" spans="1:18" ht="22.5" customHeight="1">
      <c r="A4126" s="34"/>
      <c r="B4126" s="15"/>
      <c r="C4126" s="18"/>
      <c r="D4126" s="35"/>
      <c r="E4126" s="36"/>
      <c r="F4126" s="32"/>
      <c r="G4126" s="32"/>
      <c r="H4126" s="32"/>
      <c r="I4126" s="32"/>
      <c r="J4126" s="37"/>
      <c r="K4126" s="36"/>
      <c r="L4126" s="32"/>
      <c r="M4126" s="37"/>
      <c r="N4126" s="32"/>
      <c r="O4126" s="32"/>
      <c r="P4126" s="32"/>
      <c r="Q4126" s="32"/>
      <c r="R4126" s="38"/>
    </row>
    <row r="4127" spans="1:18" ht="22.5" customHeight="1">
      <c r="A4127" s="34"/>
      <c r="B4127" s="15"/>
      <c r="C4127" s="18"/>
      <c r="D4127" s="35"/>
      <c r="E4127" s="36"/>
      <c r="F4127" s="32"/>
      <c r="G4127" s="32"/>
      <c r="H4127" s="32"/>
      <c r="I4127" s="32"/>
      <c r="J4127" s="37"/>
      <c r="K4127" s="36"/>
      <c r="L4127" s="32"/>
      <c r="M4127" s="37"/>
      <c r="N4127" s="32"/>
      <c r="O4127" s="32"/>
      <c r="P4127" s="32"/>
      <c r="Q4127" s="32"/>
      <c r="R4127" s="38"/>
    </row>
    <row r="4128" spans="1:18" ht="22.5" customHeight="1">
      <c r="A4128" s="34"/>
      <c r="B4128" s="15"/>
      <c r="C4128" s="18"/>
      <c r="D4128" s="35"/>
      <c r="E4128" s="36"/>
      <c r="F4128" s="32"/>
      <c r="G4128" s="32"/>
      <c r="H4128" s="32"/>
      <c r="I4128" s="32"/>
      <c r="J4128" s="37"/>
      <c r="K4128" s="36"/>
      <c r="L4128" s="32"/>
      <c r="M4128" s="37"/>
      <c r="N4128" s="32"/>
      <c r="O4128" s="32"/>
      <c r="P4128" s="32"/>
      <c r="Q4128" s="32"/>
      <c r="R4128" s="38"/>
    </row>
    <row r="4129" spans="1:18" ht="22.5" customHeight="1">
      <c r="A4129" s="34"/>
      <c r="B4129" s="15"/>
      <c r="C4129" s="18"/>
      <c r="D4129" s="35"/>
      <c r="E4129" s="36"/>
      <c r="F4129" s="32"/>
      <c r="G4129" s="32"/>
      <c r="H4129" s="32"/>
      <c r="I4129" s="32"/>
      <c r="J4129" s="37"/>
      <c r="K4129" s="36"/>
      <c r="L4129" s="32"/>
      <c r="M4129" s="37"/>
      <c r="N4129" s="32"/>
      <c r="O4129" s="32"/>
      <c r="P4129" s="32"/>
      <c r="Q4129" s="32"/>
      <c r="R4129" s="38"/>
    </row>
    <row r="4130" spans="1:18" ht="22.5" customHeight="1">
      <c r="A4130" s="34"/>
      <c r="B4130" s="15"/>
      <c r="C4130" s="18"/>
      <c r="D4130" s="35"/>
      <c r="E4130" s="36"/>
      <c r="F4130" s="32"/>
      <c r="G4130" s="32"/>
      <c r="H4130" s="32"/>
      <c r="I4130" s="32"/>
      <c r="J4130" s="37"/>
      <c r="K4130" s="36"/>
      <c r="L4130" s="32"/>
      <c r="M4130" s="37"/>
      <c r="N4130" s="32"/>
      <c r="O4130" s="32"/>
      <c r="P4130" s="32"/>
      <c r="Q4130" s="32"/>
      <c r="R4130" s="38"/>
    </row>
    <row r="4131" spans="1:18" ht="22.5" customHeight="1">
      <c r="A4131" s="34"/>
      <c r="B4131" s="15"/>
      <c r="C4131" s="18"/>
      <c r="D4131" s="35"/>
      <c r="E4131" s="36"/>
      <c r="F4131" s="32"/>
      <c r="G4131" s="32"/>
      <c r="H4131" s="32"/>
      <c r="I4131" s="32"/>
      <c r="J4131" s="37"/>
      <c r="K4131" s="36"/>
      <c r="L4131" s="32"/>
      <c r="M4131" s="37"/>
      <c r="N4131" s="32"/>
      <c r="O4131" s="32"/>
      <c r="P4131" s="32"/>
      <c r="Q4131" s="32"/>
      <c r="R4131" s="38"/>
    </row>
    <row r="4132" spans="1:18" ht="22.5" customHeight="1">
      <c r="A4132" s="34"/>
      <c r="B4132" s="15"/>
      <c r="C4132" s="18"/>
      <c r="D4132" s="35"/>
      <c r="E4132" s="36"/>
      <c r="F4132" s="32"/>
      <c r="G4132" s="32"/>
      <c r="H4132" s="32"/>
      <c r="I4132" s="32"/>
      <c r="J4132" s="37"/>
      <c r="K4132" s="36"/>
      <c r="L4132" s="32"/>
      <c r="M4132" s="37"/>
      <c r="N4132" s="32"/>
      <c r="O4132" s="32"/>
      <c r="P4132" s="32"/>
      <c r="Q4132" s="32"/>
      <c r="R4132" s="38"/>
    </row>
    <row r="4133" spans="1:18" ht="22.5" customHeight="1">
      <c r="A4133" s="34"/>
      <c r="B4133" s="15"/>
      <c r="C4133" s="18"/>
      <c r="D4133" s="35"/>
      <c r="E4133" s="36"/>
      <c r="F4133" s="32"/>
      <c r="G4133" s="32"/>
      <c r="H4133" s="32"/>
      <c r="I4133" s="32"/>
      <c r="J4133" s="37"/>
      <c r="K4133" s="36"/>
      <c r="L4133" s="32"/>
      <c r="M4133" s="37"/>
      <c r="N4133" s="32"/>
      <c r="O4133" s="32"/>
      <c r="P4133" s="32"/>
      <c r="Q4133" s="32"/>
      <c r="R4133" s="38"/>
    </row>
    <row r="4134" spans="1:18" ht="22.5" customHeight="1">
      <c r="A4134" s="34"/>
      <c r="B4134" s="15"/>
      <c r="C4134" s="18"/>
      <c r="D4134" s="35"/>
      <c r="E4134" s="36"/>
      <c r="F4134" s="32"/>
      <c r="G4134" s="32"/>
      <c r="H4134" s="32"/>
      <c r="I4134" s="32"/>
      <c r="J4134" s="37"/>
      <c r="K4134" s="36"/>
      <c r="L4134" s="32"/>
      <c r="M4134" s="37"/>
      <c r="N4134" s="32"/>
      <c r="O4134" s="32"/>
      <c r="P4134" s="32"/>
      <c r="Q4134" s="32"/>
      <c r="R4134" s="38"/>
    </row>
    <row r="4135" spans="1:18" ht="22.5" customHeight="1">
      <c r="A4135" s="34"/>
      <c r="B4135" s="15"/>
      <c r="C4135" s="18"/>
      <c r="D4135" s="35"/>
      <c r="E4135" s="36"/>
      <c r="F4135" s="32"/>
      <c r="G4135" s="32"/>
      <c r="H4135" s="32"/>
      <c r="I4135" s="32"/>
      <c r="J4135" s="37"/>
      <c r="K4135" s="36"/>
      <c r="L4135" s="32"/>
      <c r="M4135" s="37"/>
      <c r="N4135" s="32"/>
      <c r="O4135" s="32"/>
      <c r="P4135" s="32"/>
      <c r="Q4135" s="32"/>
      <c r="R4135" s="38"/>
    </row>
    <row r="4136" spans="1:18" ht="22.5" customHeight="1">
      <c r="A4136" s="34"/>
      <c r="B4136" s="15"/>
      <c r="C4136" s="18"/>
      <c r="D4136" s="35"/>
      <c r="E4136" s="36"/>
      <c r="F4136" s="32"/>
      <c r="G4136" s="32"/>
      <c r="H4136" s="32"/>
      <c r="I4136" s="32"/>
      <c r="J4136" s="37"/>
      <c r="K4136" s="36"/>
      <c r="L4136" s="32"/>
      <c r="M4136" s="37"/>
      <c r="N4136" s="32"/>
      <c r="O4136" s="32"/>
      <c r="P4136" s="32"/>
      <c r="Q4136" s="32"/>
      <c r="R4136" s="38"/>
    </row>
    <row r="4137" spans="1:18" ht="22.5" customHeight="1">
      <c r="A4137" s="34"/>
      <c r="B4137" s="15"/>
      <c r="C4137" s="18"/>
      <c r="D4137" s="35"/>
      <c r="E4137" s="36"/>
      <c r="F4137" s="32"/>
      <c r="G4137" s="32"/>
      <c r="H4137" s="32"/>
      <c r="I4137" s="32"/>
      <c r="J4137" s="37"/>
      <c r="K4137" s="36"/>
      <c r="L4137" s="32"/>
      <c r="M4137" s="37"/>
      <c r="N4137" s="32"/>
      <c r="O4137" s="32"/>
      <c r="P4137" s="32"/>
      <c r="Q4137" s="32"/>
      <c r="R4137" s="38"/>
    </row>
    <row r="4138" spans="1:18" ht="22.5" customHeight="1">
      <c r="A4138" s="34"/>
      <c r="B4138" s="15"/>
      <c r="C4138" s="18"/>
      <c r="D4138" s="35"/>
      <c r="E4138" s="36"/>
      <c r="F4138" s="32"/>
      <c r="G4138" s="32"/>
      <c r="H4138" s="32"/>
      <c r="I4138" s="32"/>
      <c r="J4138" s="37"/>
      <c r="K4138" s="36"/>
      <c r="L4138" s="32"/>
      <c r="M4138" s="37"/>
      <c r="N4138" s="32"/>
      <c r="O4138" s="32"/>
      <c r="P4138" s="32"/>
      <c r="Q4138" s="32"/>
      <c r="R4138" s="38"/>
    </row>
    <row r="4139" spans="1:18" ht="22.5" customHeight="1">
      <c r="A4139" s="34"/>
      <c r="B4139" s="15"/>
      <c r="C4139" s="18"/>
      <c r="D4139" s="35"/>
      <c r="E4139" s="36"/>
      <c r="F4139" s="32"/>
      <c r="G4139" s="32"/>
      <c r="H4139" s="32"/>
      <c r="I4139" s="32"/>
      <c r="J4139" s="37"/>
      <c r="K4139" s="36"/>
      <c r="L4139" s="32"/>
      <c r="M4139" s="37"/>
      <c r="N4139" s="32"/>
      <c r="O4139" s="32"/>
      <c r="P4139" s="32"/>
      <c r="Q4139" s="32"/>
      <c r="R4139" s="38"/>
    </row>
    <row r="4140" spans="1:18" ht="22.5" customHeight="1">
      <c r="A4140" s="34"/>
      <c r="B4140" s="15"/>
      <c r="C4140" s="18"/>
      <c r="D4140" s="35"/>
      <c r="E4140" s="36"/>
      <c r="F4140" s="32"/>
      <c r="G4140" s="32"/>
      <c r="H4140" s="32"/>
      <c r="I4140" s="32"/>
      <c r="J4140" s="37"/>
      <c r="K4140" s="36"/>
      <c r="L4140" s="32"/>
      <c r="M4140" s="37"/>
      <c r="N4140" s="32"/>
      <c r="O4140" s="32"/>
      <c r="P4140" s="32"/>
      <c r="Q4140" s="32"/>
      <c r="R4140" s="38"/>
    </row>
    <row r="4141" spans="1:18" ht="22.5" customHeight="1">
      <c r="A4141" s="34"/>
      <c r="B4141" s="15"/>
      <c r="C4141" s="18"/>
      <c r="D4141" s="35"/>
      <c r="E4141" s="36"/>
      <c r="F4141" s="32"/>
      <c r="G4141" s="32"/>
      <c r="H4141" s="32"/>
      <c r="I4141" s="32"/>
      <c r="J4141" s="37"/>
      <c r="K4141" s="36"/>
      <c r="L4141" s="32"/>
      <c r="M4141" s="37"/>
      <c r="N4141" s="32"/>
      <c r="O4141" s="32"/>
      <c r="P4141" s="32"/>
      <c r="Q4141" s="32"/>
      <c r="R4141" s="38"/>
    </row>
    <row r="4142" spans="1:18" ht="22.5" customHeight="1">
      <c r="A4142" s="34"/>
      <c r="B4142" s="15"/>
      <c r="C4142" s="18"/>
      <c r="D4142" s="35"/>
      <c r="E4142" s="36"/>
      <c r="F4142" s="32"/>
      <c r="G4142" s="32"/>
      <c r="H4142" s="32"/>
      <c r="I4142" s="32"/>
      <c r="J4142" s="37"/>
      <c r="K4142" s="36"/>
      <c r="L4142" s="32"/>
      <c r="M4142" s="37"/>
      <c r="N4142" s="32"/>
      <c r="O4142" s="32"/>
      <c r="P4142" s="32"/>
      <c r="Q4142" s="32"/>
      <c r="R4142" s="38"/>
    </row>
    <row r="4143" spans="1:18" ht="22.5" customHeight="1">
      <c r="A4143" s="34"/>
      <c r="B4143" s="15"/>
      <c r="C4143" s="18"/>
      <c r="D4143" s="35"/>
      <c r="E4143" s="36"/>
      <c r="F4143" s="32"/>
      <c r="G4143" s="32"/>
      <c r="H4143" s="32"/>
      <c r="I4143" s="32"/>
      <c r="J4143" s="37"/>
      <c r="K4143" s="36"/>
      <c r="L4143" s="32"/>
      <c r="M4143" s="37"/>
      <c r="N4143" s="32"/>
      <c r="O4143" s="32"/>
      <c r="P4143" s="32"/>
      <c r="Q4143" s="32"/>
      <c r="R4143" s="38"/>
    </row>
    <row r="4144" spans="1:18" ht="22.5" customHeight="1">
      <c r="A4144" s="34"/>
      <c r="B4144" s="15"/>
      <c r="C4144" s="18"/>
      <c r="D4144" s="35"/>
      <c r="E4144" s="36"/>
      <c r="F4144" s="32"/>
      <c r="G4144" s="32"/>
      <c r="H4144" s="32"/>
      <c r="I4144" s="32"/>
      <c r="J4144" s="37"/>
      <c r="K4144" s="36"/>
      <c r="L4144" s="32"/>
      <c r="M4144" s="37"/>
      <c r="N4144" s="32"/>
      <c r="O4144" s="32"/>
      <c r="P4144" s="32"/>
      <c r="Q4144" s="32"/>
      <c r="R4144" s="38"/>
    </row>
    <row r="4145" spans="1:18" ht="22.5" customHeight="1">
      <c r="A4145" s="34"/>
      <c r="B4145" s="15"/>
      <c r="C4145" s="18"/>
      <c r="D4145" s="35"/>
      <c r="E4145" s="36"/>
      <c r="F4145" s="32"/>
      <c r="G4145" s="32"/>
      <c r="H4145" s="32"/>
      <c r="I4145" s="32"/>
      <c r="J4145" s="37"/>
      <c r="K4145" s="36"/>
      <c r="L4145" s="32"/>
      <c r="M4145" s="37"/>
      <c r="N4145" s="32"/>
      <c r="O4145" s="32"/>
      <c r="P4145" s="32"/>
      <c r="Q4145" s="32"/>
      <c r="R4145" s="38"/>
    </row>
    <row r="4146" spans="1:18" ht="22.5" customHeight="1">
      <c r="A4146" s="34"/>
      <c r="B4146" s="15"/>
      <c r="C4146" s="18"/>
      <c r="D4146" s="35"/>
      <c r="E4146" s="36"/>
      <c r="F4146" s="32"/>
      <c r="G4146" s="32"/>
      <c r="H4146" s="32"/>
      <c r="I4146" s="32"/>
      <c r="J4146" s="37"/>
      <c r="K4146" s="36"/>
      <c r="L4146" s="32"/>
      <c r="M4146" s="37"/>
      <c r="N4146" s="32"/>
      <c r="O4146" s="32"/>
      <c r="P4146" s="32"/>
      <c r="Q4146" s="32"/>
      <c r="R4146" s="38"/>
    </row>
    <row r="4147" spans="1:18" ht="22.5" customHeight="1">
      <c r="A4147" s="34"/>
      <c r="B4147" s="15"/>
      <c r="C4147" s="18"/>
      <c r="D4147" s="35"/>
      <c r="E4147" s="36"/>
      <c r="F4147" s="32"/>
      <c r="G4147" s="32"/>
      <c r="H4147" s="32"/>
      <c r="I4147" s="32"/>
      <c r="J4147" s="37"/>
      <c r="K4147" s="36"/>
      <c r="L4147" s="32"/>
      <c r="M4147" s="37"/>
      <c r="N4147" s="32"/>
      <c r="O4147" s="32"/>
      <c r="P4147" s="32"/>
      <c r="Q4147" s="32"/>
      <c r="R4147" s="38"/>
    </row>
    <row r="4148" spans="1:18" ht="22.5" customHeight="1">
      <c r="A4148" s="34"/>
      <c r="B4148" s="15"/>
      <c r="C4148" s="18"/>
      <c r="D4148" s="35"/>
      <c r="E4148" s="36"/>
      <c r="F4148" s="32"/>
      <c r="G4148" s="32"/>
      <c r="H4148" s="32"/>
      <c r="I4148" s="32"/>
      <c r="J4148" s="37"/>
      <c r="K4148" s="36"/>
      <c r="L4148" s="32"/>
      <c r="M4148" s="37"/>
      <c r="N4148" s="32"/>
      <c r="O4148" s="32"/>
      <c r="P4148" s="32"/>
      <c r="Q4148" s="32"/>
      <c r="R4148" s="38"/>
    </row>
    <row r="4149" spans="1:18" ht="22.5" customHeight="1">
      <c r="A4149" s="34"/>
      <c r="B4149" s="15"/>
      <c r="C4149" s="18"/>
      <c r="D4149" s="35"/>
      <c r="E4149" s="36"/>
      <c r="F4149" s="32"/>
      <c r="G4149" s="32"/>
      <c r="H4149" s="32"/>
      <c r="I4149" s="32"/>
      <c r="J4149" s="37"/>
      <c r="K4149" s="36"/>
      <c r="L4149" s="32"/>
      <c r="M4149" s="37"/>
      <c r="N4149" s="32"/>
      <c r="O4149" s="32"/>
      <c r="P4149" s="32"/>
      <c r="Q4149" s="32"/>
      <c r="R4149" s="38"/>
    </row>
    <row r="4150" spans="1:18" ht="22.5" customHeight="1">
      <c r="A4150" s="34"/>
      <c r="B4150" s="15"/>
      <c r="C4150" s="18"/>
      <c r="D4150" s="35"/>
      <c r="E4150" s="36"/>
      <c r="F4150" s="32"/>
      <c r="G4150" s="32"/>
      <c r="H4150" s="32"/>
      <c r="I4150" s="32"/>
      <c r="J4150" s="37"/>
      <c r="K4150" s="36"/>
      <c r="L4150" s="32"/>
      <c r="M4150" s="37"/>
      <c r="N4150" s="32"/>
      <c r="O4150" s="32"/>
      <c r="P4150" s="32"/>
      <c r="Q4150" s="32"/>
      <c r="R4150" s="38"/>
    </row>
    <row r="4151" spans="1:18" ht="22.5" customHeight="1">
      <c r="A4151" s="34"/>
      <c r="B4151" s="15"/>
      <c r="C4151" s="18"/>
      <c r="D4151" s="35"/>
      <c r="E4151" s="36"/>
      <c r="F4151" s="32"/>
      <c r="G4151" s="32"/>
      <c r="H4151" s="32"/>
      <c r="I4151" s="32"/>
      <c r="J4151" s="37"/>
      <c r="K4151" s="36"/>
      <c r="L4151" s="32"/>
      <c r="M4151" s="37"/>
      <c r="N4151" s="32"/>
      <c r="O4151" s="32"/>
      <c r="P4151" s="32"/>
      <c r="Q4151" s="32"/>
      <c r="R4151" s="38"/>
    </row>
    <row r="4152" spans="1:18" ht="22.5" customHeight="1">
      <c r="A4152" s="34"/>
      <c r="B4152" s="15"/>
      <c r="C4152" s="18"/>
      <c r="D4152" s="35"/>
      <c r="E4152" s="36"/>
      <c r="F4152" s="32"/>
      <c r="G4152" s="32"/>
      <c r="H4152" s="32"/>
      <c r="I4152" s="32"/>
      <c r="J4152" s="37"/>
      <c r="K4152" s="36"/>
      <c r="L4152" s="32"/>
      <c r="M4152" s="37"/>
      <c r="N4152" s="32"/>
      <c r="O4152" s="32"/>
      <c r="P4152" s="32"/>
      <c r="Q4152" s="32"/>
      <c r="R4152" s="38"/>
    </row>
    <row r="4153" spans="1:18" ht="22.5" customHeight="1">
      <c r="A4153" s="34"/>
      <c r="B4153" s="15"/>
      <c r="C4153" s="18"/>
      <c r="D4153" s="35"/>
      <c r="E4153" s="36"/>
      <c r="F4153" s="32"/>
      <c r="G4153" s="32"/>
      <c r="H4153" s="32"/>
      <c r="I4153" s="32"/>
      <c r="J4153" s="37"/>
      <c r="K4153" s="36"/>
      <c r="L4153" s="32"/>
      <c r="M4153" s="37"/>
      <c r="N4153" s="32"/>
      <c r="O4153" s="32"/>
      <c r="P4153" s="32"/>
      <c r="Q4153" s="32"/>
      <c r="R4153" s="38"/>
    </row>
    <row r="4154" spans="1:18" ht="22.5" customHeight="1">
      <c r="A4154" s="34"/>
      <c r="B4154" s="15"/>
      <c r="C4154" s="18"/>
      <c r="D4154" s="35"/>
      <c r="E4154" s="36"/>
      <c r="F4154" s="32"/>
      <c r="G4154" s="32"/>
      <c r="H4154" s="32"/>
      <c r="I4154" s="32"/>
      <c r="J4154" s="37"/>
      <c r="K4154" s="36"/>
      <c r="L4154" s="32"/>
      <c r="M4154" s="37"/>
      <c r="N4154" s="32"/>
      <c r="O4154" s="32"/>
      <c r="P4154" s="32"/>
      <c r="Q4154" s="32"/>
      <c r="R4154" s="38"/>
    </row>
    <row r="4155" spans="1:18" ht="22.5" customHeight="1">
      <c r="A4155" s="34"/>
      <c r="B4155" s="15"/>
      <c r="C4155" s="18"/>
      <c r="D4155" s="35"/>
      <c r="E4155" s="36"/>
      <c r="F4155" s="32"/>
      <c r="G4155" s="32"/>
      <c r="H4155" s="32"/>
      <c r="I4155" s="32"/>
      <c r="J4155" s="37"/>
      <c r="K4155" s="36"/>
      <c r="L4155" s="32"/>
      <c r="M4155" s="37"/>
      <c r="N4155" s="32"/>
      <c r="O4155" s="32"/>
      <c r="P4155" s="32"/>
      <c r="Q4155" s="32"/>
      <c r="R4155" s="38"/>
    </row>
    <row r="4156" spans="1:18" ht="22.5" customHeight="1">
      <c r="A4156" s="34"/>
      <c r="B4156" s="15"/>
      <c r="C4156" s="18"/>
      <c r="D4156" s="35"/>
      <c r="E4156" s="36"/>
      <c r="F4156" s="32"/>
      <c r="G4156" s="32"/>
      <c r="H4156" s="32"/>
      <c r="I4156" s="32"/>
      <c r="J4156" s="37"/>
      <c r="K4156" s="36"/>
      <c r="L4156" s="32"/>
      <c r="M4156" s="37"/>
      <c r="N4156" s="32"/>
      <c r="O4156" s="32"/>
      <c r="P4156" s="32"/>
      <c r="Q4156" s="32"/>
      <c r="R4156" s="38"/>
    </row>
    <row r="4157" spans="1:18" ht="22.5" customHeight="1">
      <c r="A4157" s="34"/>
      <c r="B4157" s="15"/>
      <c r="C4157" s="18"/>
      <c r="D4157" s="35"/>
      <c r="E4157" s="36"/>
      <c r="F4157" s="32"/>
      <c r="G4157" s="32"/>
      <c r="H4157" s="32"/>
      <c r="I4157" s="32"/>
      <c r="J4157" s="37"/>
      <c r="K4157" s="36"/>
      <c r="L4157" s="32"/>
      <c r="M4157" s="37"/>
      <c r="N4157" s="32"/>
      <c r="O4157" s="32"/>
      <c r="P4157" s="32"/>
      <c r="Q4157" s="32"/>
      <c r="R4157" s="38"/>
    </row>
    <row r="4158" spans="1:18" ht="22.5" customHeight="1">
      <c r="A4158" s="34"/>
      <c r="B4158" s="15"/>
      <c r="C4158" s="18"/>
      <c r="D4158" s="35"/>
      <c r="E4158" s="36"/>
      <c r="F4158" s="32"/>
      <c r="G4158" s="32"/>
      <c r="H4158" s="32"/>
      <c r="I4158" s="32"/>
      <c r="J4158" s="37"/>
      <c r="K4158" s="36"/>
      <c r="L4158" s="32"/>
      <c r="M4158" s="37"/>
      <c r="N4158" s="32"/>
      <c r="O4158" s="32"/>
      <c r="P4158" s="32"/>
      <c r="Q4158" s="32"/>
      <c r="R4158" s="38"/>
    </row>
    <row r="4159" spans="1:18" ht="22.5" customHeight="1">
      <c r="A4159" s="34"/>
      <c r="B4159" s="15"/>
      <c r="C4159" s="18"/>
      <c r="D4159" s="35"/>
      <c r="E4159" s="36"/>
      <c r="F4159" s="32"/>
      <c r="G4159" s="32"/>
      <c r="H4159" s="32"/>
      <c r="I4159" s="32"/>
      <c r="J4159" s="37"/>
      <c r="K4159" s="36"/>
      <c r="L4159" s="32"/>
      <c r="M4159" s="37"/>
      <c r="N4159" s="32"/>
      <c r="O4159" s="32"/>
      <c r="P4159" s="32"/>
      <c r="Q4159" s="32"/>
      <c r="R4159" s="38"/>
    </row>
    <row r="4160" spans="1:18" ht="22.5" customHeight="1">
      <c r="A4160" s="34"/>
      <c r="B4160" s="15"/>
      <c r="C4160" s="18"/>
      <c r="D4160" s="35"/>
      <c r="E4160" s="36"/>
      <c r="F4160" s="32"/>
      <c r="G4160" s="32"/>
      <c r="H4160" s="32"/>
      <c r="I4160" s="32"/>
      <c r="J4160" s="37"/>
      <c r="K4160" s="36"/>
      <c r="L4160" s="32"/>
      <c r="M4160" s="37"/>
      <c r="N4160" s="32"/>
      <c r="O4160" s="32"/>
      <c r="P4160" s="32"/>
      <c r="Q4160" s="32"/>
      <c r="R4160" s="38"/>
    </row>
    <row r="4161" spans="1:18" ht="22.5" customHeight="1">
      <c r="A4161" s="34"/>
      <c r="B4161" s="15"/>
      <c r="C4161" s="18"/>
      <c r="D4161" s="35"/>
      <c r="E4161" s="36"/>
      <c r="F4161" s="32"/>
      <c r="G4161" s="32"/>
      <c r="H4161" s="32"/>
      <c r="I4161" s="32"/>
      <c r="J4161" s="37"/>
      <c r="K4161" s="36"/>
      <c r="L4161" s="32"/>
      <c r="M4161" s="37"/>
      <c r="N4161" s="32"/>
      <c r="O4161" s="32"/>
      <c r="P4161" s="32"/>
      <c r="Q4161" s="32"/>
      <c r="R4161" s="38"/>
    </row>
    <row r="4162" spans="1:18" ht="22.5" customHeight="1">
      <c r="A4162" s="34"/>
      <c r="B4162" s="15"/>
      <c r="C4162" s="18"/>
      <c r="D4162" s="35"/>
      <c r="E4162" s="36"/>
      <c r="F4162" s="32"/>
      <c r="G4162" s="32"/>
      <c r="H4162" s="32"/>
      <c r="I4162" s="32"/>
      <c r="J4162" s="37"/>
      <c r="K4162" s="36"/>
      <c r="L4162" s="32"/>
      <c r="M4162" s="37"/>
      <c r="N4162" s="32"/>
      <c r="O4162" s="32"/>
      <c r="P4162" s="32"/>
      <c r="Q4162" s="32"/>
      <c r="R4162" s="38"/>
    </row>
    <row r="4163" spans="1:18" ht="22.5" customHeight="1">
      <c r="A4163" s="34"/>
      <c r="B4163" s="15"/>
      <c r="C4163" s="18"/>
      <c r="D4163" s="35"/>
      <c r="E4163" s="36"/>
      <c r="F4163" s="32"/>
      <c r="G4163" s="32"/>
      <c r="H4163" s="32"/>
      <c r="I4163" s="32"/>
      <c r="J4163" s="37"/>
      <c r="K4163" s="36"/>
      <c r="L4163" s="32"/>
      <c r="M4163" s="37"/>
      <c r="N4163" s="32"/>
      <c r="O4163" s="32"/>
      <c r="P4163" s="32"/>
      <c r="Q4163" s="32"/>
      <c r="R4163" s="38"/>
    </row>
    <row r="4164" spans="1:18" ht="22.5" customHeight="1">
      <c r="A4164" s="34"/>
      <c r="B4164" s="15"/>
      <c r="C4164" s="18"/>
      <c r="D4164" s="35"/>
      <c r="E4164" s="36"/>
      <c r="F4164" s="32"/>
      <c r="G4164" s="32"/>
      <c r="H4164" s="32"/>
      <c r="I4164" s="32"/>
      <c r="J4164" s="37"/>
      <c r="K4164" s="36"/>
      <c r="L4164" s="32"/>
      <c r="M4164" s="37"/>
      <c r="N4164" s="32"/>
      <c r="O4164" s="32"/>
      <c r="P4164" s="32"/>
      <c r="Q4164" s="32"/>
      <c r="R4164" s="38"/>
    </row>
    <row r="4165" spans="1:18" ht="22.5" customHeight="1">
      <c r="A4165" s="34"/>
      <c r="B4165" s="15"/>
      <c r="C4165" s="18"/>
      <c r="D4165" s="35"/>
      <c r="E4165" s="36"/>
      <c r="F4165" s="32"/>
      <c r="G4165" s="32"/>
      <c r="H4165" s="32"/>
      <c r="I4165" s="32"/>
      <c r="J4165" s="37"/>
      <c r="K4165" s="36"/>
      <c r="L4165" s="32"/>
      <c r="M4165" s="37"/>
      <c r="N4165" s="32"/>
      <c r="O4165" s="32"/>
      <c r="P4165" s="32"/>
      <c r="Q4165" s="32"/>
      <c r="R4165" s="38"/>
    </row>
    <row r="4166" spans="1:18" ht="22.5" customHeight="1">
      <c r="A4166" s="34"/>
      <c r="B4166" s="15"/>
      <c r="C4166" s="18"/>
      <c r="D4166" s="35"/>
      <c r="E4166" s="36"/>
      <c r="F4166" s="32"/>
      <c r="G4166" s="32"/>
      <c r="H4166" s="32"/>
      <c r="I4166" s="32"/>
      <c r="J4166" s="37"/>
      <c r="K4166" s="36"/>
      <c r="L4166" s="32"/>
      <c r="M4166" s="37"/>
      <c r="N4166" s="32"/>
      <c r="O4166" s="32"/>
      <c r="P4166" s="32"/>
      <c r="Q4166" s="32"/>
      <c r="R4166" s="38"/>
    </row>
    <row r="4167" spans="1:18" ht="22.5" customHeight="1">
      <c r="A4167" s="34"/>
      <c r="B4167" s="15"/>
      <c r="C4167" s="18"/>
      <c r="D4167" s="35"/>
      <c r="E4167" s="36"/>
      <c r="F4167" s="32"/>
      <c r="G4167" s="32"/>
      <c r="H4167" s="32"/>
      <c r="I4167" s="32"/>
      <c r="J4167" s="37"/>
      <c r="K4167" s="36"/>
      <c r="L4167" s="32"/>
      <c r="M4167" s="37"/>
      <c r="N4167" s="32"/>
      <c r="O4167" s="32"/>
      <c r="P4167" s="32"/>
      <c r="Q4167" s="32"/>
      <c r="R4167" s="38"/>
    </row>
    <row r="4168" spans="1:18" ht="22.5" customHeight="1">
      <c r="A4168" s="34"/>
      <c r="B4168" s="15"/>
      <c r="C4168" s="18"/>
      <c r="D4168" s="35"/>
      <c r="E4168" s="36"/>
      <c r="F4168" s="32"/>
      <c r="G4168" s="32"/>
      <c r="H4168" s="32"/>
      <c r="I4168" s="32"/>
      <c r="J4168" s="37"/>
      <c r="K4168" s="36"/>
      <c r="L4168" s="32"/>
      <c r="M4168" s="37"/>
      <c r="N4168" s="32"/>
      <c r="O4168" s="32"/>
      <c r="P4168" s="32"/>
      <c r="Q4168" s="32"/>
      <c r="R4168" s="38"/>
    </row>
    <row r="4169" spans="1:18" ht="22.5" customHeight="1">
      <c r="A4169" s="34"/>
      <c r="B4169" s="15"/>
      <c r="C4169" s="18"/>
      <c r="D4169" s="35"/>
      <c r="E4169" s="36"/>
      <c r="F4169" s="32"/>
      <c r="G4169" s="32"/>
      <c r="H4169" s="32"/>
      <c r="I4169" s="32"/>
      <c r="J4169" s="37"/>
      <c r="K4169" s="36"/>
      <c r="L4169" s="32"/>
      <c r="M4169" s="37"/>
      <c r="N4169" s="32"/>
      <c r="O4169" s="32"/>
      <c r="P4169" s="32"/>
      <c r="Q4169" s="32"/>
      <c r="R4169" s="38"/>
    </row>
    <row r="4170" spans="1:18" ht="22.5" customHeight="1">
      <c r="A4170" s="34"/>
      <c r="B4170" s="15"/>
      <c r="C4170" s="18"/>
      <c r="D4170" s="35"/>
      <c r="E4170" s="36"/>
      <c r="F4170" s="32"/>
      <c r="G4170" s="32"/>
      <c r="H4170" s="32"/>
      <c r="I4170" s="32"/>
      <c r="J4170" s="37"/>
      <c r="K4170" s="36"/>
      <c r="L4170" s="32"/>
      <c r="M4170" s="37"/>
      <c r="N4170" s="32"/>
      <c r="O4170" s="32"/>
      <c r="P4170" s="32"/>
      <c r="Q4170" s="32"/>
      <c r="R4170" s="38"/>
    </row>
    <row r="4171" spans="1:18" ht="22.5" customHeight="1">
      <c r="A4171" s="34"/>
      <c r="B4171" s="15"/>
      <c r="C4171" s="18"/>
      <c r="D4171" s="35"/>
      <c r="E4171" s="36"/>
      <c r="F4171" s="32"/>
      <c r="G4171" s="32"/>
      <c r="H4171" s="32"/>
      <c r="I4171" s="32"/>
      <c r="J4171" s="37"/>
      <c r="K4171" s="36"/>
      <c r="L4171" s="32"/>
      <c r="M4171" s="37"/>
      <c r="N4171" s="32"/>
      <c r="O4171" s="32"/>
      <c r="P4171" s="32"/>
      <c r="Q4171" s="32"/>
      <c r="R4171" s="38"/>
    </row>
    <row r="4172" spans="1:18" ht="22.5" customHeight="1">
      <c r="A4172" s="34"/>
      <c r="B4172" s="15"/>
      <c r="C4172" s="18"/>
      <c r="D4172" s="35"/>
      <c r="E4172" s="36"/>
      <c r="F4172" s="32"/>
      <c r="G4172" s="32"/>
      <c r="H4172" s="32"/>
      <c r="I4172" s="32"/>
      <c r="J4172" s="37"/>
      <c r="K4172" s="36"/>
      <c r="L4172" s="32"/>
      <c r="M4172" s="37"/>
      <c r="N4172" s="32"/>
      <c r="O4172" s="32"/>
      <c r="P4172" s="32"/>
      <c r="Q4172" s="32"/>
      <c r="R4172" s="38"/>
    </row>
    <row r="4173" spans="1:18" ht="22.5" customHeight="1">
      <c r="A4173" s="34"/>
      <c r="B4173" s="15"/>
      <c r="C4173" s="18"/>
      <c r="D4173" s="35"/>
      <c r="E4173" s="36"/>
      <c r="F4173" s="32"/>
      <c r="G4173" s="32"/>
      <c r="H4173" s="32"/>
      <c r="I4173" s="32"/>
      <c r="J4173" s="37"/>
      <c r="K4173" s="36"/>
      <c r="L4173" s="32"/>
      <c r="M4173" s="37"/>
      <c r="N4173" s="32"/>
      <c r="O4173" s="32"/>
      <c r="P4173" s="32"/>
      <c r="Q4173" s="32"/>
      <c r="R4173" s="38"/>
    </row>
    <row r="4174" spans="1:18" ht="22.5" customHeight="1">
      <c r="A4174" s="34"/>
      <c r="B4174" s="15"/>
      <c r="C4174" s="18"/>
      <c r="D4174" s="35"/>
      <c r="E4174" s="36"/>
      <c r="F4174" s="32"/>
      <c r="G4174" s="32"/>
      <c r="H4174" s="32"/>
      <c r="I4174" s="32"/>
      <c r="J4174" s="37"/>
      <c r="K4174" s="36"/>
      <c r="L4174" s="32"/>
      <c r="M4174" s="37"/>
      <c r="N4174" s="32"/>
      <c r="O4174" s="32"/>
      <c r="P4174" s="32"/>
      <c r="Q4174" s="32"/>
      <c r="R4174" s="38"/>
    </row>
    <row r="4175" spans="1:18" ht="22.5" customHeight="1">
      <c r="A4175" s="34"/>
      <c r="B4175" s="15"/>
      <c r="C4175" s="18"/>
      <c r="D4175" s="35"/>
      <c r="E4175" s="36"/>
      <c r="F4175" s="32"/>
      <c r="G4175" s="32"/>
      <c r="H4175" s="32"/>
      <c r="I4175" s="32"/>
      <c r="J4175" s="37"/>
      <c r="K4175" s="36"/>
      <c r="L4175" s="32"/>
      <c r="M4175" s="37"/>
      <c r="N4175" s="32"/>
      <c r="O4175" s="32"/>
      <c r="P4175" s="32"/>
      <c r="Q4175" s="32"/>
      <c r="R4175" s="38"/>
    </row>
    <row r="4176" spans="1:18" ht="22.5" customHeight="1">
      <c r="A4176" s="34"/>
      <c r="B4176" s="15"/>
      <c r="C4176" s="18"/>
      <c r="D4176" s="35"/>
      <c r="E4176" s="36"/>
      <c r="F4176" s="32"/>
      <c r="G4176" s="32"/>
      <c r="H4176" s="32"/>
      <c r="I4176" s="32"/>
      <c r="J4176" s="37"/>
      <c r="K4176" s="36"/>
      <c r="L4176" s="32"/>
      <c r="M4176" s="37"/>
      <c r="N4176" s="32"/>
      <c r="O4176" s="32"/>
      <c r="P4176" s="32"/>
      <c r="Q4176" s="32"/>
      <c r="R4176" s="38"/>
    </row>
    <row r="4177" spans="1:18" ht="22.5" customHeight="1">
      <c r="A4177" s="34"/>
      <c r="B4177" s="15"/>
      <c r="C4177" s="18"/>
      <c r="D4177" s="35"/>
      <c r="E4177" s="36"/>
      <c r="F4177" s="32"/>
      <c r="G4177" s="32"/>
      <c r="H4177" s="32"/>
      <c r="I4177" s="32"/>
      <c r="J4177" s="37"/>
      <c r="K4177" s="36"/>
      <c r="L4177" s="32"/>
      <c r="M4177" s="37"/>
      <c r="N4177" s="32"/>
      <c r="O4177" s="32"/>
      <c r="P4177" s="32"/>
      <c r="Q4177" s="32"/>
      <c r="R4177" s="38"/>
    </row>
    <row r="4178" spans="1:18" ht="22.5" customHeight="1">
      <c r="A4178" s="34"/>
      <c r="B4178" s="15"/>
      <c r="C4178" s="18"/>
      <c r="D4178" s="35"/>
      <c r="E4178" s="36"/>
      <c r="F4178" s="32"/>
      <c r="G4178" s="32"/>
      <c r="H4178" s="32"/>
      <c r="I4178" s="32"/>
      <c r="J4178" s="37"/>
      <c r="K4178" s="36"/>
      <c r="L4178" s="32"/>
      <c r="M4178" s="37"/>
      <c r="N4178" s="32"/>
      <c r="O4178" s="32"/>
      <c r="P4178" s="32"/>
      <c r="Q4178" s="32"/>
      <c r="R4178" s="38"/>
    </row>
    <row r="4179" spans="1:18" ht="22.5" customHeight="1">
      <c r="A4179" s="34"/>
      <c r="B4179" s="15"/>
      <c r="C4179" s="18"/>
      <c r="D4179" s="35"/>
      <c r="E4179" s="36"/>
      <c r="F4179" s="32"/>
      <c r="G4179" s="32"/>
      <c r="H4179" s="32"/>
      <c r="I4179" s="32"/>
      <c r="J4179" s="37"/>
      <c r="K4179" s="36"/>
      <c r="L4179" s="32"/>
      <c r="M4179" s="37"/>
      <c r="N4179" s="32"/>
      <c r="O4179" s="32"/>
      <c r="P4179" s="32"/>
      <c r="Q4179" s="32"/>
      <c r="R4179" s="38"/>
    </row>
    <row r="4180" spans="1:18" ht="22.5" customHeight="1">
      <c r="A4180" s="34"/>
      <c r="B4180" s="15"/>
      <c r="C4180" s="18"/>
      <c r="D4180" s="35"/>
      <c r="E4180" s="36"/>
      <c r="F4180" s="32"/>
      <c r="G4180" s="32"/>
      <c r="H4180" s="32"/>
      <c r="I4180" s="32"/>
      <c r="J4180" s="37"/>
      <c r="K4180" s="36"/>
      <c r="L4180" s="32"/>
      <c r="M4180" s="37"/>
      <c r="N4180" s="32"/>
      <c r="O4180" s="32"/>
      <c r="P4180" s="32"/>
      <c r="Q4180" s="32"/>
      <c r="R4180" s="38"/>
    </row>
    <row r="4181" spans="1:18" ht="22.5" customHeight="1">
      <c r="A4181" s="34"/>
      <c r="B4181" s="15"/>
      <c r="C4181" s="18"/>
      <c r="D4181" s="35"/>
      <c r="E4181" s="36"/>
      <c r="F4181" s="32"/>
      <c r="G4181" s="32"/>
      <c r="H4181" s="32"/>
      <c r="I4181" s="32"/>
      <c r="J4181" s="37"/>
      <c r="K4181" s="36"/>
      <c r="L4181" s="32"/>
      <c r="M4181" s="37"/>
      <c r="N4181" s="32"/>
      <c r="O4181" s="32"/>
      <c r="P4181" s="32"/>
      <c r="Q4181" s="32"/>
      <c r="R4181" s="38"/>
    </row>
    <row r="4182" spans="1:18" ht="22.5" customHeight="1">
      <c r="A4182" s="34"/>
      <c r="B4182" s="15"/>
      <c r="C4182" s="18"/>
      <c r="D4182" s="35"/>
      <c r="E4182" s="36"/>
      <c r="F4182" s="32"/>
      <c r="G4182" s="32"/>
      <c r="H4182" s="32"/>
      <c r="I4182" s="32"/>
      <c r="J4182" s="37"/>
      <c r="K4182" s="36"/>
      <c r="L4182" s="32"/>
      <c r="M4182" s="37"/>
      <c r="N4182" s="32"/>
      <c r="O4182" s="32"/>
      <c r="P4182" s="32"/>
      <c r="Q4182" s="32"/>
      <c r="R4182" s="38"/>
    </row>
    <row r="4183" spans="1:18" ht="22.5" customHeight="1">
      <c r="A4183" s="34"/>
      <c r="B4183" s="15"/>
      <c r="C4183" s="18"/>
      <c r="D4183" s="35"/>
      <c r="E4183" s="36"/>
      <c r="F4183" s="32"/>
      <c r="G4183" s="32"/>
      <c r="H4183" s="32"/>
      <c r="I4183" s="32"/>
      <c r="J4183" s="37"/>
      <c r="K4183" s="36"/>
      <c r="L4183" s="32"/>
      <c r="M4183" s="37"/>
      <c r="N4183" s="32"/>
      <c r="O4183" s="32"/>
      <c r="P4183" s="32"/>
      <c r="Q4183" s="32"/>
      <c r="R4183" s="38"/>
    </row>
    <row r="4184" spans="1:18" ht="22.5" customHeight="1">
      <c r="A4184" s="34"/>
      <c r="B4184" s="15"/>
      <c r="C4184" s="18"/>
      <c r="D4184" s="35"/>
      <c r="E4184" s="36"/>
      <c r="F4184" s="32"/>
      <c r="G4184" s="32"/>
      <c r="H4184" s="32"/>
      <c r="I4184" s="32"/>
      <c r="J4184" s="37"/>
      <c r="K4184" s="36"/>
      <c r="L4184" s="32"/>
      <c r="M4184" s="37"/>
      <c r="N4184" s="32"/>
      <c r="O4184" s="32"/>
      <c r="P4184" s="32"/>
      <c r="Q4184" s="32"/>
      <c r="R4184" s="38"/>
    </row>
    <row r="4185" spans="1:18" ht="22.5" customHeight="1">
      <c r="A4185" s="34"/>
      <c r="B4185" s="15"/>
      <c r="C4185" s="18"/>
      <c r="D4185" s="35"/>
      <c r="E4185" s="36"/>
      <c r="F4185" s="32"/>
      <c r="G4185" s="32"/>
      <c r="H4185" s="32"/>
      <c r="I4185" s="32"/>
      <c r="J4185" s="37"/>
      <c r="K4185" s="36"/>
      <c r="L4185" s="32"/>
      <c r="M4185" s="37"/>
      <c r="N4185" s="32"/>
      <c r="O4185" s="32"/>
      <c r="P4185" s="32"/>
      <c r="Q4185" s="32"/>
      <c r="R4185" s="38"/>
    </row>
    <row r="4186" spans="1:18" ht="22.5" customHeight="1">
      <c r="A4186" s="34"/>
      <c r="B4186" s="15"/>
      <c r="C4186" s="18"/>
      <c r="D4186" s="35"/>
      <c r="E4186" s="36"/>
      <c r="F4186" s="32"/>
      <c r="G4186" s="32"/>
      <c r="H4186" s="32"/>
      <c r="I4186" s="32"/>
      <c r="J4186" s="37"/>
      <c r="K4186" s="36"/>
      <c r="L4186" s="32"/>
      <c r="M4186" s="37"/>
      <c r="N4186" s="32"/>
      <c r="O4186" s="32"/>
      <c r="P4186" s="32"/>
      <c r="Q4186" s="32"/>
      <c r="R4186" s="38"/>
    </row>
    <row r="4187" spans="1:18" ht="22.5" customHeight="1">
      <c r="A4187" s="34"/>
      <c r="B4187" s="15"/>
      <c r="C4187" s="18"/>
      <c r="D4187" s="35"/>
      <c r="E4187" s="36"/>
      <c r="F4187" s="32"/>
      <c r="G4187" s="32"/>
      <c r="H4187" s="32"/>
      <c r="I4187" s="32"/>
      <c r="J4187" s="37"/>
      <c r="K4187" s="36"/>
      <c r="L4187" s="32"/>
      <c r="M4187" s="37"/>
      <c r="N4187" s="32"/>
      <c r="O4187" s="32"/>
      <c r="P4187" s="32"/>
      <c r="Q4187" s="32"/>
      <c r="R4187" s="38"/>
    </row>
    <row r="4188" spans="1:18" ht="22.5" customHeight="1">
      <c r="A4188" s="34"/>
      <c r="B4188" s="15"/>
      <c r="C4188" s="18"/>
      <c r="D4188" s="35"/>
      <c r="E4188" s="36"/>
      <c r="F4188" s="32"/>
      <c r="G4188" s="32"/>
      <c r="H4188" s="32"/>
      <c r="I4188" s="32"/>
      <c r="J4188" s="37"/>
      <c r="K4188" s="36"/>
      <c r="L4188" s="32"/>
      <c r="M4188" s="37"/>
      <c r="N4188" s="32"/>
      <c r="O4188" s="32"/>
      <c r="P4188" s="32"/>
      <c r="Q4188" s="32"/>
      <c r="R4188" s="38"/>
    </row>
    <row r="4189" spans="1:18" ht="22.5" customHeight="1">
      <c r="A4189" s="34"/>
      <c r="B4189" s="15"/>
      <c r="C4189" s="18"/>
      <c r="D4189" s="35"/>
      <c r="E4189" s="36"/>
      <c r="F4189" s="32"/>
      <c r="G4189" s="32"/>
      <c r="H4189" s="32"/>
      <c r="I4189" s="32"/>
      <c r="J4189" s="37"/>
      <c r="K4189" s="36"/>
      <c r="L4189" s="32"/>
      <c r="M4189" s="37"/>
      <c r="N4189" s="32"/>
      <c r="O4189" s="32"/>
      <c r="P4189" s="32"/>
      <c r="Q4189" s="32"/>
      <c r="R4189" s="38"/>
    </row>
    <row r="4190" spans="1:18" ht="22.5" customHeight="1">
      <c r="A4190" s="34"/>
      <c r="B4190" s="15"/>
      <c r="C4190" s="18"/>
      <c r="D4190" s="35"/>
      <c r="E4190" s="36"/>
      <c r="F4190" s="32"/>
      <c r="G4190" s="32"/>
      <c r="H4190" s="32"/>
      <c r="I4190" s="32"/>
      <c r="J4190" s="37"/>
      <c r="K4190" s="36"/>
      <c r="L4190" s="32"/>
      <c r="M4190" s="37"/>
      <c r="N4190" s="32"/>
      <c r="O4190" s="32"/>
      <c r="P4190" s="32"/>
      <c r="Q4190" s="32"/>
      <c r="R4190" s="38"/>
    </row>
    <row r="4191" spans="1:18" ht="22.5" customHeight="1">
      <c r="A4191" s="34"/>
      <c r="B4191" s="15"/>
      <c r="C4191" s="18"/>
      <c r="D4191" s="35"/>
      <c r="E4191" s="36"/>
      <c r="F4191" s="32"/>
      <c r="G4191" s="32"/>
      <c r="H4191" s="32"/>
      <c r="I4191" s="32"/>
      <c r="J4191" s="37"/>
      <c r="K4191" s="36"/>
      <c r="L4191" s="32"/>
      <c r="M4191" s="37"/>
      <c r="N4191" s="32"/>
      <c r="O4191" s="32"/>
      <c r="P4191" s="32"/>
      <c r="Q4191" s="32"/>
      <c r="R4191" s="38"/>
    </row>
    <row r="4192" spans="1:18" ht="22.5" customHeight="1">
      <c r="A4192" s="34"/>
      <c r="B4192" s="15"/>
      <c r="C4192" s="18"/>
      <c r="D4192" s="35"/>
      <c r="E4192" s="36"/>
      <c r="F4192" s="32"/>
      <c r="G4192" s="32"/>
      <c r="H4192" s="32"/>
      <c r="I4192" s="32"/>
      <c r="J4192" s="37"/>
      <c r="K4192" s="36"/>
      <c r="L4192" s="32"/>
      <c r="M4192" s="37"/>
      <c r="N4192" s="32"/>
      <c r="O4192" s="32"/>
      <c r="P4192" s="32"/>
      <c r="Q4192" s="32"/>
      <c r="R4192" s="38"/>
    </row>
    <row r="4193" spans="1:18" ht="22.5" customHeight="1">
      <c r="A4193" s="34"/>
      <c r="B4193" s="15"/>
      <c r="C4193" s="18"/>
      <c r="D4193" s="35"/>
      <c r="E4193" s="36"/>
      <c r="F4193" s="32"/>
      <c r="G4193" s="32"/>
      <c r="H4193" s="32"/>
      <c r="I4193" s="32"/>
      <c r="J4193" s="37"/>
      <c r="K4193" s="36"/>
      <c r="L4193" s="32"/>
      <c r="M4193" s="37"/>
      <c r="N4193" s="32"/>
      <c r="O4193" s="32"/>
      <c r="P4193" s="32"/>
      <c r="Q4193" s="32"/>
      <c r="R4193" s="38"/>
    </row>
    <row r="4194" spans="1:18" ht="22.5" customHeight="1">
      <c r="A4194" s="34"/>
      <c r="B4194" s="15"/>
      <c r="C4194" s="18"/>
      <c r="D4194" s="35"/>
      <c r="E4194" s="36"/>
      <c r="F4194" s="32"/>
      <c r="G4194" s="32"/>
      <c r="H4194" s="32"/>
      <c r="I4194" s="32"/>
      <c r="J4194" s="37"/>
      <c r="K4194" s="36"/>
      <c r="L4194" s="32"/>
      <c r="M4194" s="37"/>
      <c r="N4194" s="32"/>
      <c r="O4194" s="32"/>
      <c r="P4194" s="32"/>
      <c r="Q4194" s="32"/>
      <c r="R4194" s="38"/>
    </row>
    <row r="4195" spans="1:18" ht="22.5" customHeight="1">
      <c r="A4195" s="34"/>
      <c r="B4195" s="15"/>
      <c r="C4195" s="18"/>
      <c r="D4195" s="35"/>
      <c r="E4195" s="36"/>
      <c r="F4195" s="32"/>
      <c r="G4195" s="32"/>
      <c r="H4195" s="32"/>
      <c r="I4195" s="32"/>
      <c r="J4195" s="37"/>
      <c r="K4195" s="36"/>
      <c r="L4195" s="32"/>
      <c r="M4195" s="37"/>
      <c r="N4195" s="32"/>
      <c r="O4195" s="32"/>
      <c r="P4195" s="32"/>
      <c r="Q4195" s="32"/>
      <c r="R4195" s="38"/>
    </row>
    <row r="4196" spans="1:18" ht="22.5" customHeight="1">
      <c r="A4196" s="34"/>
      <c r="B4196" s="15"/>
      <c r="C4196" s="18"/>
      <c r="D4196" s="35"/>
      <c r="E4196" s="36"/>
      <c r="F4196" s="32"/>
      <c r="G4196" s="32"/>
      <c r="H4196" s="32"/>
      <c r="I4196" s="32"/>
      <c r="J4196" s="37"/>
      <c r="K4196" s="36"/>
      <c r="L4196" s="32"/>
      <c r="M4196" s="37"/>
      <c r="N4196" s="32"/>
      <c r="O4196" s="32"/>
      <c r="P4196" s="32"/>
      <c r="Q4196" s="32"/>
      <c r="R4196" s="38"/>
    </row>
    <row r="4197" spans="1:18" ht="22.5" customHeight="1">
      <c r="A4197" s="34"/>
      <c r="B4197" s="15"/>
      <c r="C4197" s="18"/>
      <c r="D4197" s="35"/>
      <c r="E4197" s="36"/>
      <c r="F4197" s="32"/>
      <c r="G4197" s="32"/>
      <c r="H4197" s="32"/>
      <c r="I4197" s="32"/>
      <c r="J4197" s="37"/>
      <c r="K4197" s="36"/>
      <c r="L4197" s="32"/>
      <c r="M4197" s="37"/>
      <c r="N4197" s="32"/>
      <c r="O4197" s="32"/>
      <c r="P4197" s="32"/>
      <c r="Q4197" s="32"/>
      <c r="R4197" s="38"/>
    </row>
    <row r="4198" spans="1:18" ht="22.5" customHeight="1">
      <c r="A4198" s="34"/>
      <c r="B4198" s="15"/>
      <c r="C4198" s="18"/>
      <c r="D4198" s="35"/>
      <c r="E4198" s="36"/>
      <c r="F4198" s="32"/>
      <c r="G4198" s="32"/>
      <c r="H4198" s="32"/>
      <c r="I4198" s="32"/>
      <c r="J4198" s="37"/>
      <c r="K4198" s="36"/>
      <c r="L4198" s="32"/>
      <c r="M4198" s="37"/>
      <c r="N4198" s="32"/>
      <c r="O4198" s="32"/>
      <c r="P4198" s="32"/>
      <c r="Q4198" s="32"/>
      <c r="R4198" s="38"/>
    </row>
    <row r="4199" spans="1:18" ht="22.5" customHeight="1">
      <c r="A4199" s="34"/>
      <c r="B4199" s="15"/>
      <c r="C4199" s="18"/>
      <c r="D4199" s="35"/>
      <c r="E4199" s="36"/>
      <c r="F4199" s="32"/>
      <c r="G4199" s="32"/>
      <c r="H4199" s="32"/>
      <c r="I4199" s="32"/>
      <c r="J4199" s="37"/>
      <c r="K4199" s="36"/>
      <c r="L4199" s="32"/>
      <c r="M4199" s="37"/>
      <c r="N4199" s="32"/>
      <c r="O4199" s="32"/>
      <c r="P4199" s="32"/>
      <c r="Q4199" s="32"/>
      <c r="R4199" s="38"/>
    </row>
    <row r="4200" spans="1:18" ht="22.5" customHeight="1">
      <c r="A4200" s="34"/>
      <c r="B4200" s="15"/>
      <c r="C4200" s="18"/>
      <c r="D4200" s="35"/>
      <c r="E4200" s="36"/>
      <c r="F4200" s="32"/>
      <c r="G4200" s="32"/>
      <c r="H4200" s="32"/>
      <c r="I4200" s="32"/>
      <c r="J4200" s="37"/>
      <c r="K4200" s="36"/>
      <c r="L4200" s="32"/>
      <c r="M4200" s="37"/>
      <c r="N4200" s="32"/>
      <c r="O4200" s="32"/>
      <c r="P4200" s="32"/>
      <c r="Q4200" s="32"/>
      <c r="R4200" s="38"/>
    </row>
    <row r="4201" spans="1:18" ht="22.5" customHeight="1">
      <c r="A4201" s="34"/>
      <c r="B4201" s="15"/>
      <c r="C4201" s="18"/>
      <c r="D4201" s="35"/>
      <c r="E4201" s="36"/>
      <c r="F4201" s="32"/>
      <c r="G4201" s="32"/>
      <c r="H4201" s="32"/>
      <c r="I4201" s="32"/>
      <c r="J4201" s="37"/>
      <c r="K4201" s="36"/>
      <c r="L4201" s="32"/>
      <c r="M4201" s="37"/>
      <c r="N4201" s="32"/>
      <c r="O4201" s="32"/>
      <c r="P4201" s="32"/>
      <c r="Q4201" s="32"/>
      <c r="R4201" s="38"/>
    </row>
    <row r="4202" spans="1:18" ht="22.5" customHeight="1">
      <c r="A4202" s="34"/>
      <c r="B4202" s="15"/>
      <c r="C4202" s="18"/>
      <c r="D4202" s="35"/>
      <c r="E4202" s="36"/>
      <c r="F4202" s="32"/>
      <c r="G4202" s="32"/>
      <c r="H4202" s="32"/>
      <c r="I4202" s="32"/>
      <c r="J4202" s="37"/>
      <c r="K4202" s="36"/>
      <c r="L4202" s="32"/>
      <c r="M4202" s="37"/>
      <c r="N4202" s="32"/>
      <c r="O4202" s="32"/>
      <c r="P4202" s="32"/>
      <c r="Q4202" s="32"/>
      <c r="R4202" s="38"/>
    </row>
    <row r="4203" spans="1:18" ht="22.5" customHeight="1">
      <c r="A4203" s="34"/>
      <c r="B4203" s="15"/>
      <c r="C4203" s="18"/>
      <c r="D4203" s="35"/>
      <c r="E4203" s="36"/>
      <c r="F4203" s="32"/>
      <c r="G4203" s="32"/>
      <c r="H4203" s="32"/>
      <c r="I4203" s="32"/>
      <c r="J4203" s="37"/>
      <c r="K4203" s="36"/>
      <c r="L4203" s="32"/>
      <c r="M4203" s="37"/>
      <c r="N4203" s="32"/>
      <c r="O4203" s="32"/>
      <c r="P4203" s="32"/>
      <c r="Q4203" s="32"/>
      <c r="R4203" s="38"/>
    </row>
    <row r="4204" spans="1:18" ht="22.5" customHeight="1">
      <c r="A4204" s="34"/>
      <c r="B4204" s="15"/>
      <c r="C4204" s="18"/>
      <c r="D4204" s="35"/>
      <c r="E4204" s="36"/>
      <c r="F4204" s="32"/>
      <c r="G4204" s="32"/>
      <c r="H4204" s="32"/>
      <c r="I4204" s="32"/>
      <c r="J4204" s="37"/>
      <c r="K4204" s="36"/>
      <c r="L4204" s="32"/>
      <c r="M4204" s="37"/>
      <c r="N4204" s="32"/>
      <c r="O4204" s="32"/>
      <c r="P4204" s="32"/>
      <c r="Q4204" s="32"/>
      <c r="R4204" s="38"/>
    </row>
    <row r="4205" spans="1:18" ht="22.5" customHeight="1">
      <c r="A4205" s="34"/>
      <c r="B4205" s="15"/>
      <c r="C4205" s="18"/>
      <c r="D4205" s="35"/>
      <c r="E4205" s="36"/>
      <c r="F4205" s="32"/>
      <c r="G4205" s="32"/>
      <c r="H4205" s="32"/>
      <c r="I4205" s="32"/>
      <c r="J4205" s="37"/>
      <c r="K4205" s="36"/>
      <c r="L4205" s="32"/>
      <c r="M4205" s="37"/>
      <c r="N4205" s="32"/>
      <c r="O4205" s="32"/>
      <c r="P4205" s="32"/>
      <c r="Q4205" s="32"/>
      <c r="R4205" s="38"/>
    </row>
    <row r="4206" spans="1:18" ht="22.5" customHeight="1">
      <c r="A4206" s="34"/>
      <c r="B4206" s="15"/>
      <c r="C4206" s="18"/>
      <c r="D4206" s="35"/>
      <c r="E4206" s="36"/>
      <c r="F4206" s="32"/>
      <c r="G4206" s="32"/>
      <c r="H4206" s="32"/>
      <c r="I4206" s="32"/>
      <c r="J4206" s="37"/>
      <c r="K4206" s="36"/>
      <c r="L4206" s="32"/>
      <c r="M4206" s="37"/>
      <c r="N4206" s="32"/>
      <c r="O4206" s="32"/>
      <c r="P4206" s="32"/>
      <c r="Q4206" s="32"/>
      <c r="R4206" s="38"/>
    </row>
    <row r="4207" spans="1:18" ht="22.5" customHeight="1">
      <c r="A4207" s="34"/>
      <c r="B4207" s="15"/>
      <c r="C4207" s="18"/>
      <c r="D4207" s="35"/>
      <c r="E4207" s="36"/>
      <c r="F4207" s="32"/>
      <c r="G4207" s="32"/>
      <c r="H4207" s="32"/>
      <c r="I4207" s="32"/>
      <c r="J4207" s="37"/>
      <c r="K4207" s="36"/>
      <c r="L4207" s="32"/>
      <c r="M4207" s="37"/>
      <c r="N4207" s="32"/>
      <c r="O4207" s="32"/>
      <c r="P4207" s="32"/>
      <c r="Q4207" s="32"/>
      <c r="R4207" s="38"/>
    </row>
    <row r="4208" spans="1:18" ht="22.5" customHeight="1">
      <c r="A4208" s="34"/>
      <c r="B4208" s="15"/>
      <c r="C4208" s="18"/>
      <c r="D4208" s="35"/>
      <c r="E4208" s="36"/>
      <c r="F4208" s="32"/>
      <c r="G4208" s="32"/>
      <c r="H4208" s="32"/>
      <c r="I4208" s="32"/>
      <c r="J4208" s="37"/>
      <c r="K4208" s="36"/>
      <c r="L4208" s="32"/>
      <c r="M4208" s="37"/>
      <c r="N4208" s="32"/>
      <c r="O4208" s="32"/>
      <c r="P4208" s="32"/>
      <c r="Q4208" s="32"/>
      <c r="R4208" s="38"/>
    </row>
    <row r="4209" spans="1:18" ht="22.5" customHeight="1">
      <c r="A4209" s="34"/>
      <c r="B4209" s="15"/>
      <c r="C4209" s="18"/>
      <c r="D4209" s="35"/>
      <c r="E4209" s="36"/>
      <c r="F4209" s="32"/>
      <c r="G4209" s="32"/>
      <c r="H4209" s="32"/>
      <c r="I4209" s="32"/>
      <c r="J4209" s="37"/>
      <c r="K4209" s="36"/>
      <c r="L4209" s="32"/>
      <c r="M4209" s="37"/>
      <c r="N4209" s="32"/>
      <c r="O4209" s="32"/>
      <c r="P4209" s="32"/>
      <c r="Q4209" s="32"/>
      <c r="R4209" s="38"/>
    </row>
    <row r="4210" spans="1:18" ht="22.5" customHeight="1">
      <c r="A4210" s="34"/>
      <c r="B4210" s="15"/>
      <c r="C4210" s="18"/>
      <c r="D4210" s="35"/>
      <c r="E4210" s="36"/>
      <c r="F4210" s="32"/>
      <c r="G4210" s="32"/>
      <c r="H4210" s="32"/>
      <c r="I4210" s="32"/>
      <c r="J4210" s="37"/>
      <c r="K4210" s="36"/>
      <c r="L4210" s="32"/>
      <c r="M4210" s="37"/>
      <c r="N4210" s="32"/>
      <c r="O4210" s="32"/>
      <c r="P4210" s="32"/>
      <c r="Q4210" s="32"/>
      <c r="R4210" s="38"/>
    </row>
    <row r="4211" spans="1:18" ht="22.5" customHeight="1">
      <c r="A4211" s="34"/>
      <c r="B4211" s="15"/>
      <c r="C4211" s="18"/>
      <c r="D4211" s="35"/>
      <c r="E4211" s="36"/>
      <c r="F4211" s="32"/>
      <c r="G4211" s="32"/>
      <c r="H4211" s="32"/>
      <c r="I4211" s="32"/>
      <c r="J4211" s="37"/>
      <c r="K4211" s="36"/>
      <c r="L4211" s="32"/>
      <c r="M4211" s="37"/>
      <c r="N4211" s="32"/>
      <c r="O4211" s="32"/>
      <c r="P4211" s="32"/>
      <c r="Q4211" s="32"/>
      <c r="R4211" s="38"/>
    </row>
    <row r="4212" spans="1:18" ht="22.5" customHeight="1">
      <c r="A4212" s="34"/>
      <c r="B4212" s="15"/>
      <c r="C4212" s="18"/>
      <c r="D4212" s="35"/>
      <c r="E4212" s="36"/>
      <c r="F4212" s="32"/>
      <c r="G4212" s="32"/>
      <c r="H4212" s="32"/>
      <c r="I4212" s="32"/>
      <c r="J4212" s="37"/>
      <c r="K4212" s="36"/>
      <c r="L4212" s="32"/>
      <c r="M4212" s="37"/>
      <c r="N4212" s="32"/>
      <c r="O4212" s="32"/>
      <c r="P4212" s="32"/>
      <c r="Q4212" s="32"/>
      <c r="R4212" s="38"/>
    </row>
    <row r="4213" spans="1:18" ht="22.5" customHeight="1">
      <c r="A4213" s="34"/>
      <c r="B4213" s="15"/>
      <c r="C4213" s="18"/>
      <c r="D4213" s="35"/>
      <c r="E4213" s="36"/>
      <c r="F4213" s="32"/>
      <c r="G4213" s="32"/>
      <c r="H4213" s="32"/>
      <c r="I4213" s="32"/>
      <c r="J4213" s="37"/>
      <c r="K4213" s="36"/>
      <c r="L4213" s="32"/>
      <c r="M4213" s="37"/>
      <c r="N4213" s="32"/>
      <c r="O4213" s="32"/>
      <c r="P4213" s="32"/>
      <c r="Q4213" s="32"/>
      <c r="R4213" s="38"/>
    </row>
    <row r="4214" spans="1:18" ht="22.5" customHeight="1">
      <c r="A4214" s="34"/>
      <c r="B4214" s="15"/>
      <c r="C4214" s="18"/>
      <c r="D4214" s="35"/>
      <c r="E4214" s="36"/>
      <c r="F4214" s="32"/>
      <c r="G4214" s="32"/>
      <c r="H4214" s="32"/>
      <c r="I4214" s="32"/>
      <c r="J4214" s="37"/>
      <c r="K4214" s="36"/>
      <c r="L4214" s="32"/>
      <c r="M4214" s="37"/>
      <c r="N4214" s="32"/>
      <c r="O4214" s="32"/>
      <c r="P4214" s="32"/>
      <c r="Q4214" s="32"/>
      <c r="R4214" s="38"/>
    </row>
    <row r="4215" spans="1:18" ht="22.5" customHeight="1">
      <c r="A4215" s="34"/>
      <c r="B4215" s="15"/>
      <c r="C4215" s="18"/>
      <c r="D4215" s="35"/>
      <c r="E4215" s="36"/>
      <c r="F4215" s="32"/>
      <c r="G4215" s="32"/>
      <c r="H4215" s="32"/>
      <c r="I4215" s="32"/>
      <c r="J4215" s="37"/>
      <c r="K4215" s="36"/>
      <c r="L4215" s="32"/>
      <c r="M4215" s="37"/>
      <c r="N4215" s="32"/>
      <c r="O4215" s="32"/>
      <c r="P4215" s="32"/>
      <c r="Q4215" s="32"/>
      <c r="R4215" s="38"/>
    </row>
    <row r="4216" spans="1:18" ht="22.5" customHeight="1">
      <c r="A4216" s="34"/>
      <c r="B4216" s="15"/>
      <c r="C4216" s="18"/>
      <c r="D4216" s="35"/>
      <c r="E4216" s="36"/>
      <c r="F4216" s="32"/>
      <c r="G4216" s="32"/>
      <c r="H4216" s="32"/>
      <c r="I4216" s="32"/>
      <c r="J4216" s="37"/>
      <c r="K4216" s="36"/>
      <c r="L4216" s="32"/>
      <c r="M4216" s="37"/>
      <c r="N4216" s="32"/>
      <c r="O4216" s="32"/>
      <c r="P4216" s="32"/>
      <c r="Q4216" s="32"/>
      <c r="R4216" s="38"/>
    </row>
    <row r="4217" spans="1:18" ht="22.5" customHeight="1">
      <c r="A4217" s="34"/>
      <c r="B4217" s="15"/>
      <c r="C4217" s="18"/>
      <c r="D4217" s="35"/>
      <c r="E4217" s="36"/>
      <c r="F4217" s="32"/>
      <c r="G4217" s="32"/>
      <c r="H4217" s="32"/>
      <c r="I4217" s="32"/>
      <c r="J4217" s="37"/>
      <c r="K4217" s="36"/>
      <c r="L4217" s="32"/>
      <c r="M4217" s="37"/>
      <c r="N4217" s="32"/>
      <c r="O4217" s="32"/>
      <c r="P4217" s="32"/>
      <c r="Q4217" s="32"/>
      <c r="R4217" s="38"/>
    </row>
    <row r="4218" spans="1:18" ht="22.5" customHeight="1">
      <c r="A4218" s="34"/>
      <c r="B4218" s="15"/>
      <c r="C4218" s="18"/>
      <c r="D4218" s="35"/>
      <c r="E4218" s="36"/>
      <c r="F4218" s="32"/>
      <c r="G4218" s="32"/>
      <c r="H4218" s="32"/>
      <c r="I4218" s="32"/>
      <c r="J4218" s="37"/>
      <c r="K4218" s="36"/>
      <c r="L4218" s="32"/>
      <c r="M4218" s="37"/>
      <c r="N4218" s="32"/>
      <c r="O4218" s="32"/>
      <c r="P4218" s="32"/>
      <c r="Q4218" s="32"/>
      <c r="R4218" s="38"/>
    </row>
    <row r="4219" spans="1:18" ht="22.5" customHeight="1">
      <c r="A4219" s="34"/>
      <c r="B4219" s="15"/>
      <c r="C4219" s="18"/>
      <c r="D4219" s="35"/>
      <c r="E4219" s="36"/>
      <c r="F4219" s="32"/>
      <c r="G4219" s="32"/>
      <c r="H4219" s="32"/>
      <c r="I4219" s="32"/>
      <c r="J4219" s="37"/>
      <c r="K4219" s="36"/>
      <c r="L4219" s="32"/>
      <c r="M4219" s="37"/>
      <c r="N4219" s="32"/>
      <c r="O4219" s="32"/>
      <c r="P4219" s="32"/>
      <c r="Q4219" s="32"/>
      <c r="R4219" s="38"/>
    </row>
    <row r="4220" spans="1:18" ht="22.5" customHeight="1">
      <c r="A4220" s="34"/>
      <c r="B4220" s="15"/>
      <c r="C4220" s="18"/>
      <c r="D4220" s="35"/>
      <c r="E4220" s="36"/>
      <c r="F4220" s="32"/>
      <c r="G4220" s="32"/>
      <c r="H4220" s="32"/>
      <c r="I4220" s="32"/>
      <c r="J4220" s="37"/>
      <c r="K4220" s="36"/>
      <c r="L4220" s="32"/>
      <c r="M4220" s="37"/>
      <c r="N4220" s="32"/>
      <c r="O4220" s="32"/>
      <c r="P4220" s="32"/>
      <c r="Q4220" s="32"/>
      <c r="R4220" s="38"/>
    </row>
    <row r="4221" spans="1:18" ht="22.5" customHeight="1">
      <c r="A4221" s="34"/>
      <c r="B4221" s="15"/>
      <c r="C4221" s="18"/>
      <c r="D4221" s="35"/>
      <c r="E4221" s="36"/>
      <c r="F4221" s="32"/>
      <c r="G4221" s="32"/>
      <c r="H4221" s="32"/>
      <c r="I4221" s="32"/>
      <c r="J4221" s="37"/>
      <c r="K4221" s="36"/>
      <c r="L4221" s="32"/>
      <c r="M4221" s="37"/>
      <c r="N4221" s="32"/>
      <c r="O4221" s="32"/>
      <c r="P4221" s="32"/>
      <c r="Q4221" s="32"/>
      <c r="R4221" s="38"/>
    </row>
    <row r="4222" spans="1:18" ht="22.5" customHeight="1">
      <c r="A4222" s="34"/>
      <c r="B4222" s="15"/>
      <c r="C4222" s="18"/>
      <c r="D4222" s="35"/>
      <c r="E4222" s="36"/>
      <c r="F4222" s="32"/>
      <c r="G4222" s="32"/>
      <c r="H4222" s="32"/>
      <c r="I4222" s="32"/>
      <c r="J4222" s="37"/>
      <c r="K4222" s="36"/>
      <c r="L4222" s="32"/>
      <c r="M4222" s="37"/>
      <c r="N4222" s="32"/>
      <c r="O4222" s="32"/>
      <c r="P4222" s="32"/>
      <c r="Q4222" s="32"/>
      <c r="R4222" s="38"/>
    </row>
    <row r="4223" spans="1:18" ht="22.5" customHeight="1">
      <c r="A4223" s="34"/>
      <c r="B4223" s="15"/>
      <c r="C4223" s="18"/>
      <c r="D4223" s="35"/>
      <c r="E4223" s="36"/>
      <c r="F4223" s="32"/>
      <c r="G4223" s="32"/>
      <c r="H4223" s="32"/>
      <c r="I4223" s="32"/>
      <c r="J4223" s="37"/>
      <c r="K4223" s="36"/>
      <c r="L4223" s="32"/>
      <c r="M4223" s="37"/>
      <c r="N4223" s="32"/>
      <c r="O4223" s="32"/>
      <c r="P4223" s="32"/>
      <c r="Q4223" s="32"/>
      <c r="R4223" s="38"/>
    </row>
    <row r="4224" spans="1:18" ht="22.5" customHeight="1">
      <c r="A4224" s="34"/>
      <c r="B4224" s="15"/>
      <c r="C4224" s="18"/>
      <c r="D4224" s="35"/>
      <c r="E4224" s="36"/>
      <c r="F4224" s="32"/>
      <c r="G4224" s="32"/>
      <c r="H4224" s="32"/>
      <c r="I4224" s="32"/>
      <c r="J4224" s="37"/>
      <c r="K4224" s="36"/>
      <c r="L4224" s="32"/>
      <c r="M4224" s="37"/>
      <c r="N4224" s="32"/>
      <c r="O4224" s="32"/>
      <c r="P4224" s="32"/>
      <c r="Q4224" s="32"/>
      <c r="R4224" s="38"/>
    </row>
    <row r="4225" spans="1:18" ht="22.5" customHeight="1">
      <c r="A4225" s="34"/>
      <c r="B4225" s="15"/>
      <c r="C4225" s="18"/>
      <c r="D4225" s="35"/>
      <c r="E4225" s="36"/>
      <c r="F4225" s="32"/>
      <c r="G4225" s="32"/>
      <c r="H4225" s="32"/>
      <c r="I4225" s="32"/>
      <c r="J4225" s="37"/>
      <c r="K4225" s="36"/>
      <c r="L4225" s="32"/>
      <c r="M4225" s="37"/>
      <c r="N4225" s="32"/>
      <c r="O4225" s="32"/>
      <c r="P4225" s="32"/>
      <c r="Q4225" s="32"/>
      <c r="R4225" s="38"/>
    </row>
    <row r="4226" spans="1:18" ht="22.5" customHeight="1">
      <c r="A4226" s="34"/>
      <c r="B4226" s="15"/>
      <c r="C4226" s="18"/>
      <c r="D4226" s="35"/>
      <c r="E4226" s="36"/>
      <c r="F4226" s="32"/>
      <c r="G4226" s="32"/>
      <c r="H4226" s="32"/>
      <c r="I4226" s="32"/>
      <c r="J4226" s="37"/>
      <c r="K4226" s="36"/>
      <c r="L4226" s="32"/>
      <c r="M4226" s="37"/>
      <c r="N4226" s="32"/>
      <c r="O4226" s="32"/>
      <c r="P4226" s="32"/>
      <c r="Q4226" s="32"/>
      <c r="R4226" s="38"/>
    </row>
    <row r="4227" spans="1:18" ht="22.5" customHeight="1">
      <c r="A4227" s="34"/>
      <c r="B4227" s="15"/>
      <c r="C4227" s="18"/>
      <c r="D4227" s="35"/>
      <c r="E4227" s="36"/>
      <c r="F4227" s="32"/>
      <c r="G4227" s="32"/>
      <c r="H4227" s="32"/>
      <c r="I4227" s="32"/>
      <c r="J4227" s="37"/>
      <c r="K4227" s="36"/>
      <c r="L4227" s="32"/>
      <c r="M4227" s="37"/>
      <c r="N4227" s="32"/>
      <c r="O4227" s="32"/>
      <c r="P4227" s="32"/>
      <c r="Q4227" s="32"/>
      <c r="R4227" s="38"/>
    </row>
    <row r="4228" spans="1:18" ht="22.5" customHeight="1">
      <c r="A4228" s="34"/>
      <c r="B4228" s="15"/>
      <c r="C4228" s="18"/>
      <c r="D4228" s="35"/>
      <c r="E4228" s="36"/>
      <c r="F4228" s="32"/>
      <c r="G4228" s="32"/>
      <c r="H4228" s="32"/>
      <c r="I4228" s="32"/>
      <c r="J4228" s="37"/>
      <c r="K4228" s="36"/>
      <c r="L4228" s="32"/>
      <c r="M4228" s="37"/>
      <c r="N4228" s="32"/>
      <c r="O4228" s="32"/>
      <c r="P4228" s="32"/>
      <c r="Q4228" s="32"/>
      <c r="R4228" s="38"/>
    </row>
    <row r="4229" spans="1:18" ht="22.5" customHeight="1">
      <c r="A4229" s="34"/>
      <c r="B4229" s="15"/>
      <c r="C4229" s="18"/>
      <c r="D4229" s="35"/>
      <c r="E4229" s="36"/>
      <c r="F4229" s="32"/>
      <c r="G4229" s="32"/>
      <c r="H4229" s="32"/>
      <c r="I4229" s="32"/>
      <c r="J4229" s="37"/>
      <c r="K4229" s="36"/>
      <c r="L4229" s="32"/>
      <c r="M4229" s="37"/>
      <c r="N4229" s="32"/>
      <c r="O4229" s="32"/>
      <c r="P4229" s="32"/>
      <c r="Q4229" s="32"/>
      <c r="R4229" s="38"/>
    </row>
    <row r="4230" spans="1:18" ht="22.5" customHeight="1">
      <c r="A4230" s="34"/>
      <c r="B4230" s="15"/>
      <c r="C4230" s="18"/>
      <c r="D4230" s="35"/>
      <c r="E4230" s="36"/>
      <c r="F4230" s="32"/>
      <c r="G4230" s="32"/>
      <c r="H4230" s="32"/>
      <c r="I4230" s="32"/>
      <c r="J4230" s="37"/>
      <c r="K4230" s="36"/>
      <c r="L4230" s="32"/>
      <c r="M4230" s="37"/>
      <c r="N4230" s="32"/>
      <c r="O4230" s="32"/>
      <c r="P4230" s="32"/>
      <c r="Q4230" s="32"/>
      <c r="R4230" s="38"/>
    </row>
    <row r="4231" spans="1:18" ht="22.5" customHeight="1">
      <c r="A4231" s="34"/>
      <c r="B4231" s="15"/>
      <c r="C4231" s="18"/>
      <c r="D4231" s="35"/>
      <c r="E4231" s="36"/>
      <c r="F4231" s="32"/>
      <c r="G4231" s="32"/>
      <c r="H4231" s="32"/>
      <c r="I4231" s="32"/>
      <c r="J4231" s="37"/>
      <c r="K4231" s="36"/>
      <c r="L4231" s="32"/>
      <c r="M4231" s="37"/>
      <c r="N4231" s="32"/>
      <c r="O4231" s="32"/>
      <c r="P4231" s="32"/>
      <c r="Q4231" s="32"/>
      <c r="R4231" s="38"/>
    </row>
    <row r="4232" spans="1:18" ht="22.5" customHeight="1">
      <c r="A4232" s="34"/>
      <c r="B4232" s="15"/>
      <c r="C4232" s="18"/>
      <c r="D4232" s="35"/>
      <c r="E4232" s="36"/>
      <c r="F4232" s="32"/>
      <c r="G4232" s="32"/>
      <c r="H4232" s="32"/>
      <c r="I4232" s="32"/>
      <c r="J4232" s="37"/>
      <c r="K4232" s="36"/>
      <c r="L4232" s="32"/>
      <c r="M4232" s="37"/>
      <c r="N4232" s="32"/>
      <c r="O4232" s="32"/>
      <c r="P4232" s="32"/>
      <c r="Q4232" s="32"/>
      <c r="R4232" s="38"/>
    </row>
    <row r="4233" spans="1:18" ht="22.5" customHeight="1">
      <c r="A4233" s="34"/>
      <c r="B4233" s="15"/>
      <c r="C4233" s="18"/>
      <c r="D4233" s="35"/>
      <c r="E4233" s="36"/>
      <c r="F4233" s="32"/>
      <c r="G4233" s="32"/>
      <c r="H4233" s="32"/>
      <c r="I4233" s="32"/>
      <c r="J4233" s="37"/>
      <c r="K4233" s="36"/>
      <c r="L4233" s="32"/>
      <c r="M4233" s="37"/>
      <c r="N4233" s="32"/>
      <c r="O4233" s="32"/>
      <c r="P4233" s="32"/>
      <c r="Q4233" s="32"/>
      <c r="R4233" s="38"/>
    </row>
    <row r="4234" spans="1:18" ht="22.5" customHeight="1">
      <c r="A4234" s="34"/>
      <c r="B4234" s="15"/>
      <c r="C4234" s="18"/>
      <c r="D4234" s="35"/>
      <c r="E4234" s="36"/>
      <c r="F4234" s="32"/>
      <c r="G4234" s="32"/>
      <c r="H4234" s="32"/>
      <c r="I4234" s="32"/>
      <c r="J4234" s="37"/>
      <c r="K4234" s="36"/>
      <c r="L4234" s="32"/>
      <c r="M4234" s="37"/>
      <c r="N4234" s="32"/>
      <c r="O4234" s="32"/>
      <c r="P4234" s="32"/>
      <c r="Q4234" s="32"/>
      <c r="R4234" s="38"/>
    </row>
    <row r="4235" spans="1:18" ht="22.5" customHeight="1">
      <c r="A4235" s="34"/>
      <c r="B4235" s="15"/>
      <c r="C4235" s="18"/>
      <c r="D4235" s="35"/>
      <c r="E4235" s="36"/>
      <c r="F4235" s="32"/>
      <c r="G4235" s="32"/>
      <c r="H4235" s="32"/>
      <c r="I4235" s="32"/>
      <c r="J4235" s="37"/>
      <c r="K4235" s="36"/>
      <c r="L4235" s="32"/>
      <c r="M4235" s="37"/>
      <c r="N4235" s="32"/>
      <c r="O4235" s="32"/>
      <c r="P4235" s="32"/>
      <c r="Q4235" s="32"/>
      <c r="R4235" s="38"/>
    </row>
    <row r="4236" spans="1:18" ht="22.5" customHeight="1">
      <c r="A4236" s="34"/>
      <c r="B4236" s="15"/>
      <c r="C4236" s="18"/>
      <c r="D4236" s="35"/>
      <c r="E4236" s="36"/>
      <c r="F4236" s="32"/>
      <c r="G4236" s="32"/>
      <c r="H4236" s="32"/>
      <c r="I4236" s="32"/>
      <c r="J4236" s="37"/>
      <c r="K4236" s="36"/>
      <c r="L4236" s="32"/>
      <c r="M4236" s="37"/>
      <c r="N4236" s="32"/>
      <c r="O4236" s="32"/>
      <c r="P4236" s="32"/>
      <c r="Q4236" s="32"/>
      <c r="R4236" s="38"/>
    </row>
    <row r="4237" spans="1:18" ht="22.5" customHeight="1">
      <c r="A4237" s="34"/>
      <c r="B4237" s="15"/>
      <c r="C4237" s="18"/>
      <c r="D4237" s="35"/>
      <c r="E4237" s="36"/>
      <c r="F4237" s="32"/>
      <c r="G4237" s="32"/>
      <c r="H4237" s="32"/>
      <c r="I4237" s="32"/>
      <c r="J4237" s="37"/>
      <c r="K4237" s="36"/>
      <c r="L4237" s="32"/>
      <c r="M4237" s="37"/>
      <c r="N4237" s="32"/>
      <c r="O4237" s="32"/>
      <c r="P4237" s="32"/>
      <c r="Q4237" s="32"/>
      <c r="R4237" s="38"/>
    </row>
    <row r="4238" spans="1:18" ht="22.5" customHeight="1">
      <c r="A4238" s="34"/>
      <c r="B4238" s="15"/>
      <c r="C4238" s="18"/>
      <c r="D4238" s="35"/>
      <c r="E4238" s="36"/>
      <c r="F4238" s="32"/>
      <c r="G4238" s="32"/>
      <c r="H4238" s="32"/>
      <c r="I4238" s="32"/>
      <c r="J4238" s="37"/>
      <c r="K4238" s="36"/>
      <c r="L4238" s="32"/>
      <c r="M4238" s="37"/>
      <c r="N4238" s="32"/>
      <c r="O4238" s="32"/>
      <c r="P4238" s="32"/>
      <c r="Q4238" s="32"/>
      <c r="R4238" s="38"/>
    </row>
    <row r="4239" spans="1:18" ht="22.5" customHeight="1">
      <c r="A4239" s="34"/>
      <c r="B4239" s="15"/>
      <c r="C4239" s="18"/>
      <c r="D4239" s="35"/>
      <c r="E4239" s="36"/>
      <c r="F4239" s="32"/>
      <c r="G4239" s="32"/>
      <c r="H4239" s="32"/>
      <c r="I4239" s="32"/>
      <c r="J4239" s="37"/>
      <c r="K4239" s="36"/>
      <c r="L4239" s="32"/>
      <c r="M4239" s="37"/>
      <c r="N4239" s="32"/>
      <c r="O4239" s="32"/>
      <c r="P4239" s="32"/>
      <c r="Q4239" s="32"/>
      <c r="R4239" s="38"/>
    </row>
    <row r="4240" spans="1:18" ht="22.5" customHeight="1">
      <c r="A4240" s="34"/>
      <c r="B4240" s="15"/>
      <c r="C4240" s="18"/>
      <c r="D4240" s="35"/>
      <c r="E4240" s="36"/>
      <c r="F4240" s="32"/>
      <c r="G4240" s="32"/>
      <c r="H4240" s="32"/>
      <c r="I4240" s="32"/>
      <c r="J4240" s="37"/>
      <c r="K4240" s="36"/>
      <c r="L4240" s="32"/>
      <c r="M4240" s="37"/>
      <c r="N4240" s="32"/>
      <c r="O4240" s="32"/>
      <c r="P4240" s="32"/>
      <c r="Q4240" s="32"/>
      <c r="R4240" s="38"/>
    </row>
    <row r="4241" spans="1:18" ht="22.5" customHeight="1">
      <c r="A4241" s="34"/>
      <c r="B4241" s="15"/>
      <c r="C4241" s="18"/>
      <c r="D4241" s="35"/>
      <c r="E4241" s="36"/>
      <c r="F4241" s="32"/>
      <c r="G4241" s="32"/>
      <c r="H4241" s="32"/>
      <c r="I4241" s="32"/>
      <c r="J4241" s="37"/>
      <c r="K4241" s="36"/>
      <c r="L4241" s="32"/>
      <c r="M4241" s="37"/>
      <c r="N4241" s="32"/>
      <c r="O4241" s="32"/>
      <c r="P4241" s="32"/>
      <c r="Q4241" s="32"/>
      <c r="R4241" s="38"/>
    </row>
    <row r="4242" spans="1:18" ht="22.5" customHeight="1">
      <c r="A4242" s="34"/>
      <c r="B4242" s="15"/>
      <c r="C4242" s="18"/>
      <c r="D4242" s="35"/>
      <c r="E4242" s="36"/>
      <c r="F4242" s="32"/>
      <c r="G4242" s="32"/>
      <c r="H4242" s="32"/>
      <c r="I4242" s="32"/>
      <c r="J4242" s="37"/>
      <c r="K4242" s="36"/>
      <c r="L4242" s="32"/>
      <c r="M4242" s="37"/>
      <c r="N4242" s="32"/>
      <c r="O4242" s="32"/>
      <c r="P4242" s="32"/>
      <c r="Q4242" s="32"/>
      <c r="R4242" s="38"/>
    </row>
    <row r="4243" spans="1:18" ht="22.5" customHeight="1">
      <c r="A4243" s="34"/>
      <c r="B4243" s="15"/>
      <c r="C4243" s="18"/>
      <c r="D4243" s="35"/>
      <c r="E4243" s="36"/>
      <c r="F4243" s="32"/>
      <c r="G4243" s="32"/>
      <c r="H4243" s="32"/>
      <c r="I4243" s="32"/>
      <c r="J4243" s="37"/>
      <c r="K4243" s="36"/>
      <c r="L4243" s="32"/>
      <c r="M4243" s="37"/>
      <c r="N4243" s="32"/>
      <c r="O4243" s="32"/>
      <c r="P4243" s="32"/>
      <c r="Q4243" s="32"/>
      <c r="R4243" s="38"/>
    </row>
    <row r="4244" spans="1:18" ht="22.5" customHeight="1">
      <c r="A4244" s="34"/>
      <c r="B4244" s="15"/>
      <c r="C4244" s="18"/>
      <c r="D4244" s="35"/>
      <c r="E4244" s="36"/>
      <c r="F4244" s="32"/>
      <c r="G4244" s="32"/>
      <c r="H4244" s="32"/>
      <c r="I4244" s="32"/>
      <c r="J4244" s="37"/>
      <c r="K4244" s="36"/>
      <c r="L4244" s="32"/>
      <c r="M4244" s="37"/>
      <c r="N4244" s="32"/>
      <c r="O4244" s="32"/>
      <c r="P4244" s="32"/>
      <c r="Q4244" s="32"/>
      <c r="R4244" s="38"/>
    </row>
    <row r="4245" spans="1:18" ht="22.5" customHeight="1">
      <c r="A4245" s="34"/>
      <c r="B4245" s="15"/>
      <c r="C4245" s="18"/>
      <c r="D4245" s="35"/>
      <c r="E4245" s="36"/>
      <c r="F4245" s="32"/>
      <c r="G4245" s="32"/>
      <c r="H4245" s="32"/>
      <c r="I4245" s="32"/>
      <c r="J4245" s="37"/>
      <c r="K4245" s="36"/>
      <c r="L4245" s="32"/>
      <c r="M4245" s="37"/>
      <c r="N4245" s="32"/>
      <c r="O4245" s="32"/>
      <c r="P4245" s="32"/>
      <c r="Q4245" s="32"/>
      <c r="R4245" s="38"/>
    </row>
    <row r="4246" spans="1:18" ht="22.5" customHeight="1">
      <c r="A4246" s="34"/>
      <c r="B4246" s="15"/>
      <c r="C4246" s="18"/>
      <c r="D4246" s="35"/>
      <c r="E4246" s="36"/>
      <c r="F4246" s="32"/>
      <c r="G4246" s="32"/>
      <c r="H4246" s="32"/>
      <c r="I4246" s="32"/>
      <c r="J4246" s="37"/>
      <c r="K4246" s="36"/>
      <c r="L4246" s="32"/>
      <c r="M4246" s="37"/>
      <c r="N4246" s="32"/>
      <c r="O4246" s="32"/>
      <c r="P4246" s="32"/>
      <c r="Q4246" s="32"/>
      <c r="R4246" s="38"/>
    </row>
    <row r="4247" spans="1:18" ht="22.5" customHeight="1">
      <c r="A4247" s="34"/>
      <c r="B4247" s="15"/>
      <c r="C4247" s="18"/>
      <c r="D4247" s="35"/>
      <c r="E4247" s="36"/>
      <c r="F4247" s="32"/>
      <c r="G4247" s="32"/>
      <c r="H4247" s="32"/>
      <c r="I4247" s="32"/>
      <c r="J4247" s="37"/>
      <c r="K4247" s="36"/>
      <c r="L4247" s="32"/>
      <c r="M4247" s="37"/>
      <c r="N4247" s="32"/>
      <c r="O4247" s="32"/>
      <c r="P4247" s="32"/>
      <c r="Q4247" s="32"/>
      <c r="R4247" s="38"/>
    </row>
    <row r="4248" spans="1:18" ht="22.5" customHeight="1">
      <c r="A4248" s="34"/>
      <c r="B4248" s="15"/>
      <c r="C4248" s="18"/>
      <c r="D4248" s="35"/>
      <c r="E4248" s="36"/>
      <c r="F4248" s="32"/>
      <c r="G4248" s="32"/>
      <c r="H4248" s="32"/>
      <c r="I4248" s="32"/>
      <c r="J4248" s="37"/>
      <c r="K4248" s="36"/>
      <c r="L4248" s="32"/>
      <c r="M4248" s="37"/>
      <c r="N4248" s="32"/>
      <c r="O4248" s="32"/>
      <c r="P4248" s="32"/>
      <c r="Q4248" s="32"/>
      <c r="R4248" s="38"/>
    </row>
    <row r="4249" spans="1:18" ht="22.5" customHeight="1">
      <c r="A4249" s="34"/>
      <c r="B4249" s="15"/>
      <c r="C4249" s="18"/>
      <c r="D4249" s="35"/>
      <c r="E4249" s="36"/>
      <c r="F4249" s="32"/>
      <c r="G4249" s="32"/>
      <c r="H4249" s="32"/>
      <c r="I4249" s="32"/>
      <c r="J4249" s="37"/>
      <c r="K4249" s="36"/>
      <c r="L4249" s="32"/>
      <c r="M4249" s="37"/>
      <c r="N4249" s="32"/>
      <c r="O4249" s="32"/>
      <c r="P4249" s="32"/>
      <c r="Q4249" s="32"/>
      <c r="R4249" s="38"/>
    </row>
    <row r="4250" spans="1:18" ht="22.5" customHeight="1">
      <c r="A4250" s="34"/>
      <c r="B4250" s="15"/>
      <c r="C4250" s="18"/>
      <c r="D4250" s="35"/>
      <c r="E4250" s="36"/>
      <c r="F4250" s="32"/>
      <c r="G4250" s="32"/>
      <c r="H4250" s="32"/>
      <c r="I4250" s="32"/>
      <c r="J4250" s="37"/>
      <c r="K4250" s="36"/>
      <c r="L4250" s="32"/>
      <c r="M4250" s="37"/>
      <c r="N4250" s="32"/>
      <c r="O4250" s="32"/>
      <c r="P4250" s="32"/>
      <c r="Q4250" s="32"/>
      <c r="R4250" s="38"/>
    </row>
    <row r="4251" spans="1:18" ht="22.5" customHeight="1">
      <c r="A4251" s="34"/>
      <c r="B4251" s="15"/>
      <c r="C4251" s="18"/>
      <c r="D4251" s="35"/>
      <c r="E4251" s="36"/>
      <c r="F4251" s="32"/>
      <c r="G4251" s="32"/>
      <c r="H4251" s="32"/>
      <c r="I4251" s="32"/>
      <c r="J4251" s="37"/>
      <c r="K4251" s="36"/>
      <c r="L4251" s="32"/>
      <c r="M4251" s="37"/>
      <c r="N4251" s="32"/>
      <c r="O4251" s="32"/>
      <c r="P4251" s="32"/>
      <c r="Q4251" s="32"/>
      <c r="R4251" s="38"/>
    </row>
    <row r="4252" spans="1:18" ht="22.5" customHeight="1">
      <c r="A4252" s="34"/>
      <c r="B4252" s="15"/>
      <c r="C4252" s="18"/>
      <c r="D4252" s="35"/>
      <c r="E4252" s="36"/>
      <c r="F4252" s="32"/>
      <c r="G4252" s="32"/>
      <c r="H4252" s="32"/>
      <c r="I4252" s="32"/>
      <c r="J4252" s="37"/>
      <c r="K4252" s="36"/>
      <c r="L4252" s="32"/>
      <c r="M4252" s="37"/>
      <c r="N4252" s="32"/>
      <c r="O4252" s="32"/>
      <c r="P4252" s="32"/>
      <c r="Q4252" s="32"/>
      <c r="R4252" s="38"/>
    </row>
    <row r="4253" spans="1:18" ht="22.5" customHeight="1">
      <c r="A4253" s="34"/>
      <c r="B4253" s="15"/>
      <c r="C4253" s="18"/>
      <c r="D4253" s="35"/>
      <c r="E4253" s="36"/>
      <c r="F4253" s="32"/>
      <c r="G4253" s="32"/>
      <c r="H4253" s="32"/>
      <c r="I4253" s="32"/>
      <c r="J4253" s="37"/>
      <c r="K4253" s="36"/>
      <c r="L4253" s="32"/>
      <c r="M4253" s="37"/>
      <c r="N4253" s="32"/>
      <c r="O4253" s="32"/>
      <c r="P4253" s="32"/>
      <c r="Q4253" s="32"/>
      <c r="R4253" s="38"/>
    </row>
    <row r="4254" spans="1:18" ht="22.5" customHeight="1">
      <c r="A4254" s="34"/>
      <c r="B4254" s="15"/>
      <c r="C4254" s="18"/>
      <c r="D4254" s="35"/>
      <c r="E4254" s="36"/>
      <c r="F4254" s="32"/>
      <c r="G4254" s="32"/>
      <c r="H4254" s="32"/>
      <c r="I4254" s="32"/>
      <c r="J4254" s="37"/>
      <c r="K4254" s="36"/>
      <c r="L4254" s="32"/>
      <c r="M4254" s="37"/>
      <c r="N4254" s="32"/>
      <c r="O4254" s="32"/>
      <c r="P4254" s="32"/>
      <c r="Q4254" s="32"/>
      <c r="R4254" s="38"/>
    </row>
    <row r="4255" spans="1:18" ht="22.5" customHeight="1">
      <c r="A4255" s="34"/>
      <c r="B4255" s="15"/>
      <c r="C4255" s="18"/>
      <c r="D4255" s="35"/>
      <c r="E4255" s="36"/>
      <c r="F4255" s="32"/>
      <c r="G4255" s="32"/>
      <c r="H4255" s="32"/>
      <c r="I4255" s="32"/>
      <c r="J4255" s="37"/>
      <c r="K4255" s="36"/>
      <c r="L4255" s="32"/>
      <c r="M4255" s="37"/>
      <c r="N4255" s="32"/>
      <c r="O4255" s="32"/>
      <c r="P4255" s="32"/>
      <c r="Q4255" s="32"/>
      <c r="R4255" s="38"/>
    </row>
    <row r="4256" spans="1:18" ht="22.5" customHeight="1">
      <c r="A4256" s="34"/>
      <c r="B4256" s="15"/>
      <c r="C4256" s="18"/>
      <c r="D4256" s="35"/>
      <c r="E4256" s="36"/>
      <c r="F4256" s="32"/>
      <c r="G4256" s="32"/>
      <c r="H4256" s="32"/>
      <c r="I4256" s="32"/>
      <c r="J4256" s="37"/>
      <c r="K4256" s="36"/>
      <c r="L4256" s="32"/>
      <c r="M4256" s="37"/>
      <c r="N4256" s="32"/>
      <c r="O4256" s="32"/>
      <c r="P4256" s="32"/>
      <c r="Q4256" s="32"/>
      <c r="R4256" s="38"/>
    </row>
    <row r="4257" spans="1:18" ht="22.5" customHeight="1">
      <c r="A4257" s="34"/>
      <c r="B4257" s="15"/>
      <c r="C4257" s="18"/>
      <c r="D4257" s="35"/>
      <c r="E4257" s="36"/>
      <c r="F4257" s="32"/>
      <c r="G4257" s="32"/>
      <c r="H4257" s="32"/>
      <c r="I4257" s="32"/>
      <c r="J4257" s="37"/>
      <c r="K4257" s="36"/>
      <c r="L4257" s="32"/>
      <c r="M4257" s="37"/>
      <c r="N4257" s="32"/>
      <c r="O4257" s="32"/>
      <c r="P4257" s="32"/>
      <c r="Q4257" s="32"/>
      <c r="R4257" s="38"/>
    </row>
    <row r="4258" spans="1:18" ht="22.5" customHeight="1">
      <c r="A4258" s="34"/>
      <c r="B4258" s="15"/>
      <c r="C4258" s="18"/>
      <c r="D4258" s="35"/>
      <c r="E4258" s="36"/>
      <c r="F4258" s="32"/>
      <c r="G4258" s="32"/>
      <c r="H4258" s="32"/>
      <c r="I4258" s="32"/>
      <c r="J4258" s="37"/>
      <c r="K4258" s="36"/>
      <c r="L4258" s="32"/>
      <c r="M4258" s="37"/>
      <c r="N4258" s="32"/>
      <c r="O4258" s="32"/>
      <c r="P4258" s="32"/>
      <c r="Q4258" s="32"/>
      <c r="R4258" s="38"/>
    </row>
    <row r="4259" spans="1:18" ht="22.5" customHeight="1">
      <c r="A4259" s="34"/>
      <c r="B4259" s="15"/>
      <c r="C4259" s="18"/>
      <c r="D4259" s="35"/>
      <c r="E4259" s="36"/>
      <c r="F4259" s="32"/>
      <c r="G4259" s="32"/>
      <c r="H4259" s="32"/>
      <c r="I4259" s="32"/>
      <c r="J4259" s="37"/>
      <c r="K4259" s="36"/>
      <c r="L4259" s="32"/>
      <c r="M4259" s="37"/>
      <c r="N4259" s="32"/>
      <c r="O4259" s="32"/>
      <c r="P4259" s="32"/>
      <c r="Q4259" s="32"/>
      <c r="R4259" s="38"/>
    </row>
    <row r="4260" spans="1:18" ht="22.5" customHeight="1">
      <c r="A4260" s="34"/>
      <c r="B4260" s="15"/>
      <c r="C4260" s="18"/>
      <c r="D4260" s="35"/>
      <c r="E4260" s="36"/>
      <c r="F4260" s="32"/>
      <c r="G4260" s="32"/>
      <c r="H4260" s="32"/>
      <c r="I4260" s="32"/>
      <c r="J4260" s="37"/>
      <c r="K4260" s="36"/>
      <c r="L4260" s="32"/>
      <c r="M4260" s="37"/>
      <c r="N4260" s="32"/>
      <c r="O4260" s="32"/>
      <c r="P4260" s="32"/>
      <c r="Q4260" s="32"/>
      <c r="R4260" s="38"/>
    </row>
    <row r="4261" spans="1:18" ht="22.5" customHeight="1">
      <c r="A4261" s="34"/>
      <c r="B4261" s="15"/>
      <c r="C4261" s="18"/>
      <c r="D4261" s="35"/>
      <c r="E4261" s="36"/>
      <c r="F4261" s="32"/>
      <c r="G4261" s="32"/>
      <c r="H4261" s="32"/>
      <c r="I4261" s="32"/>
      <c r="J4261" s="37"/>
      <c r="K4261" s="36"/>
      <c r="L4261" s="32"/>
      <c r="M4261" s="37"/>
      <c r="N4261" s="32"/>
      <c r="O4261" s="32"/>
      <c r="P4261" s="32"/>
      <c r="Q4261" s="32"/>
      <c r="R4261" s="38"/>
    </row>
    <row r="4262" spans="1:18" ht="22.5" customHeight="1">
      <c r="A4262" s="34"/>
      <c r="B4262" s="15"/>
      <c r="C4262" s="18"/>
      <c r="D4262" s="35"/>
      <c r="E4262" s="36"/>
      <c r="F4262" s="32"/>
      <c r="G4262" s="32"/>
      <c r="H4262" s="32"/>
      <c r="I4262" s="32"/>
      <c r="J4262" s="37"/>
      <c r="K4262" s="36"/>
      <c r="L4262" s="32"/>
      <c r="M4262" s="37"/>
      <c r="N4262" s="32"/>
      <c r="O4262" s="32"/>
      <c r="P4262" s="32"/>
      <c r="Q4262" s="32"/>
      <c r="R4262" s="38"/>
    </row>
    <row r="4263" spans="1:18" ht="22.5" customHeight="1">
      <c r="A4263" s="34"/>
      <c r="B4263" s="15"/>
      <c r="C4263" s="18"/>
      <c r="D4263" s="35"/>
      <c r="E4263" s="36"/>
      <c r="F4263" s="32"/>
      <c r="G4263" s="32"/>
      <c r="H4263" s="32"/>
      <c r="I4263" s="32"/>
      <c r="J4263" s="37"/>
      <c r="K4263" s="36"/>
      <c r="L4263" s="32"/>
      <c r="M4263" s="37"/>
      <c r="N4263" s="32"/>
      <c r="O4263" s="32"/>
      <c r="P4263" s="32"/>
      <c r="Q4263" s="32"/>
      <c r="R4263" s="38"/>
    </row>
    <row r="4264" spans="1:18" ht="22.5" customHeight="1">
      <c r="A4264" s="34"/>
      <c r="B4264" s="15"/>
      <c r="C4264" s="18"/>
      <c r="D4264" s="35"/>
      <c r="E4264" s="36"/>
      <c r="F4264" s="32"/>
      <c r="G4264" s="32"/>
      <c r="H4264" s="32"/>
      <c r="I4264" s="32"/>
      <c r="J4264" s="37"/>
      <c r="K4264" s="36"/>
      <c r="L4264" s="32"/>
      <c r="M4264" s="37"/>
      <c r="N4264" s="32"/>
      <c r="O4264" s="32"/>
      <c r="P4264" s="32"/>
      <c r="Q4264" s="32"/>
      <c r="R4264" s="38"/>
    </row>
    <row r="4265" spans="1:18" ht="22.5" customHeight="1">
      <c r="A4265" s="34"/>
      <c r="B4265" s="15"/>
      <c r="C4265" s="18"/>
      <c r="D4265" s="35"/>
      <c r="E4265" s="36"/>
      <c r="F4265" s="32"/>
      <c r="G4265" s="32"/>
      <c r="H4265" s="32"/>
      <c r="I4265" s="32"/>
      <c r="J4265" s="37"/>
      <c r="K4265" s="36"/>
      <c r="L4265" s="32"/>
      <c r="M4265" s="37"/>
      <c r="N4265" s="32"/>
      <c r="O4265" s="32"/>
      <c r="P4265" s="32"/>
      <c r="Q4265" s="32"/>
      <c r="R4265" s="38"/>
    </row>
    <row r="4266" spans="1:18" ht="22.5" customHeight="1">
      <c r="A4266" s="34"/>
      <c r="B4266" s="15"/>
      <c r="C4266" s="18"/>
      <c r="D4266" s="35"/>
      <c r="E4266" s="36"/>
      <c r="F4266" s="32"/>
      <c r="G4266" s="32"/>
      <c r="H4266" s="32"/>
      <c r="I4266" s="32"/>
      <c r="J4266" s="37"/>
      <c r="K4266" s="36"/>
      <c r="L4266" s="32"/>
      <c r="M4266" s="37"/>
      <c r="N4266" s="32"/>
      <c r="O4266" s="32"/>
      <c r="P4266" s="32"/>
      <c r="Q4266" s="32"/>
      <c r="R4266" s="38"/>
    </row>
    <row r="4267" spans="1:18" ht="22.5" customHeight="1">
      <c r="A4267" s="34"/>
      <c r="B4267" s="15"/>
      <c r="C4267" s="18"/>
      <c r="D4267" s="35"/>
      <c r="E4267" s="36"/>
      <c r="F4267" s="32"/>
      <c r="G4267" s="32"/>
      <c r="H4267" s="32"/>
      <c r="I4267" s="32"/>
      <c r="J4267" s="37"/>
      <c r="K4267" s="36"/>
      <c r="L4267" s="32"/>
      <c r="M4267" s="37"/>
      <c r="N4267" s="32"/>
      <c r="O4267" s="32"/>
      <c r="P4267" s="32"/>
      <c r="Q4267" s="32"/>
      <c r="R4267" s="38"/>
    </row>
    <row r="4268" spans="1:18" ht="22.5" customHeight="1">
      <c r="A4268" s="34"/>
      <c r="B4268" s="15"/>
      <c r="C4268" s="18"/>
      <c r="D4268" s="35"/>
      <c r="E4268" s="36"/>
      <c r="F4268" s="32"/>
      <c r="G4268" s="32"/>
      <c r="H4268" s="32"/>
      <c r="I4268" s="32"/>
      <c r="J4268" s="37"/>
      <c r="K4268" s="36"/>
      <c r="L4268" s="32"/>
      <c r="M4268" s="37"/>
      <c r="N4268" s="32"/>
      <c r="O4268" s="32"/>
      <c r="P4268" s="32"/>
      <c r="Q4268" s="32"/>
      <c r="R4268" s="38"/>
    </row>
    <row r="4269" spans="1:18" ht="22.5" customHeight="1">
      <c r="A4269" s="34"/>
      <c r="B4269" s="15"/>
      <c r="C4269" s="18"/>
      <c r="D4269" s="35"/>
      <c r="E4269" s="36"/>
      <c r="F4269" s="32"/>
      <c r="G4269" s="32"/>
      <c r="H4269" s="32"/>
      <c r="I4269" s="32"/>
      <c r="J4269" s="37"/>
      <c r="K4269" s="36"/>
      <c r="L4269" s="32"/>
      <c r="M4269" s="37"/>
      <c r="N4269" s="32"/>
      <c r="O4269" s="32"/>
      <c r="P4269" s="32"/>
      <c r="Q4269" s="32"/>
      <c r="R4269" s="38"/>
    </row>
    <row r="4270" spans="1:18" ht="22.5" customHeight="1">
      <c r="A4270" s="34"/>
      <c r="B4270" s="15"/>
      <c r="C4270" s="18"/>
      <c r="D4270" s="35"/>
      <c r="E4270" s="36"/>
      <c r="F4270" s="32"/>
      <c r="G4270" s="32"/>
      <c r="H4270" s="32"/>
      <c r="I4270" s="32"/>
      <c r="J4270" s="37"/>
      <c r="K4270" s="36"/>
      <c r="L4270" s="32"/>
      <c r="M4270" s="37"/>
      <c r="N4270" s="32"/>
      <c r="O4270" s="32"/>
      <c r="P4270" s="32"/>
      <c r="Q4270" s="32"/>
      <c r="R4270" s="38"/>
    </row>
    <row r="4271" spans="1:18" ht="22.5" customHeight="1">
      <c r="A4271" s="34"/>
      <c r="B4271" s="15"/>
      <c r="C4271" s="18"/>
      <c r="D4271" s="35"/>
      <c r="E4271" s="36"/>
      <c r="F4271" s="32"/>
      <c r="G4271" s="32"/>
      <c r="H4271" s="32"/>
      <c r="I4271" s="32"/>
      <c r="J4271" s="37"/>
      <c r="K4271" s="36"/>
      <c r="L4271" s="32"/>
      <c r="M4271" s="37"/>
      <c r="N4271" s="32"/>
      <c r="O4271" s="32"/>
      <c r="P4271" s="32"/>
      <c r="Q4271" s="32"/>
      <c r="R4271" s="38"/>
    </row>
    <row r="4272" spans="1:18" ht="22.5" customHeight="1">
      <c r="A4272" s="34"/>
      <c r="B4272" s="15"/>
      <c r="C4272" s="18"/>
      <c r="D4272" s="35"/>
      <c r="E4272" s="36"/>
      <c r="F4272" s="32"/>
      <c r="G4272" s="32"/>
      <c r="H4272" s="32"/>
      <c r="I4272" s="32"/>
      <c r="J4272" s="37"/>
      <c r="K4272" s="36"/>
      <c r="L4272" s="32"/>
      <c r="M4272" s="37"/>
      <c r="N4272" s="32"/>
      <c r="O4272" s="32"/>
      <c r="P4272" s="32"/>
      <c r="Q4272" s="32"/>
      <c r="R4272" s="38"/>
    </row>
    <row r="4273" spans="1:18" ht="22.5" customHeight="1">
      <c r="A4273" s="34"/>
      <c r="B4273" s="15"/>
      <c r="C4273" s="18"/>
      <c r="D4273" s="35"/>
      <c r="E4273" s="36"/>
      <c r="F4273" s="32"/>
      <c r="G4273" s="32"/>
      <c r="H4273" s="32"/>
      <c r="I4273" s="32"/>
      <c r="J4273" s="37"/>
      <c r="K4273" s="36"/>
      <c r="L4273" s="32"/>
      <c r="M4273" s="37"/>
      <c r="N4273" s="32"/>
      <c r="O4273" s="32"/>
      <c r="P4273" s="32"/>
      <c r="Q4273" s="32"/>
      <c r="R4273" s="38"/>
    </row>
    <row r="4274" spans="1:18" ht="22.5" customHeight="1">
      <c r="A4274" s="34"/>
      <c r="B4274" s="15"/>
      <c r="C4274" s="18"/>
      <c r="D4274" s="35"/>
      <c r="E4274" s="36"/>
      <c r="F4274" s="32"/>
      <c r="G4274" s="32"/>
      <c r="H4274" s="32"/>
      <c r="I4274" s="32"/>
      <c r="J4274" s="37"/>
      <c r="K4274" s="36"/>
      <c r="L4274" s="32"/>
      <c r="M4274" s="37"/>
      <c r="N4274" s="32"/>
      <c r="O4274" s="32"/>
      <c r="P4274" s="32"/>
      <c r="Q4274" s="32"/>
      <c r="R4274" s="38"/>
    </row>
    <row r="4275" spans="1:18" ht="22.5" customHeight="1">
      <c r="A4275" s="34"/>
      <c r="B4275" s="15"/>
      <c r="C4275" s="18"/>
      <c r="D4275" s="35"/>
      <c r="E4275" s="36"/>
      <c r="F4275" s="32"/>
      <c r="G4275" s="32"/>
      <c r="H4275" s="32"/>
      <c r="I4275" s="32"/>
      <c r="J4275" s="37"/>
      <c r="K4275" s="36"/>
      <c r="L4275" s="32"/>
      <c r="M4275" s="37"/>
      <c r="N4275" s="32"/>
      <c r="O4275" s="32"/>
      <c r="P4275" s="32"/>
      <c r="Q4275" s="32"/>
      <c r="R4275" s="38"/>
    </row>
    <row r="4276" spans="1:18" ht="22.5" customHeight="1">
      <c r="A4276" s="34"/>
      <c r="B4276" s="15"/>
      <c r="C4276" s="18"/>
      <c r="D4276" s="35"/>
      <c r="E4276" s="36"/>
      <c r="F4276" s="32"/>
      <c r="G4276" s="32"/>
      <c r="H4276" s="32"/>
      <c r="I4276" s="32"/>
      <c r="J4276" s="37"/>
      <c r="K4276" s="36"/>
      <c r="L4276" s="32"/>
      <c r="M4276" s="37"/>
      <c r="N4276" s="32"/>
      <c r="O4276" s="32"/>
      <c r="P4276" s="32"/>
      <c r="Q4276" s="32"/>
      <c r="R4276" s="38"/>
    </row>
    <row r="4277" spans="1:18" ht="22.5" customHeight="1">
      <c r="A4277" s="34"/>
      <c r="B4277" s="15"/>
      <c r="C4277" s="18"/>
      <c r="D4277" s="35"/>
      <c r="E4277" s="36"/>
      <c r="F4277" s="32"/>
      <c r="G4277" s="32"/>
      <c r="H4277" s="32"/>
      <c r="I4277" s="32"/>
      <c r="J4277" s="37"/>
      <c r="K4277" s="36"/>
      <c r="L4277" s="32"/>
      <c r="M4277" s="37"/>
      <c r="N4277" s="32"/>
      <c r="O4277" s="32"/>
      <c r="P4277" s="32"/>
      <c r="Q4277" s="32"/>
      <c r="R4277" s="38"/>
    </row>
    <row r="4278" spans="1:18" ht="22.5" customHeight="1">
      <c r="A4278" s="34"/>
      <c r="B4278" s="15"/>
      <c r="C4278" s="18"/>
      <c r="D4278" s="35"/>
      <c r="E4278" s="36"/>
      <c r="F4278" s="32"/>
      <c r="G4278" s="32"/>
      <c r="H4278" s="32"/>
      <c r="I4278" s="32"/>
      <c r="J4278" s="37"/>
      <c r="K4278" s="36"/>
      <c r="L4278" s="32"/>
      <c r="M4278" s="37"/>
      <c r="N4278" s="32"/>
      <c r="O4278" s="32"/>
      <c r="P4278" s="32"/>
      <c r="Q4278" s="32"/>
      <c r="R4278" s="38"/>
    </row>
    <row r="4279" spans="1:18" ht="22.5" customHeight="1">
      <c r="A4279" s="34"/>
      <c r="B4279" s="15"/>
      <c r="C4279" s="18"/>
      <c r="D4279" s="35"/>
      <c r="E4279" s="36"/>
      <c r="F4279" s="32"/>
      <c r="G4279" s="32"/>
      <c r="H4279" s="32"/>
      <c r="I4279" s="32"/>
      <c r="J4279" s="37"/>
      <c r="K4279" s="36"/>
      <c r="L4279" s="32"/>
      <c r="M4279" s="37"/>
      <c r="N4279" s="32"/>
      <c r="O4279" s="32"/>
      <c r="P4279" s="32"/>
      <c r="Q4279" s="32"/>
      <c r="R4279" s="38"/>
    </row>
    <row r="4280" spans="1:18" ht="22.5" customHeight="1">
      <c r="A4280" s="34"/>
      <c r="B4280" s="15"/>
      <c r="C4280" s="18"/>
      <c r="D4280" s="35"/>
      <c r="E4280" s="36"/>
      <c r="F4280" s="32"/>
      <c r="G4280" s="32"/>
      <c r="H4280" s="32"/>
      <c r="I4280" s="32"/>
      <c r="J4280" s="37"/>
      <c r="K4280" s="36"/>
      <c r="L4280" s="32"/>
      <c r="M4280" s="37"/>
      <c r="N4280" s="32"/>
      <c r="O4280" s="32"/>
      <c r="P4280" s="32"/>
      <c r="Q4280" s="32"/>
      <c r="R4280" s="38"/>
    </row>
    <row r="4281" spans="1:18" ht="22.5" customHeight="1">
      <c r="A4281" s="34"/>
      <c r="B4281" s="15"/>
      <c r="C4281" s="18"/>
      <c r="D4281" s="35"/>
      <c r="E4281" s="36"/>
      <c r="F4281" s="32"/>
      <c r="G4281" s="32"/>
      <c r="H4281" s="32"/>
      <c r="I4281" s="32"/>
      <c r="J4281" s="37"/>
      <c r="K4281" s="36"/>
      <c r="L4281" s="32"/>
      <c r="M4281" s="37"/>
      <c r="N4281" s="32"/>
      <c r="O4281" s="32"/>
      <c r="P4281" s="32"/>
      <c r="Q4281" s="32"/>
      <c r="R4281" s="38"/>
    </row>
    <row r="4282" spans="1:18" ht="22.5" customHeight="1">
      <c r="A4282" s="34"/>
      <c r="B4282" s="15"/>
      <c r="C4282" s="18"/>
      <c r="D4282" s="35"/>
      <c r="E4282" s="36"/>
      <c r="F4282" s="32"/>
      <c r="G4282" s="32"/>
      <c r="H4282" s="32"/>
      <c r="I4282" s="32"/>
      <c r="J4282" s="37"/>
      <c r="K4282" s="36"/>
      <c r="L4282" s="32"/>
      <c r="M4282" s="37"/>
      <c r="N4282" s="32"/>
      <c r="O4282" s="32"/>
      <c r="P4282" s="32"/>
      <c r="Q4282" s="32"/>
      <c r="R4282" s="38"/>
    </row>
    <row r="4283" spans="1:18" ht="22.5" customHeight="1">
      <c r="A4283" s="34"/>
      <c r="B4283" s="15"/>
      <c r="C4283" s="18"/>
      <c r="D4283" s="35"/>
      <c r="E4283" s="36"/>
      <c r="F4283" s="32"/>
      <c r="G4283" s="32"/>
      <c r="H4283" s="32"/>
      <c r="I4283" s="32"/>
      <c r="J4283" s="37"/>
      <c r="K4283" s="36"/>
      <c r="L4283" s="32"/>
      <c r="M4283" s="37"/>
      <c r="N4283" s="32"/>
      <c r="O4283" s="32"/>
      <c r="P4283" s="32"/>
      <c r="Q4283" s="32"/>
      <c r="R4283" s="38"/>
    </row>
    <row r="4284" spans="1:18" ht="22.5" customHeight="1">
      <c r="A4284" s="34"/>
      <c r="B4284" s="15"/>
      <c r="C4284" s="18"/>
      <c r="D4284" s="35"/>
      <c r="E4284" s="36"/>
      <c r="F4284" s="32"/>
      <c r="G4284" s="32"/>
      <c r="H4284" s="32"/>
      <c r="I4284" s="32"/>
      <c r="J4284" s="37"/>
      <c r="K4284" s="36"/>
      <c r="L4284" s="32"/>
      <c r="M4284" s="37"/>
      <c r="N4284" s="32"/>
      <c r="O4284" s="32"/>
      <c r="P4284" s="32"/>
      <c r="Q4284" s="32"/>
      <c r="R4284" s="38"/>
    </row>
    <row r="4285" spans="1:18" ht="22.5" customHeight="1">
      <c r="A4285" s="34"/>
      <c r="B4285" s="15"/>
      <c r="C4285" s="18"/>
      <c r="D4285" s="35"/>
      <c r="E4285" s="36"/>
      <c r="F4285" s="32"/>
      <c r="G4285" s="32"/>
      <c r="H4285" s="32"/>
      <c r="I4285" s="32"/>
      <c r="J4285" s="37"/>
      <c r="K4285" s="36"/>
      <c r="L4285" s="32"/>
      <c r="M4285" s="37"/>
      <c r="N4285" s="32"/>
      <c r="O4285" s="32"/>
      <c r="P4285" s="32"/>
      <c r="Q4285" s="32"/>
      <c r="R4285" s="38"/>
    </row>
    <row r="4286" spans="1:18" ht="22.5" customHeight="1">
      <c r="A4286" s="34"/>
      <c r="B4286" s="15"/>
      <c r="C4286" s="18"/>
      <c r="D4286" s="35"/>
      <c r="E4286" s="36"/>
      <c r="F4286" s="32"/>
      <c r="G4286" s="32"/>
      <c r="H4286" s="32"/>
      <c r="I4286" s="32"/>
      <c r="J4286" s="37"/>
      <c r="K4286" s="36"/>
      <c r="L4286" s="32"/>
      <c r="M4286" s="37"/>
      <c r="N4286" s="32"/>
      <c r="O4286" s="32"/>
      <c r="P4286" s="32"/>
      <c r="Q4286" s="32"/>
      <c r="R4286" s="38"/>
    </row>
    <row r="4287" spans="1:18" ht="22.5" customHeight="1">
      <c r="A4287" s="34"/>
      <c r="B4287" s="15"/>
      <c r="C4287" s="18"/>
      <c r="D4287" s="35"/>
      <c r="E4287" s="36"/>
      <c r="F4287" s="32"/>
      <c r="G4287" s="32"/>
      <c r="H4287" s="32"/>
      <c r="I4287" s="32"/>
      <c r="J4287" s="37"/>
      <c r="K4287" s="36"/>
      <c r="L4287" s="32"/>
      <c r="M4287" s="37"/>
      <c r="N4287" s="32"/>
      <c r="O4287" s="32"/>
      <c r="P4287" s="32"/>
      <c r="Q4287" s="32"/>
      <c r="R4287" s="38"/>
    </row>
    <row r="4288" spans="1:18" ht="22.5" customHeight="1">
      <c r="A4288" s="34"/>
      <c r="B4288" s="15"/>
      <c r="C4288" s="18"/>
      <c r="D4288" s="35"/>
      <c r="E4288" s="36"/>
      <c r="F4288" s="32"/>
      <c r="G4288" s="32"/>
      <c r="H4288" s="32"/>
      <c r="I4288" s="32"/>
      <c r="J4288" s="37"/>
      <c r="K4288" s="36"/>
      <c r="L4288" s="32"/>
      <c r="M4288" s="37"/>
      <c r="N4288" s="32"/>
      <c r="O4288" s="32"/>
      <c r="P4288" s="32"/>
      <c r="Q4288" s="32"/>
      <c r="R4288" s="38"/>
    </row>
    <row r="4289" spans="1:18" ht="22.5" customHeight="1">
      <c r="A4289" s="34"/>
      <c r="B4289" s="15"/>
      <c r="C4289" s="18"/>
      <c r="D4289" s="35"/>
      <c r="E4289" s="36"/>
      <c r="F4289" s="32"/>
      <c r="G4289" s="32"/>
      <c r="H4289" s="32"/>
      <c r="I4289" s="32"/>
      <c r="J4289" s="37"/>
      <c r="K4289" s="36"/>
      <c r="L4289" s="32"/>
      <c r="M4289" s="37"/>
      <c r="N4289" s="32"/>
      <c r="O4289" s="32"/>
      <c r="P4289" s="32"/>
      <c r="Q4289" s="32"/>
      <c r="R4289" s="38"/>
    </row>
    <row r="4290" spans="1:18" ht="22.5" customHeight="1">
      <c r="A4290" s="34"/>
      <c r="B4290" s="15"/>
      <c r="C4290" s="18"/>
      <c r="D4290" s="35"/>
      <c r="E4290" s="36"/>
      <c r="F4290" s="32"/>
      <c r="G4290" s="32"/>
      <c r="H4290" s="32"/>
      <c r="I4290" s="32"/>
      <c r="J4290" s="37"/>
      <c r="K4290" s="36"/>
      <c r="L4290" s="32"/>
      <c r="M4290" s="37"/>
      <c r="N4290" s="32"/>
      <c r="O4290" s="32"/>
      <c r="P4290" s="32"/>
      <c r="Q4290" s="32"/>
      <c r="R4290" s="38"/>
    </row>
    <row r="4291" spans="1:18" ht="22.5" customHeight="1">
      <c r="A4291" s="34"/>
      <c r="B4291" s="15"/>
      <c r="C4291" s="18"/>
      <c r="D4291" s="35"/>
      <c r="E4291" s="36"/>
      <c r="F4291" s="32"/>
      <c r="G4291" s="32"/>
      <c r="H4291" s="32"/>
      <c r="I4291" s="32"/>
      <c r="J4291" s="37"/>
      <c r="K4291" s="36"/>
      <c r="L4291" s="32"/>
      <c r="M4291" s="37"/>
      <c r="N4291" s="32"/>
      <c r="O4291" s="32"/>
      <c r="P4291" s="32"/>
      <c r="Q4291" s="32"/>
      <c r="R4291" s="38"/>
    </row>
    <row r="4292" spans="1:18" ht="22.5" customHeight="1">
      <c r="A4292" s="34"/>
      <c r="B4292" s="15"/>
      <c r="C4292" s="18"/>
      <c r="D4292" s="35"/>
      <c r="E4292" s="36"/>
      <c r="F4292" s="32"/>
      <c r="G4292" s="32"/>
      <c r="H4292" s="32"/>
      <c r="I4292" s="32"/>
      <c r="J4292" s="37"/>
      <c r="K4292" s="36"/>
      <c r="L4292" s="32"/>
      <c r="M4292" s="37"/>
      <c r="N4292" s="32"/>
      <c r="O4292" s="32"/>
      <c r="P4292" s="32"/>
      <c r="Q4292" s="32"/>
      <c r="R4292" s="38"/>
    </row>
    <row r="4293" spans="1:18" ht="22.5" customHeight="1">
      <c r="A4293" s="34"/>
      <c r="B4293" s="15"/>
      <c r="C4293" s="18"/>
      <c r="D4293" s="35"/>
      <c r="E4293" s="36"/>
      <c r="F4293" s="32"/>
      <c r="G4293" s="32"/>
      <c r="H4293" s="32"/>
      <c r="I4293" s="32"/>
      <c r="J4293" s="37"/>
      <c r="K4293" s="36"/>
      <c r="L4293" s="32"/>
      <c r="M4293" s="37"/>
      <c r="N4293" s="32"/>
      <c r="O4293" s="32"/>
      <c r="P4293" s="32"/>
      <c r="Q4293" s="32"/>
      <c r="R4293" s="38"/>
    </row>
    <row r="4294" spans="1:18" ht="22.5" customHeight="1">
      <c r="A4294" s="34"/>
      <c r="B4294" s="15"/>
      <c r="C4294" s="18"/>
      <c r="D4294" s="35"/>
      <c r="E4294" s="36"/>
      <c r="F4294" s="32"/>
      <c r="G4294" s="32"/>
      <c r="H4294" s="32"/>
      <c r="I4294" s="32"/>
      <c r="J4294" s="37"/>
      <c r="K4294" s="36"/>
      <c r="L4294" s="32"/>
      <c r="M4294" s="37"/>
      <c r="N4294" s="32"/>
      <c r="O4294" s="32"/>
      <c r="P4294" s="32"/>
      <c r="Q4294" s="32"/>
      <c r="R4294" s="38"/>
    </row>
    <row r="4295" spans="1:18" ht="22.5" customHeight="1">
      <c r="A4295" s="34"/>
      <c r="B4295" s="15"/>
      <c r="C4295" s="18"/>
      <c r="D4295" s="35"/>
      <c r="E4295" s="36"/>
      <c r="F4295" s="32"/>
      <c r="G4295" s="32"/>
      <c r="H4295" s="32"/>
      <c r="I4295" s="32"/>
      <c r="J4295" s="37"/>
      <c r="K4295" s="36"/>
      <c r="L4295" s="32"/>
      <c r="M4295" s="37"/>
      <c r="N4295" s="32"/>
      <c r="O4295" s="32"/>
      <c r="P4295" s="32"/>
      <c r="Q4295" s="32"/>
      <c r="R4295" s="38"/>
    </row>
    <row r="4296" spans="1:18" ht="22.5" customHeight="1">
      <c r="A4296" s="34"/>
      <c r="B4296" s="15"/>
      <c r="C4296" s="18"/>
      <c r="D4296" s="35"/>
      <c r="E4296" s="36"/>
      <c r="F4296" s="32"/>
      <c r="G4296" s="32"/>
      <c r="H4296" s="32"/>
      <c r="I4296" s="32"/>
      <c r="J4296" s="37"/>
      <c r="K4296" s="36"/>
      <c r="L4296" s="32"/>
      <c r="M4296" s="37"/>
      <c r="N4296" s="32"/>
      <c r="O4296" s="32"/>
      <c r="P4296" s="32"/>
      <c r="Q4296" s="32"/>
      <c r="R4296" s="38"/>
    </row>
    <row r="4297" spans="1:18" ht="22.5" customHeight="1">
      <c r="A4297" s="34"/>
      <c r="B4297" s="15"/>
      <c r="C4297" s="18"/>
      <c r="D4297" s="35"/>
      <c r="E4297" s="36"/>
      <c r="F4297" s="32"/>
      <c r="G4297" s="32"/>
      <c r="H4297" s="32"/>
      <c r="I4297" s="32"/>
      <c r="J4297" s="37"/>
      <c r="K4297" s="36"/>
      <c r="L4297" s="32"/>
      <c r="M4297" s="37"/>
      <c r="N4297" s="32"/>
      <c r="O4297" s="32"/>
      <c r="P4297" s="32"/>
      <c r="Q4297" s="32"/>
      <c r="R4297" s="38"/>
    </row>
    <row r="4298" spans="1:18" ht="22.5" customHeight="1">
      <c r="A4298" s="34"/>
      <c r="B4298" s="15"/>
      <c r="C4298" s="18"/>
      <c r="D4298" s="35"/>
      <c r="E4298" s="36"/>
      <c r="F4298" s="32"/>
      <c r="G4298" s="32"/>
      <c r="H4298" s="32"/>
      <c r="I4298" s="32"/>
      <c r="J4298" s="37"/>
      <c r="K4298" s="36"/>
      <c r="L4298" s="32"/>
      <c r="M4298" s="37"/>
      <c r="N4298" s="32"/>
      <c r="O4298" s="32"/>
      <c r="P4298" s="32"/>
      <c r="Q4298" s="32"/>
      <c r="R4298" s="38"/>
    </row>
    <row r="4299" spans="1:18" ht="22.5" customHeight="1">
      <c r="A4299" s="34"/>
      <c r="B4299" s="15"/>
      <c r="C4299" s="18"/>
      <c r="D4299" s="35"/>
      <c r="E4299" s="36"/>
      <c r="F4299" s="32"/>
      <c r="G4299" s="32"/>
      <c r="H4299" s="32"/>
      <c r="I4299" s="32"/>
      <c r="J4299" s="37"/>
      <c r="K4299" s="36"/>
      <c r="L4299" s="32"/>
      <c r="M4299" s="37"/>
      <c r="N4299" s="32"/>
      <c r="O4299" s="32"/>
      <c r="P4299" s="32"/>
      <c r="Q4299" s="32"/>
      <c r="R4299" s="38"/>
    </row>
    <row r="4300" spans="1:18" ht="22.5" customHeight="1">
      <c r="A4300" s="34"/>
      <c r="B4300" s="15"/>
      <c r="C4300" s="18"/>
      <c r="D4300" s="35"/>
      <c r="E4300" s="36"/>
      <c r="F4300" s="32"/>
      <c r="G4300" s="32"/>
      <c r="H4300" s="32"/>
      <c r="I4300" s="32"/>
      <c r="J4300" s="37"/>
      <c r="K4300" s="36"/>
      <c r="L4300" s="32"/>
      <c r="M4300" s="37"/>
      <c r="N4300" s="32"/>
      <c r="O4300" s="32"/>
      <c r="P4300" s="32"/>
      <c r="Q4300" s="32"/>
      <c r="R4300" s="38"/>
    </row>
    <row r="4301" spans="1:18" ht="22.5" customHeight="1">
      <c r="A4301" s="34"/>
      <c r="B4301" s="15"/>
      <c r="C4301" s="18"/>
      <c r="D4301" s="35"/>
      <c r="E4301" s="36"/>
      <c r="F4301" s="32"/>
      <c r="G4301" s="32"/>
      <c r="H4301" s="32"/>
      <c r="I4301" s="32"/>
      <c r="J4301" s="37"/>
      <c r="K4301" s="36"/>
      <c r="L4301" s="32"/>
      <c r="M4301" s="37"/>
      <c r="N4301" s="32"/>
      <c r="O4301" s="32"/>
      <c r="P4301" s="32"/>
      <c r="Q4301" s="32"/>
      <c r="R4301" s="38"/>
    </row>
    <row r="4302" spans="1:18" ht="22.5" customHeight="1">
      <c r="A4302" s="34"/>
      <c r="B4302" s="15"/>
      <c r="C4302" s="18"/>
      <c r="D4302" s="35"/>
      <c r="E4302" s="36"/>
      <c r="F4302" s="32"/>
      <c r="G4302" s="32"/>
      <c r="H4302" s="32"/>
      <c r="I4302" s="32"/>
      <c r="J4302" s="37"/>
      <c r="K4302" s="36"/>
      <c r="L4302" s="32"/>
      <c r="M4302" s="37"/>
      <c r="N4302" s="32"/>
      <c r="O4302" s="32"/>
      <c r="P4302" s="32"/>
      <c r="Q4302" s="32"/>
      <c r="R4302" s="38"/>
    </row>
    <row r="4303" spans="1:18" ht="22.5" customHeight="1">
      <c r="A4303" s="34"/>
      <c r="B4303" s="15"/>
      <c r="C4303" s="18"/>
      <c r="D4303" s="35"/>
      <c r="E4303" s="36"/>
      <c r="F4303" s="32"/>
      <c r="G4303" s="32"/>
      <c r="H4303" s="32"/>
      <c r="I4303" s="32"/>
      <c r="J4303" s="37"/>
      <c r="K4303" s="36"/>
      <c r="L4303" s="32"/>
      <c r="M4303" s="37"/>
      <c r="N4303" s="32"/>
      <c r="O4303" s="32"/>
      <c r="P4303" s="32"/>
      <c r="Q4303" s="32"/>
      <c r="R4303" s="38"/>
    </row>
    <row r="4304" spans="1:18" ht="22.5" customHeight="1">
      <c r="A4304" s="34"/>
      <c r="B4304" s="15"/>
      <c r="C4304" s="18"/>
      <c r="D4304" s="35"/>
      <c r="E4304" s="36"/>
      <c r="F4304" s="32"/>
      <c r="G4304" s="32"/>
      <c r="H4304" s="32"/>
      <c r="I4304" s="32"/>
      <c r="J4304" s="37"/>
      <c r="K4304" s="36"/>
      <c r="L4304" s="32"/>
      <c r="M4304" s="37"/>
      <c r="N4304" s="32"/>
      <c r="O4304" s="32"/>
      <c r="P4304" s="32"/>
      <c r="Q4304" s="32"/>
      <c r="R4304" s="38"/>
    </row>
    <row r="4305" spans="1:18" ht="22.5" customHeight="1">
      <c r="A4305" s="34"/>
      <c r="B4305" s="15"/>
      <c r="C4305" s="18"/>
      <c r="D4305" s="35"/>
      <c r="E4305" s="36"/>
      <c r="F4305" s="32"/>
      <c r="G4305" s="32"/>
      <c r="H4305" s="32"/>
      <c r="I4305" s="32"/>
      <c r="J4305" s="37"/>
      <c r="K4305" s="36"/>
      <c r="L4305" s="32"/>
      <c r="M4305" s="37"/>
      <c r="N4305" s="32"/>
      <c r="O4305" s="32"/>
      <c r="P4305" s="32"/>
      <c r="Q4305" s="32"/>
      <c r="R4305" s="38"/>
    </row>
    <row r="4306" spans="1:18" ht="22.5" customHeight="1">
      <c r="A4306" s="34"/>
      <c r="B4306" s="15"/>
      <c r="C4306" s="18"/>
      <c r="D4306" s="35"/>
      <c r="E4306" s="36"/>
      <c r="F4306" s="32"/>
      <c r="G4306" s="32"/>
      <c r="H4306" s="32"/>
      <c r="I4306" s="32"/>
      <c r="J4306" s="37"/>
      <c r="K4306" s="36"/>
      <c r="L4306" s="32"/>
      <c r="M4306" s="37"/>
      <c r="N4306" s="32"/>
      <c r="O4306" s="32"/>
      <c r="P4306" s="32"/>
      <c r="Q4306" s="32"/>
      <c r="R4306" s="38"/>
    </row>
    <row r="4307" spans="1:18" ht="22.5" customHeight="1">
      <c r="A4307" s="34"/>
      <c r="B4307" s="15"/>
      <c r="C4307" s="18"/>
      <c r="D4307" s="35"/>
      <c r="E4307" s="36"/>
      <c r="F4307" s="32"/>
      <c r="G4307" s="32"/>
      <c r="H4307" s="32"/>
      <c r="I4307" s="32"/>
      <c r="J4307" s="37"/>
      <c r="K4307" s="36"/>
      <c r="L4307" s="32"/>
      <c r="M4307" s="37"/>
      <c r="N4307" s="32"/>
      <c r="O4307" s="32"/>
      <c r="P4307" s="32"/>
      <c r="Q4307" s="32"/>
      <c r="R4307" s="38"/>
    </row>
    <row r="4308" spans="1:18" ht="22.5" customHeight="1">
      <c r="A4308" s="34"/>
      <c r="B4308" s="15"/>
      <c r="C4308" s="18"/>
      <c r="D4308" s="35"/>
      <c r="E4308" s="36"/>
      <c r="F4308" s="32"/>
      <c r="G4308" s="32"/>
      <c r="H4308" s="32"/>
      <c r="I4308" s="32"/>
      <c r="J4308" s="37"/>
      <c r="K4308" s="36"/>
      <c r="L4308" s="32"/>
      <c r="M4308" s="37"/>
      <c r="N4308" s="32"/>
      <c r="O4308" s="32"/>
      <c r="P4308" s="32"/>
      <c r="Q4308" s="32"/>
      <c r="R4308" s="38"/>
    </row>
    <row r="4309" spans="1:18" ht="22.5" customHeight="1">
      <c r="A4309" s="34"/>
      <c r="B4309" s="15"/>
      <c r="C4309" s="18"/>
      <c r="D4309" s="35"/>
      <c r="E4309" s="36"/>
      <c r="F4309" s="32"/>
      <c r="G4309" s="32"/>
      <c r="H4309" s="32"/>
      <c r="I4309" s="32"/>
      <c r="J4309" s="37"/>
      <c r="K4309" s="36"/>
      <c r="L4309" s="32"/>
      <c r="M4309" s="37"/>
      <c r="N4309" s="32"/>
      <c r="O4309" s="32"/>
      <c r="P4309" s="32"/>
      <c r="Q4309" s="32"/>
      <c r="R4309" s="38"/>
    </row>
    <row r="4310" spans="1:18" ht="22.5" customHeight="1">
      <c r="A4310" s="34"/>
      <c r="B4310" s="15"/>
      <c r="C4310" s="18"/>
      <c r="D4310" s="35"/>
      <c r="E4310" s="36"/>
      <c r="F4310" s="32"/>
      <c r="G4310" s="32"/>
      <c r="H4310" s="32"/>
      <c r="I4310" s="32"/>
      <c r="J4310" s="37"/>
      <c r="K4310" s="36"/>
      <c r="L4310" s="32"/>
      <c r="M4310" s="37"/>
      <c r="N4310" s="32"/>
      <c r="O4310" s="32"/>
      <c r="P4310" s="32"/>
      <c r="Q4310" s="32"/>
      <c r="R4310" s="38"/>
    </row>
    <row r="4311" spans="1:18" ht="22.5" customHeight="1">
      <c r="A4311" s="34"/>
      <c r="B4311" s="15"/>
      <c r="C4311" s="18"/>
      <c r="D4311" s="35"/>
      <c r="E4311" s="36"/>
      <c r="F4311" s="32"/>
      <c r="G4311" s="32"/>
      <c r="H4311" s="32"/>
      <c r="I4311" s="32"/>
      <c r="J4311" s="37"/>
      <c r="K4311" s="36"/>
      <c r="L4311" s="32"/>
      <c r="M4311" s="37"/>
      <c r="N4311" s="32"/>
      <c r="O4311" s="32"/>
      <c r="P4311" s="32"/>
      <c r="Q4311" s="32"/>
      <c r="R4311" s="38"/>
    </row>
    <row r="4312" spans="1:18" ht="22.5" customHeight="1">
      <c r="A4312" s="34"/>
      <c r="B4312" s="15"/>
      <c r="C4312" s="18"/>
      <c r="D4312" s="35"/>
      <c r="E4312" s="36"/>
      <c r="F4312" s="32"/>
      <c r="G4312" s="32"/>
      <c r="H4312" s="32"/>
      <c r="I4312" s="32"/>
      <c r="J4312" s="37"/>
      <c r="K4312" s="36"/>
      <c r="L4312" s="32"/>
      <c r="M4312" s="37"/>
      <c r="N4312" s="32"/>
      <c r="O4312" s="32"/>
      <c r="P4312" s="32"/>
      <c r="Q4312" s="32"/>
      <c r="R4312" s="38"/>
    </row>
    <row r="4313" spans="1:18" ht="22.5" customHeight="1">
      <c r="A4313" s="34"/>
      <c r="B4313" s="15"/>
      <c r="C4313" s="18"/>
      <c r="D4313" s="35"/>
      <c r="E4313" s="36"/>
      <c r="F4313" s="32"/>
      <c r="G4313" s="32"/>
      <c r="H4313" s="32"/>
      <c r="I4313" s="32"/>
      <c r="J4313" s="37"/>
      <c r="K4313" s="36"/>
      <c r="L4313" s="32"/>
      <c r="M4313" s="37"/>
      <c r="N4313" s="32"/>
      <c r="O4313" s="32"/>
      <c r="P4313" s="32"/>
      <c r="Q4313" s="32"/>
      <c r="R4313" s="38"/>
    </row>
    <row r="4314" spans="1:18" ht="22.5" customHeight="1">
      <c r="A4314" s="34"/>
      <c r="B4314" s="15"/>
      <c r="C4314" s="18"/>
      <c r="D4314" s="35"/>
      <c r="E4314" s="36"/>
      <c r="F4314" s="32"/>
      <c r="G4314" s="32"/>
      <c r="H4314" s="32"/>
      <c r="I4314" s="32"/>
      <c r="J4314" s="37"/>
      <c r="K4314" s="36"/>
      <c r="L4314" s="32"/>
      <c r="M4314" s="37"/>
      <c r="N4314" s="32"/>
      <c r="O4314" s="32"/>
      <c r="P4314" s="32"/>
      <c r="Q4314" s="32"/>
      <c r="R4314" s="38"/>
    </row>
    <row r="4315" spans="1:18" ht="22.5" customHeight="1">
      <c r="A4315" s="34"/>
      <c r="B4315" s="15"/>
      <c r="C4315" s="18"/>
      <c r="D4315" s="35"/>
      <c r="E4315" s="36"/>
      <c r="F4315" s="32"/>
      <c r="G4315" s="32"/>
      <c r="H4315" s="32"/>
      <c r="I4315" s="32"/>
      <c r="J4315" s="37"/>
      <c r="K4315" s="36"/>
      <c r="L4315" s="32"/>
      <c r="M4315" s="37"/>
      <c r="N4315" s="32"/>
      <c r="O4315" s="32"/>
      <c r="P4315" s="32"/>
      <c r="Q4315" s="32"/>
      <c r="R4315" s="38"/>
    </row>
    <row r="4316" spans="1:18" ht="22.5" customHeight="1">
      <c r="A4316" s="34"/>
      <c r="B4316" s="15"/>
      <c r="C4316" s="18"/>
      <c r="D4316" s="35"/>
      <c r="E4316" s="36"/>
      <c r="F4316" s="32"/>
      <c r="G4316" s="32"/>
      <c r="H4316" s="32"/>
      <c r="I4316" s="32"/>
      <c r="J4316" s="37"/>
      <c r="K4316" s="36"/>
      <c r="L4316" s="32"/>
      <c r="M4316" s="37"/>
      <c r="N4316" s="32"/>
      <c r="O4316" s="32"/>
      <c r="P4316" s="32"/>
      <c r="Q4316" s="32"/>
      <c r="R4316" s="38"/>
    </row>
    <row r="4317" spans="1:18" ht="22.5" customHeight="1">
      <c r="A4317" s="34"/>
      <c r="B4317" s="15"/>
      <c r="C4317" s="18"/>
      <c r="D4317" s="35"/>
      <c r="E4317" s="36"/>
      <c r="F4317" s="32"/>
      <c r="G4317" s="32"/>
      <c r="H4317" s="32"/>
      <c r="I4317" s="32"/>
      <c r="J4317" s="37"/>
      <c r="K4317" s="36"/>
      <c r="L4317" s="32"/>
      <c r="M4317" s="37"/>
      <c r="N4317" s="32"/>
      <c r="O4317" s="32"/>
      <c r="P4317" s="32"/>
      <c r="Q4317" s="32"/>
      <c r="R4317" s="38"/>
    </row>
    <row r="4318" spans="1:18" ht="22.5" customHeight="1">
      <c r="A4318" s="34"/>
      <c r="B4318" s="15"/>
      <c r="C4318" s="18"/>
      <c r="D4318" s="35"/>
      <c r="E4318" s="36"/>
      <c r="F4318" s="32"/>
      <c r="G4318" s="32"/>
      <c r="H4318" s="32"/>
      <c r="I4318" s="32"/>
      <c r="J4318" s="37"/>
      <c r="K4318" s="36"/>
      <c r="L4318" s="32"/>
      <c r="M4318" s="37"/>
      <c r="N4318" s="32"/>
      <c r="O4318" s="32"/>
      <c r="P4318" s="32"/>
      <c r="Q4318" s="32"/>
      <c r="R4318" s="38"/>
    </row>
    <row r="4319" spans="1:18" ht="22.5" customHeight="1">
      <c r="A4319" s="34"/>
      <c r="B4319" s="15"/>
      <c r="C4319" s="18"/>
      <c r="D4319" s="35"/>
      <c r="E4319" s="36"/>
      <c r="F4319" s="32"/>
      <c r="G4319" s="32"/>
      <c r="H4319" s="32"/>
      <c r="I4319" s="32"/>
      <c r="J4319" s="37"/>
      <c r="K4319" s="36"/>
      <c r="L4319" s="32"/>
      <c r="M4319" s="37"/>
      <c r="N4319" s="32"/>
      <c r="O4319" s="32"/>
      <c r="P4319" s="32"/>
      <c r="Q4319" s="32"/>
      <c r="R4319" s="38"/>
    </row>
    <row r="4320" spans="1:18" ht="22.5" customHeight="1">
      <c r="A4320" s="34"/>
      <c r="B4320" s="15"/>
      <c r="C4320" s="18"/>
      <c r="D4320" s="35"/>
      <c r="E4320" s="36"/>
      <c r="F4320" s="32"/>
      <c r="G4320" s="32"/>
      <c r="H4320" s="32"/>
      <c r="I4320" s="32"/>
      <c r="J4320" s="37"/>
      <c r="K4320" s="36"/>
      <c r="L4320" s="32"/>
      <c r="M4320" s="37"/>
      <c r="N4320" s="32"/>
      <c r="O4320" s="32"/>
      <c r="P4320" s="32"/>
      <c r="Q4320" s="32"/>
      <c r="R4320" s="38"/>
    </row>
    <row r="4321" spans="1:18" ht="22.5" customHeight="1">
      <c r="A4321" s="34"/>
      <c r="B4321" s="15"/>
      <c r="C4321" s="18"/>
      <c r="D4321" s="35"/>
      <c r="E4321" s="36"/>
      <c r="F4321" s="32"/>
      <c r="G4321" s="32"/>
      <c r="H4321" s="32"/>
      <c r="I4321" s="32"/>
      <c r="J4321" s="37"/>
      <c r="K4321" s="36"/>
      <c r="L4321" s="32"/>
      <c r="M4321" s="37"/>
      <c r="N4321" s="32"/>
      <c r="O4321" s="32"/>
      <c r="P4321" s="32"/>
      <c r="Q4321" s="32"/>
      <c r="R4321" s="38"/>
    </row>
    <row r="4322" spans="1:18" ht="22.5" customHeight="1">
      <c r="A4322" s="34"/>
      <c r="B4322" s="15"/>
      <c r="C4322" s="18"/>
      <c r="D4322" s="35"/>
      <c r="E4322" s="36"/>
      <c r="F4322" s="32"/>
      <c r="G4322" s="32"/>
      <c r="H4322" s="32"/>
      <c r="I4322" s="32"/>
      <c r="J4322" s="37"/>
      <c r="K4322" s="36"/>
      <c r="L4322" s="32"/>
      <c r="M4322" s="37"/>
      <c r="N4322" s="32"/>
      <c r="O4322" s="32"/>
      <c r="P4322" s="32"/>
      <c r="Q4322" s="32"/>
      <c r="R4322" s="38"/>
    </row>
    <row r="4323" spans="1:18" ht="22.5" customHeight="1">
      <c r="A4323" s="34"/>
      <c r="B4323" s="15"/>
      <c r="C4323" s="18"/>
      <c r="D4323" s="35"/>
      <c r="E4323" s="36"/>
      <c r="F4323" s="32"/>
      <c r="G4323" s="32"/>
      <c r="H4323" s="32"/>
      <c r="I4323" s="32"/>
      <c r="J4323" s="37"/>
      <c r="K4323" s="36"/>
      <c r="L4323" s="32"/>
      <c r="M4323" s="37"/>
      <c r="N4323" s="32"/>
      <c r="O4323" s="32"/>
      <c r="P4323" s="32"/>
      <c r="Q4323" s="32"/>
      <c r="R4323" s="38"/>
    </row>
    <row r="4324" spans="1:18" ht="22.5" customHeight="1">
      <c r="A4324" s="34"/>
      <c r="B4324" s="15"/>
      <c r="C4324" s="18"/>
      <c r="D4324" s="35"/>
      <c r="E4324" s="36"/>
      <c r="F4324" s="32"/>
      <c r="G4324" s="32"/>
      <c r="H4324" s="32"/>
      <c r="I4324" s="32"/>
      <c r="J4324" s="37"/>
      <c r="K4324" s="36"/>
      <c r="L4324" s="32"/>
      <c r="M4324" s="37"/>
      <c r="N4324" s="32"/>
      <c r="O4324" s="32"/>
      <c r="P4324" s="32"/>
      <c r="Q4324" s="32"/>
      <c r="R4324" s="38"/>
    </row>
    <row r="4325" spans="1:18" ht="22.5" customHeight="1">
      <c r="A4325" s="34"/>
      <c r="B4325" s="15"/>
      <c r="C4325" s="18"/>
      <c r="D4325" s="35"/>
      <c r="E4325" s="36"/>
      <c r="F4325" s="32"/>
      <c r="G4325" s="32"/>
      <c r="H4325" s="32"/>
      <c r="I4325" s="32"/>
      <c r="J4325" s="37"/>
      <c r="K4325" s="36"/>
      <c r="L4325" s="32"/>
      <c r="M4325" s="37"/>
      <c r="N4325" s="32"/>
      <c r="O4325" s="32"/>
      <c r="P4325" s="32"/>
      <c r="Q4325" s="32"/>
      <c r="R4325" s="38"/>
    </row>
    <row r="4326" spans="1:18" ht="22.5" customHeight="1">
      <c r="A4326" s="34"/>
      <c r="B4326" s="15"/>
      <c r="C4326" s="18"/>
      <c r="D4326" s="35"/>
      <c r="E4326" s="36"/>
      <c r="F4326" s="32"/>
      <c r="G4326" s="32"/>
      <c r="H4326" s="32"/>
      <c r="I4326" s="32"/>
      <c r="J4326" s="37"/>
      <c r="K4326" s="36"/>
      <c r="L4326" s="32"/>
      <c r="M4326" s="37"/>
      <c r="N4326" s="32"/>
      <c r="O4326" s="32"/>
      <c r="P4326" s="32"/>
      <c r="Q4326" s="32"/>
      <c r="R4326" s="38"/>
    </row>
    <row r="4327" spans="1:18" ht="22.5" customHeight="1">
      <c r="A4327" s="34"/>
      <c r="B4327" s="15"/>
      <c r="C4327" s="18"/>
      <c r="D4327" s="35"/>
      <c r="E4327" s="36"/>
      <c r="F4327" s="32"/>
      <c r="G4327" s="32"/>
      <c r="H4327" s="32"/>
      <c r="I4327" s="32"/>
      <c r="J4327" s="37"/>
      <c r="K4327" s="36"/>
      <c r="L4327" s="32"/>
      <c r="M4327" s="37"/>
      <c r="N4327" s="32"/>
      <c r="O4327" s="32"/>
      <c r="P4327" s="32"/>
      <c r="Q4327" s="32"/>
      <c r="R4327" s="38"/>
    </row>
    <row r="4328" spans="1:18" ht="22.5" customHeight="1">
      <c r="A4328" s="34"/>
      <c r="B4328" s="15"/>
      <c r="C4328" s="18"/>
      <c r="D4328" s="35"/>
      <c r="E4328" s="36"/>
      <c r="F4328" s="32"/>
      <c r="G4328" s="32"/>
      <c r="H4328" s="32"/>
      <c r="I4328" s="32"/>
      <c r="J4328" s="37"/>
      <c r="K4328" s="36"/>
      <c r="L4328" s="32"/>
      <c r="M4328" s="37"/>
      <c r="N4328" s="32"/>
      <c r="O4328" s="32"/>
      <c r="P4328" s="32"/>
      <c r="Q4328" s="32"/>
      <c r="R4328" s="38"/>
    </row>
    <row r="4329" spans="1:18" ht="22.5" customHeight="1">
      <c r="A4329" s="34"/>
      <c r="B4329" s="15"/>
      <c r="C4329" s="18"/>
      <c r="D4329" s="35"/>
      <c r="E4329" s="36"/>
      <c r="F4329" s="32"/>
      <c r="G4329" s="32"/>
      <c r="H4329" s="32"/>
      <c r="I4329" s="32"/>
      <c r="J4329" s="37"/>
      <c r="K4329" s="36"/>
      <c r="L4329" s="32"/>
      <c r="M4329" s="37"/>
      <c r="N4329" s="32"/>
      <c r="O4329" s="32"/>
      <c r="P4329" s="32"/>
      <c r="Q4329" s="32"/>
      <c r="R4329" s="38"/>
    </row>
    <row r="4330" spans="1:18" ht="22.5" customHeight="1">
      <c r="A4330" s="34"/>
      <c r="B4330" s="15"/>
      <c r="C4330" s="18"/>
      <c r="D4330" s="35"/>
      <c r="E4330" s="36"/>
      <c r="F4330" s="32"/>
      <c r="G4330" s="32"/>
      <c r="H4330" s="32"/>
      <c r="I4330" s="32"/>
      <c r="J4330" s="37"/>
      <c r="K4330" s="36"/>
      <c r="L4330" s="32"/>
      <c r="M4330" s="37"/>
      <c r="N4330" s="32"/>
      <c r="O4330" s="32"/>
      <c r="P4330" s="32"/>
      <c r="Q4330" s="32"/>
      <c r="R4330" s="38"/>
    </row>
    <row r="4331" spans="1:18" ht="22.5" customHeight="1">
      <c r="A4331" s="34"/>
      <c r="B4331" s="15"/>
      <c r="C4331" s="18"/>
      <c r="D4331" s="35"/>
      <c r="E4331" s="36"/>
      <c r="F4331" s="32"/>
      <c r="G4331" s="32"/>
      <c r="H4331" s="32"/>
      <c r="I4331" s="32"/>
      <c r="J4331" s="37"/>
      <c r="K4331" s="36"/>
      <c r="L4331" s="32"/>
      <c r="M4331" s="37"/>
      <c r="N4331" s="32"/>
      <c r="O4331" s="32"/>
      <c r="P4331" s="32"/>
      <c r="Q4331" s="32"/>
      <c r="R4331" s="38"/>
    </row>
    <row r="4332" spans="1:18" ht="22.5" customHeight="1">
      <c r="A4332" s="34"/>
      <c r="B4332" s="15"/>
      <c r="C4332" s="18"/>
      <c r="D4332" s="35"/>
      <c r="E4332" s="36"/>
      <c r="F4332" s="32"/>
      <c r="G4332" s="32"/>
      <c r="H4332" s="32"/>
      <c r="I4332" s="32"/>
      <c r="J4332" s="37"/>
      <c r="K4332" s="36"/>
      <c r="L4332" s="32"/>
      <c r="M4332" s="37"/>
      <c r="N4332" s="32"/>
      <c r="O4332" s="32"/>
      <c r="P4332" s="32"/>
      <c r="Q4332" s="32"/>
      <c r="R4332" s="38"/>
    </row>
    <row r="4333" spans="1:18" ht="22.5" customHeight="1">
      <c r="A4333" s="34"/>
      <c r="B4333" s="15"/>
      <c r="C4333" s="18"/>
      <c r="D4333" s="35"/>
      <c r="E4333" s="36"/>
      <c r="F4333" s="32"/>
      <c r="G4333" s="32"/>
      <c r="H4333" s="32"/>
      <c r="I4333" s="32"/>
      <c r="J4333" s="37"/>
      <c r="K4333" s="36"/>
      <c r="L4333" s="32"/>
      <c r="M4333" s="37"/>
      <c r="N4333" s="32"/>
      <c r="O4333" s="32"/>
      <c r="P4333" s="32"/>
      <c r="Q4333" s="32"/>
      <c r="R4333" s="38"/>
    </row>
    <row r="4334" spans="1:18" ht="22.5" customHeight="1">
      <c r="A4334" s="34"/>
      <c r="B4334" s="15"/>
      <c r="C4334" s="18"/>
      <c r="D4334" s="35"/>
      <c r="E4334" s="36"/>
      <c r="F4334" s="32"/>
      <c r="G4334" s="32"/>
      <c r="H4334" s="32"/>
      <c r="I4334" s="32"/>
      <c r="J4334" s="37"/>
      <c r="K4334" s="36"/>
      <c r="L4334" s="32"/>
      <c r="M4334" s="37"/>
      <c r="N4334" s="32"/>
      <c r="O4334" s="32"/>
      <c r="P4334" s="32"/>
      <c r="Q4334" s="32"/>
      <c r="R4334" s="38"/>
    </row>
    <row r="4335" spans="1:18" ht="22.5" customHeight="1">
      <c r="A4335" s="34"/>
      <c r="B4335" s="15"/>
      <c r="C4335" s="18"/>
      <c r="D4335" s="35"/>
      <c r="E4335" s="36"/>
      <c r="F4335" s="32"/>
      <c r="G4335" s="32"/>
      <c r="H4335" s="32"/>
      <c r="I4335" s="32"/>
      <c r="J4335" s="37"/>
      <c r="K4335" s="36"/>
      <c r="L4335" s="32"/>
      <c r="M4335" s="37"/>
      <c r="N4335" s="32"/>
      <c r="O4335" s="32"/>
      <c r="P4335" s="32"/>
      <c r="Q4335" s="32"/>
      <c r="R4335" s="38"/>
    </row>
    <row r="4336" spans="1:18" ht="22.5" customHeight="1">
      <c r="A4336" s="34"/>
      <c r="B4336" s="15"/>
      <c r="C4336" s="18"/>
      <c r="D4336" s="35"/>
      <c r="E4336" s="36"/>
      <c r="F4336" s="32"/>
      <c r="G4336" s="32"/>
      <c r="H4336" s="32"/>
      <c r="I4336" s="32"/>
      <c r="J4336" s="37"/>
      <c r="K4336" s="36"/>
      <c r="L4336" s="32"/>
      <c r="M4336" s="37"/>
      <c r="N4336" s="32"/>
      <c r="O4336" s="32"/>
      <c r="P4336" s="32"/>
      <c r="Q4336" s="32"/>
      <c r="R4336" s="38"/>
    </row>
    <row r="4337" spans="1:18" ht="22.5" customHeight="1">
      <c r="A4337" s="34"/>
      <c r="B4337" s="15"/>
      <c r="C4337" s="18"/>
      <c r="D4337" s="35"/>
      <c r="E4337" s="36"/>
      <c r="F4337" s="32"/>
      <c r="G4337" s="32"/>
      <c r="H4337" s="32"/>
      <c r="I4337" s="32"/>
      <c r="J4337" s="37"/>
      <c r="K4337" s="36"/>
      <c r="L4337" s="32"/>
      <c r="M4337" s="37"/>
      <c r="N4337" s="32"/>
      <c r="O4337" s="32"/>
      <c r="P4337" s="32"/>
      <c r="Q4337" s="32"/>
      <c r="R4337" s="38"/>
    </row>
    <row r="4338" spans="1:18" ht="22.5" customHeight="1">
      <c r="A4338" s="34"/>
      <c r="B4338" s="15"/>
      <c r="C4338" s="18"/>
      <c r="D4338" s="35"/>
      <c r="E4338" s="36"/>
      <c r="F4338" s="32"/>
      <c r="G4338" s="32"/>
      <c r="H4338" s="32"/>
      <c r="I4338" s="32"/>
      <c r="J4338" s="37"/>
      <c r="K4338" s="36"/>
      <c r="L4338" s="32"/>
      <c r="M4338" s="37"/>
      <c r="N4338" s="32"/>
      <c r="O4338" s="32"/>
      <c r="P4338" s="32"/>
      <c r="Q4338" s="32"/>
      <c r="R4338" s="38"/>
    </row>
    <row r="4339" spans="1:18" ht="22.5" customHeight="1">
      <c r="A4339" s="34"/>
      <c r="B4339" s="15"/>
      <c r="C4339" s="18"/>
      <c r="D4339" s="35"/>
      <c r="E4339" s="36"/>
      <c r="F4339" s="32"/>
      <c r="G4339" s="32"/>
      <c r="H4339" s="32"/>
      <c r="I4339" s="32"/>
      <c r="J4339" s="37"/>
      <c r="K4339" s="36"/>
      <c r="L4339" s="32"/>
      <c r="M4339" s="37"/>
      <c r="N4339" s="32"/>
      <c r="O4339" s="32"/>
      <c r="P4339" s="32"/>
      <c r="Q4339" s="32"/>
      <c r="R4339" s="38"/>
    </row>
    <row r="4340" spans="1:18" ht="22.5" customHeight="1">
      <c r="A4340" s="34"/>
      <c r="B4340" s="15"/>
      <c r="C4340" s="18"/>
      <c r="D4340" s="35"/>
      <c r="E4340" s="36"/>
      <c r="F4340" s="32"/>
      <c r="G4340" s="32"/>
      <c r="H4340" s="32"/>
      <c r="I4340" s="32"/>
      <c r="J4340" s="37"/>
      <c r="K4340" s="36"/>
      <c r="L4340" s="32"/>
      <c r="M4340" s="37"/>
      <c r="N4340" s="32"/>
      <c r="O4340" s="32"/>
      <c r="P4340" s="32"/>
      <c r="Q4340" s="32"/>
      <c r="R4340" s="38"/>
    </row>
    <row r="4341" spans="1:18" ht="22.5" customHeight="1">
      <c r="A4341" s="34"/>
      <c r="B4341" s="15"/>
      <c r="C4341" s="18"/>
      <c r="D4341" s="35"/>
      <c r="E4341" s="36"/>
      <c r="F4341" s="32"/>
      <c r="G4341" s="32"/>
      <c r="H4341" s="32"/>
      <c r="I4341" s="32"/>
      <c r="J4341" s="37"/>
      <c r="K4341" s="36"/>
      <c r="L4341" s="32"/>
      <c r="M4341" s="37"/>
      <c r="N4341" s="32"/>
      <c r="O4341" s="32"/>
      <c r="P4341" s="32"/>
      <c r="Q4341" s="32"/>
      <c r="R4341" s="38"/>
    </row>
    <row r="4342" spans="1:18" ht="22.5" customHeight="1">
      <c r="A4342" s="34"/>
      <c r="B4342" s="15"/>
      <c r="C4342" s="18"/>
      <c r="D4342" s="35"/>
      <c r="E4342" s="36"/>
      <c r="F4342" s="32"/>
      <c r="G4342" s="32"/>
      <c r="H4342" s="32"/>
      <c r="I4342" s="32"/>
      <c r="J4342" s="37"/>
      <c r="K4342" s="36"/>
      <c r="L4342" s="32"/>
      <c r="M4342" s="37"/>
      <c r="N4342" s="32"/>
      <c r="O4342" s="32"/>
      <c r="P4342" s="32"/>
      <c r="Q4342" s="32"/>
      <c r="R4342" s="38"/>
    </row>
    <row r="4343" spans="1:18" ht="22.5" customHeight="1">
      <c r="A4343" s="34"/>
      <c r="B4343" s="15"/>
      <c r="C4343" s="18"/>
      <c r="D4343" s="35"/>
      <c r="E4343" s="36"/>
      <c r="F4343" s="32"/>
      <c r="G4343" s="32"/>
      <c r="H4343" s="32"/>
      <c r="I4343" s="32"/>
      <c r="J4343" s="37"/>
      <c r="K4343" s="36"/>
      <c r="L4343" s="32"/>
      <c r="M4343" s="37"/>
      <c r="N4343" s="32"/>
      <c r="O4343" s="32"/>
      <c r="P4343" s="32"/>
      <c r="Q4343" s="32"/>
      <c r="R4343" s="38"/>
    </row>
    <row r="4344" spans="1:18" ht="22.5" customHeight="1">
      <c r="A4344" s="34"/>
      <c r="B4344" s="15"/>
      <c r="C4344" s="18"/>
      <c r="D4344" s="35"/>
      <c r="E4344" s="36"/>
      <c r="F4344" s="32"/>
      <c r="G4344" s="32"/>
      <c r="H4344" s="32"/>
      <c r="I4344" s="32"/>
      <c r="J4344" s="37"/>
      <c r="K4344" s="36"/>
      <c r="L4344" s="32"/>
      <c r="M4344" s="37"/>
      <c r="N4344" s="32"/>
      <c r="O4344" s="32"/>
      <c r="P4344" s="32"/>
      <c r="Q4344" s="32"/>
      <c r="R4344" s="38"/>
    </row>
    <row r="4345" spans="1:18" ht="22.5" customHeight="1">
      <c r="A4345" s="34"/>
      <c r="B4345" s="15"/>
      <c r="C4345" s="18"/>
      <c r="D4345" s="35"/>
      <c r="E4345" s="36"/>
      <c r="F4345" s="32"/>
      <c r="G4345" s="32"/>
      <c r="H4345" s="32"/>
      <c r="I4345" s="32"/>
      <c r="J4345" s="37"/>
      <c r="K4345" s="36"/>
      <c r="L4345" s="32"/>
      <c r="M4345" s="37"/>
      <c r="N4345" s="32"/>
      <c r="O4345" s="32"/>
      <c r="P4345" s="32"/>
      <c r="Q4345" s="32"/>
      <c r="R4345" s="38"/>
    </row>
    <row r="4346" spans="1:18" ht="22.5" customHeight="1">
      <c r="A4346" s="34"/>
      <c r="B4346" s="15"/>
      <c r="C4346" s="18"/>
      <c r="D4346" s="35"/>
      <c r="E4346" s="36"/>
      <c r="F4346" s="32"/>
      <c r="G4346" s="32"/>
      <c r="H4346" s="32"/>
      <c r="I4346" s="32"/>
      <c r="J4346" s="37"/>
      <c r="K4346" s="36"/>
      <c r="L4346" s="32"/>
      <c r="M4346" s="37"/>
      <c r="N4346" s="32"/>
      <c r="O4346" s="32"/>
      <c r="P4346" s="32"/>
      <c r="Q4346" s="32"/>
      <c r="R4346" s="38"/>
    </row>
    <row r="4347" spans="1:18" ht="22.5" customHeight="1">
      <c r="A4347" s="34"/>
      <c r="B4347" s="15"/>
      <c r="C4347" s="18"/>
      <c r="D4347" s="35"/>
      <c r="E4347" s="36"/>
      <c r="F4347" s="32"/>
      <c r="G4347" s="32"/>
      <c r="H4347" s="32"/>
      <c r="I4347" s="32"/>
      <c r="J4347" s="37"/>
      <c r="K4347" s="36"/>
      <c r="L4347" s="32"/>
      <c r="M4347" s="37"/>
      <c r="N4347" s="32"/>
      <c r="O4347" s="32"/>
      <c r="P4347" s="32"/>
      <c r="Q4347" s="32"/>
      <c r="R4347" s="38"/>
    </row>
    <row r="4348" spans="1:18" ht="22.5" customHeight="1">
      <c r="A4348" s="34"/>
      <c r="B4348" s="15"/>
      <c r="C4348" s="18"/>
      <c r="D4348" s="35"/>
      <c r="E4348" s="36"/>
      <c r="F4348" s="32"/>
      <c r="G4348" s="32"/>
      <c r="H4348" s="32"/>
      <c r="I4348" s="32"/>
      <c r="J4348" s="37"/>
      <c r="K4348" s="36"/>
      <c r="L4348" s="32"/>
      <c r="M4348" s="37"/>
      <c r="N4348" s="32"/>
      <c r="O4348" s="32"/>
      <c r="P4348" s="32"/>
      <c r="Q4348" s="32"/>
      <c r="R4348" s="38"/>
    </row>
    <row r="4349" spans="1:18" ht="22.5" customHeight="1">
      <c r="A4349" s="34"/>
      <c r="B4349" s="15"/>
      <c r="C4349" s="18"/>
      <c r="D4349" s="35"/>
      <c r="E4349" s="36"/>
      <c r="F4349" s="32"/>
      <c r="G4349" s="32"/>
      <c r="H4349" s="32"/>
      <c r="I4349" s="32"/>
      <c r="J4349" s="37"/>
      <c r="K4349" s="36"/>
      <c r="L4349" s="32"/>
      <c r="M4349" s="37"/>
      <c r="N4349" s="32"/>
      <c r="O4349" s="32"/>
      <c r="P4349" s="32"/>
      <c r="Q4349" s="32"/>
      <c r="R4349" s="38"/>
    </row>
    <row r="4350" spans="1:18" ht="22.5" customHeight="1">
      <c r="A4350" s="34"/>
      <c r="B4350" s="15"/>
      <c r="C4350" s="18"/>
      <c r="D4350" s="35"/>
      <c r="E4350" s="36"/>
      <c r="F4350" s="32"/>
      <c r="G4350" s="32"/>
      <c r="H4350" s="32"/>
      <c r="I4350" s="32"/>
      <c r="J4350" s="37"/>
      <c r="K4350" s="36"/>
      <c r="L4350" s="32"/>
      <c r="M4350" s="37"/>
      <c r="N4350" s="32"/>
      <c r="O4350" s="32"/>
      <c r="P4350" s="32"/>
      <c r="Q4350" s="32"/>
      <c r="R4350" s="38"/>
    </row>
    <row r="4351" spans="1:18" ht="22.5" customHeight="1">
      <c r="A4351" s="34"/>
      <c r="B4351" s="15"/>
      <c r="C4351" s="18"/>
      <c r="D4351" s="35"/>
      <c r="E4351" s="36"/>
      <c r="F4351" s="32"/>
      <c r="G4351" s="32"/>
      <c r="H4351" s="32"/>
      <c r="I4351" s="32"/>
      <c r="J4351" s="37"/>
      <c r="K4351" s="36"/>
      <c r="L4351" s="32"/>
      <c r="M4351" s="37"/>
      <c r="N4351" s="32"/>
      <c r="O4351" s="32"/>
      <c r="P4351" s="32"/>
      <c r="Q4351" s="32"/>
      <c r="R4351" s="38"/>
    </row>
    <row r="4352" spans="1:18" ht="22.5" customHeight="1">
      <c r="A4352" s="34"/>
      <c r="B4352" s="15"/>
      <c r="C4352" s="18"/>
      <c r="D4352" s="35"/>
      <c r="E4352" s="36"/>
      <c r="F4352" s="32"/>
      <c r="G4352" s="32"/>
      <c r="H4352" s="32"/>
      <c r="I4352" s="32"/>
      <c r="J4352" s="37"/>
      <c r="K4352" s="36"/>
      <c r="L4352" s="32"/>
      <c r="M4352" s="37"/>
      <c r="N4352" s="32"/>
      <c r="O4352" s="32"/>
      <c r="P4352" s="32"/>
      <c r="Q4352" s="32"/>
      <c r="R4352" s="38"/>
    </row>
    <row r="4353" spans="1:18" ht="22.5" customHeight="1">
      <c r="A4353" s="34"/>
      <c r="B4353" s="15"/>
      <c r="C4353" s="18"/>
      <c r="D4353" s="35"/>
      <c r="E4353" s="36"/>
      <c r="F4353" s="32"/>
      <c r="G4353" s="32"/>
      <c r="H4353" s="32"/>
      <c r="I4353" s="32"/>
      <c r="J4353" s="37"/>
      <c r="K4353" s="36"/>
      <c r="L4353" s="32"/>
      <c r="M4353" s="37"/>
      <c r="N4353" s="32"/>
      <c r="O4353" s="32"/>
      <c r="P4353" s="32"/>
      <c r="Q4353" s="32"/>
      <c r="R4353" s="38"/>
    </row>
    <row r="4354" spans="1:18" ht="22.5" customHeight="1">
      <c r="A4354" s="34"/>
      <c r="B4354" s="15"/>
      <c r="C4354" s="18"/>
      <c r="D4354" s="35"/>
      <c r="E4354" s="36"/>
      <c r="F4354" s="32"/>
      <c r="G4354" s="32"/>
      <c r="H4354" s="32"/>
      <c r="I4354" s="32"/>
      <c r="J4354" s="37"/>
      <c r="K4354" s="36"/>
      <c r="L4354" s="32"/>
      <c r="M4354" s="37"/>
      <c r="N4354" s="32"/>
      <c r="O4354" s="32"/>
      <c r="P4354" s="32"/>
      <c r="Q4354" s="32"/>
      <c r="R4354" s="38"/>
    </row>
    <row r="4355" spans="1:18" ht="22.5" customHeight="1">
      <c r="A4355" s="34"/>
      <c r="B4355" s="15"/>
      <c r="C4355" s="18"/>
      <c r="D4355" s="35"/>
      <c r="E4355" s="36"/>
      <c r="F4355" s="32"/>
      <c r="G4355" s="32"/>
      <c r="H4355" s="32"/>
      <c r="I4355" s="32"/>
      <c r="J4355" s="37"/>
      <c r="K4355" s="36"/>
      <c r="L4355" s="32"/>
      <c r="M4355" s="37"/>
      <c r="N4355" s="32"/>
      <c r="O4355" s="32"/>
      <c r="P4355" s="32"/>
      <c r="Q4355" s="32"/>
      <c r="R4355" s="38"/>
    </row>
    <row r="4356" spans="1:18" ht="22.5" customHeight="1">
      <c r="A4356" s="34"/>
      <c r="B4356" s="15"/>
      <c r="C4356" s="18"/>
      <c r="D4356" s="35"/>
      <c r="E4356" s="36"/>
      <c r="F4356" s="32"/>
      <c r="G4356" s="32"/>
      <c r="H4356" s="32"/>
      <c r="I4356" s="32"/>
      <c r="J4356" s="37"/>
      <c r="K4356" s="36"/>
      <c r="L4356" s="32"/>
      <c r="M4356" s="37"/>
      <c r="N4356" s="32"/>
      <c r="O4356" s="32"/>
      <c r="P4356" s="32"/>
      <c r="Q4356" s="32"/>
      <c r="R4356" s="38"/>
    </row>
    <row r="4357" spans="1:18" ht="22.5" customHeight="1">
      <c r="A4357" s="34"/>
      <c r="B4357" s="15"/>
      <c r="C4357" s="18"/>
      <c r="D4357" s="35"/>
      <c r="E4357" s="36"/>
      <c r="F4357" s="32"/>
      <c r="G4357" s="32"/>
      <c r="H4357" s="32"/>
      <c r="I4357" s="32"/>
      <c r="J4357" s="37"/>
      <c r="K4357" s="36"/>
      <c r="L4357" s="32"/>
      <c r="M4357" s="37"/>
      <c r="N4357" s="32"/>
      <c r="O4357" s="32"/>
      <c r="P4357" s="32"/>
      <c r="Q4357" s="32"/>
      <c r="R4357" s="38"/>
    </row>
    <row r="4358" spans="1:18" ht="22.5" customHeight="1">
      <c r="A4358" s="34"/>
      <c r="B4358" s="15"/>
      <c r="C4358" s="18"/>
      <c r="D4358" s="35"/>
      <c r="E4358" s="36"/>
      <c r="F4358" s="32"/>
      <c r="G4358" s="32"/>
      <c r="H4358" s="32"/>
      <c r="I4358" s="32"/>
      <c r="J4358" s="37"/>
      <c r="K4358" s="36"/>
      <c r="L4358" s="32"/>
      <c r="M4358" s="37"/>
      <c r="N4358" s="32"/>
      <c r="O4358" s="32"/>
      <c r="P4358" s="32"/>
      <c r="Q4358" s="32"/>
      <c r="R4358" s="38"/>
    </row>
    <row r="4359" spans="1:18" ht="22.5" customHeight="1">
      <c r="A4359" s="34"/>
      <c r="B4359" s="15"/>
      <c r="C4359" s="18"/>
      <c r="D4359" s="35"/>
      <c r="E4359" s="36"/>
      <c r="F4359" s="32"/>
      <c r="G4359" s="32"/>
      <c r="H4359" s="32"/>
      <c r="I4359" s="32"/>
      <c r="J4359" s="37"/>
      <c r="K4359" s="36"/>
      <c r="L4359" s="32"/>
      <c r="M4359" s="37"/>
      <c r="N4359" s="32"/>
      <c r="O4359" s="32"/>
      <c r="P4359" s="32"/>
      <c r="Q4359" s="32"/>
      <c r="R4359" s="38"/>
    </row>
    <row r="4360" spans="1:18" ht="22.5" customHeight="1">
      <c r="A4360" s="34"/>
      <c r="B4360" s="15"/>
      <c r="C4360" s="18"/>
      <c r="D4360" s="35"/>
      <c r="E4360" s="36"/>
      <c r="F4360" s="32"/>
      <c r="G4360" s="32"/>
      <c r="H4360" s="32"/>
      <c r="I4360" s="32"/>
      <c r="J4360" s="37"/>
      <c r="K4360" s="36"/>
      <c r="L4360" s="32"/>
      <c r="M4360" s="37"/>
      <c r="N4360" s="32"/>
      <c r="O4360" s="32"/>
      <c r="P4360" s="32"/>
      <c r="Q4360" s="32"/>
      <c r="R4360" s="38"/>
    </row>
    <row r="4361" spans="1:18" ht="22.5" customHeight="1">
      <c r="A4361" s="34"/>
      <c r="B4361" s="15"/>
      <c r="C4361" s="18"/>
      <c r="D4361" s="35"/>
      <c r="E4361" s="36"/>
      <c r="F4361" s="32"/>
      <c r="G4361" s="32"/>
      <c r="H4361" s="32"/>
      <c r="I4361" s="32"/>
      <c r="J4361" s="37"/>
      <c r="K4361" s="36"/>
      <c r="L4361" s="32"/>
      <c r="M4361" s="37"/>
      <c r="N4361" s="32"/>
      <c r="O4361" s="32"/>
      <c r="P4361" s="32"/>
      <c r="Q4361" s="32"/>
      <c r="R4361" s="38"/>
    </row>
    <row r="4362" spans="1:18" ht="22.5" customHeight="1">
      <c r="A4362" s="34"/>
      <c r="B4362" s="15"/>
      <c r="C4362" s="18"/>
      <c r="D4362" s="35"/>
      <c r="E4362" s="36"/>
      <c r="F4362" s="32"/>
      <c r="G4362" s="32"/>
      <c r="H4362" s="32"/>
      <c r="I4362" s="32"/>
      <c r="J4362" s="37"/>
      <c r="K4362" s="36"/>
      <c r="L4362" s="32"/>
      <c r="M4362" s="37"/>
      <c r="N4362" s="32"/>
      <c r="O4362" s="32"/>
      <c r="P4362" s="32"/>
      <c r="Q4362" s="32"/>
      <c r="R4362" s="38"/>
    </row>
    <row r="4363" spans="1:18" ht="22.5" customHeight="1">
      <c r="A4363" s="34"/>
      <c r="B4363" s="15"/>
      <c r="C4363" s="18"/>
      <c r="D4363" s="35"/>
      <c r="E4363" s="36"/>
      <c r="F4363" s="32"/>
      <c r="G4363" s="32"/>
      <c r="H4363" s="32"/>
      <c r="I4363" s="32"/>
      <c r="J4363" s="37"/>
      <c r="K4363" s="36"/>
      <c r="L4363" s="32"/>
      <c r="M4363" s="37"/>
      <c r="N4363" s="32"/>
      <c r="O4363" s="32"/>
      <c r="P4363" s="32"/>
      <c r="Q4363" s="32"/>
      <c r="R4363" s="38"/>
    </row>
    <row r="4364" spans="1:18" ht="22.5" customHeight="1">
      <c r="A4364" s="34"/>
      <c r="B4364" s="15"/>
      <c r="C4364" s="18"/>
      <c r="D4364" s="35"/>
      <c r="E4364" s="36"/>
      <c r="F4364" s="32"/>
      <c r="G4364" s="32"/>
      <c r="H4364" s="32"/>
      <c r="I4364" s="32"/>
      <c r="J4364" s="37"/>
      <c r="K4364" s="36"/>
      <c r="L4364" s="32"/>
      <c r="M4364" s="37"/>
      <c r="N4364" s="32"/>
      <c r="O4364" s="32"/>
      <c r="P4364" s="32"/>
      <c r="Q4364" s="32"/>
      <c r="R4364" s="38"/>
    </row>
    <row r="4365" spans="1:18" ht="22.5" customHeight="1">
      <c r="A4365" s="34"/>
      <c r="B4365" s="15"/>
      <c r="C4365" s="18"/>
      <c r="D4365" s="35"/>
      <c r="E4365" s="36"/>
      <c r="F4365" s="32"/>
      <c r="G4365" s="32"/>
      <c r="H4365" s="32"/>
      <c r="I4365" s="32"/>
      <c r="J4365" s="37"/>
      <c r="K4365" s="36"/>
      <c r="L4365" s="32"/>
      <c r="M4365" s="37"/>
      <c r="N4365" s="32"/>
      <c r="O4365" s="32"/>
      <c r="P4365" s="32"/>
      <c r="Q4365" s="32"/>
      <c r="R4365" s="38"/>
    </row>
    <row r="4366" spans="1:18" ht="22.5" customHeight="1">
      <c r="A4366" s="34"/>
      <c r="B4366" s="15"/>
      <c r="C4366" s="18"/>
      <c r="D4366" s="35"/>
      <c r="E4366" s="36"/>
      <c r="F4366" s="32"/>
      <c r="G4366" s="32"/>
      <c r="H4366" s="32"/>
      <c r="I4366" s="32"/>
      <c r="J4366" s="37"/>
      <c r="K4366" s="36"/>
      <c r="L4366" s="32"/>
      <c r="M4366" s="37"/>
      <c r="N4366" s="32"/>
      <c r="O4366" s="32"/>
      <c r="P4366" s="32"/>
      <c r="Q4366" s="32"/>
      <c r="R4366" s="38"/>
    </row>
    <row r="4367" spans="1:18" ht="22.5" customHeight="1">
      <c r="A4367" s="34"/>
      <c r="B4367" s="15"/>
      <c r="C4367" s="18"/>
      <c r="D4367" s="35"/>
      <c r="E4367" s="36"/>
      <c r="F4367" s="32"/>
      <c r="G4367" s="32"/>
      <c r="H4367" s="32"/>
      <c r="I4367" s="32"/>
      <c r="J4367" s="37"/>
      <c r="K4367" s="36"/>
      <c r="L4367" s="32"/>
      <c r="M4367" s="37"/>
      <c r="N4367" s="32"/>
      <c r="O4367" s="32"/>
      <c r="P4367" s="32"/>
      <c r="Q4367" s="32"/>
      <c r="R4367" s="38"/>
    </row>
    <row r="4368" spans="1:18" ht="22.5" customHeight="1">
      <c r="A4368" s="34"/>
      <c r="B4368" s="15"/>
      <c r="C4368" s="18"/>
      <c r="D4368" s="35"/>
      <c r="E4368" s="36"/>
      <c r="F4368" s="32"/>
      <c r="G4368" s="32"/>
      <c r="H4368" s="32"/>
      <c r="I4368" s="32"/>
      <c r="J4368" s="37"/>
      <c r="K4368" s="36"/>
      <c r="L4368" s="32"/>
      <c r="M4368" s="37"/>
      <c r="N4368" s="32"/>
      <c r="O4368" s="32"/>
      <c r="P4368" s="32"/>
      <c r="Q4368" s="32"/>
      <c r="R4368" s="38"/>
    </row>
    <row r="4369" spans="1:18" ht="22.5" customHeight="1">
      <c r="A4369" s="34"/>
      <c r="B4369" s="15"/>
      <c r="C4369" s="18"/>
      <c r="D4369" s="35"/>
      <c r="E4369" s="36"/>
      <c r="F4369" s="32"/>
      <c r="G4369" s="32"/>
      <c r="H4369" s="32"/>
      <c r="I4369" s="32"/>
      <c r="J4369" s="37"/>
      <c r="K4369" s="36"/>
      <c r="L4369" s="32"/>
      <c r="M4369" s="37"/>
      <c r="N4369" s="32"/>
      <c r="O4369" s="32"/>
      <c r="P4369" s="32"/>
      <c r="Q4369" s="32"/>
      <c r="R4369" s="38"/>
    </row>
    <row r="4370" spans="1:18" ht="22.5" customHeight="1">
      <c r="A4370" s="34"/>
      <c r="B4370" s="15"/>
      <c r="C4370" s="18"/>
      <c r="D4370" s="35"/>
      <c r="E4370" s="36"/>
      <c r="F4370" s="32"/>
      <c r="G4370" s="32"/>
      <c r="H4370" s="32"/>
      <c r="I4370" s="32"/>
      <c r="J4370" s="37"/>
      <c r="K4370" s="36"/>
      <c r="L4370" s="32"/>
      <c r="M4370" s="37"/>
      <c r="N4370" s="32"/>
      <c r="O4370" s="32"/>
      <c r="P4370" s="32"/>
      <c r="Q4370" s="32"/>
      <c r="R4370" s="38"/>
    </row>
    <row r="4371" spans="1:18" ht="22.5" customHeight="1">
      <c r="A4371" s="34"/>
      <c r="B4371" s="15"/>
      <c r="C4371" s="18"/>
      <c r="D4371" s="35"/>
      <c r="E4371" s="36"/>
      <c r="F4371" s="32"/>
      <c r="G4371" s="32"/>
      <c r="H4371" s="32"/>
      <c r="I4371" s="32"/>
      <c r="J4371" s="37"/>
      <c r="K4371" s="36"/>
      <c r="L4371" s="32"/>
      <c r="M4371" s="37"/>
      <c r="N4371" s="32"/>
      <c r="O4371" s="32"/>
      <c r="P4371" s="32"/>
      <c r="Q4371" s="32"/>
      <c r="R4371" s="38"/>
    </row>
    <row r="4372" spans="1:18" ht="22.5" customHeight="1">
      <c r="A4372" s="34"/>
      <c r="B4372" s="15"/>
      <c r="C4372" s="18"/>
      <c r="D4372" s="35"/>
      <c r="E4372" s="36"/>
      <c r="F4372" s="32"/>
      <c r="G4372" s="32"/>
      <c r="H4372" s="32"/>
      <c r="I4372" s="32"/>
      <c r="J4372" s="37"/>
      <c r="K4372" s="36"/>
      <c r="L4372" s="32"/>
      <c r="M4372" s="37"/>
      <c r="N4372" s="32"/>
      <c r="O4372" s="32"/>
      <c r="P4372" s="32"/>
      <c r="Q4372" s="32"/>
      <c r="R4372" s="38"/>
    </row>
    <row r="4373" spans="1:18" ht="22.5" customHeight="1">
      <c r="A4373" s="34"/>
      <c r="B4373" s="15"/>
      <c r="C4373" s="18"/>
      <c r="D4373" s="35"/>
      <c r="E4373" s="36"/>
      <c r="F4373" s="32"/>
      <c r="G4373" s="32"/>
      <c r="H4373" s="32"/>
      <c r="I4373" s="32"/>
      <c r="J4373" s="37"/>
      <c r="K4373" s="36"/>
      <c r="L4373" s="32"/>
      <c r="M4373" s="37"/>
      <c r="N4373" s="32"/>
      <c r="O4373" s="32"/>
      <c r="P4373" s="32"/>
      <c r="Q4373" s="32"/>
      <c r="R4373" s="38"/>
    </row>
    <row r="4374" spans="1:18" ht="22.5" customHeight="1">
      <c r="A4374" s="34"/>
      <c r="B4374" s="15"/>
      <c r="C4374" s="18"/>
      <c r="D4374" s="35"/>
      <c r="E4374" s="36"/>
      <c r="F4374" s="32"/>
      <c r="G4374" s="32"/>
      <c r="H4374" s="32"/>
      <c r="I4374" s="32"/>
      <c r="J4374" s="37"/>
      <c r="K4374" s="36"/>
      <c r="L4374" s="32"/>
      <c r="M4374" s="37"/>
      <c r="N4374" s="32"/>
      <c r="O4374" s="32"/>
      <c r="P4374" s="32"/>
      <c r="Q4374" s="32"/>
      <c r="R4374" s="38"/>
    </row>
    <row r="4375" spans="1:18" ht="22.5" customHeight="1">
      <c r="A4375" s="34"/>
      <c r="B4375" s="15"/>
      <c r="C4375" s="18"/>
      <c r="D4375" s="35"/>
      <c r="E4375" s="36"/>
      <c r="F4375" s="32"/>
      <c r="G4375" s="32"/>
      <c r="H4375" s="32"/>
      <c r="I4375" s="32"/>
      <c r="J4375" s="37"/>
      <c r="K4375" s="36"/>
      <c r="L4375" s="32"/>
      <c r="M4375" s="37"/>
      <c r="N4375" s="32"/>
      <c r="O4375" s="32"/>
      <c r="P4375" s="32"/>
      <c r="Q4375" s="32"/>
      <c r="R4375" s="38"/>
    </row>
    <row r="4376" spans="1:18" ht="22.5" customHeight="1">
      <c r="A4376" s="34"/>
      <c r="B4376" s="15"/>
      <c r="C4376" s="18"/>
      <c r="D4376" s="35"/>
      <c r="E4376" s="36"/>
      <c r="F4376" s="32"/>
      <c r="G4376" s="32"/>
      <c r="H4376" s="32"/>
      <c r="I4376" s="32"/>
      <c r="J4376" s="37"/>
      <c r="K4376" s="36"/>
      <c r="L4376" s="32"/>
      <c r="M4376" s="37"/>
      <c r="N4376" s="32"/>
      <c r="O4376" s="32"/>
      <c r="P4376" s="32"/>
      <c r="Q4376" s="32"/>
      <c r="R4376" s="38"/>
    </row>
    <row r="4377" spans="1:18" ht="22.5" customHeight="1">
      <c r="A4377" s="34"/>
      <c r="B4377" s="15"/>
      <c r="C4377" s="18"/>
      <c r="D4377" s="35"/>
      <c r="E4377" s="36"/>
      <c r="F4377" s="32"/>
      <c r="G4377" s="32"/>
      <c r="H4377" s="32"/>
      <c r="I4377" s="32"/>
      <c r="J4377" s="37"/>
      <c r="K4377" s="36"/>
      <c r="L4377" s="32"/>
      <c r="M4377" s="37"/>
      <c r="N4377" s="32"/>
      <c r="O4377" s="32"/>
      <c r="P4377" s="32"/>
      <c r="Q4377" s="32"/>
      <c r="R4377" s="38"/>
    </row>
    <row r="4378" spans="1:18" ht="22.5" customHeight="1">
      <c r="A4378" s="34"/>
      <c r="B4378" s="15"/>
      <c r="C4378" s="18"/>
      <c r="D4378" s="35"/>
      <c r="E4378" s="36"/>
      <c r="F4378" s="32"/>
      <c r="G4378" s="32"/>
      <c r="H4378" s="32"/>
      <c r="I4378" s="32"/>
      <c r="J4378" s="37"/>
      <c r="K4378" s="36"/>
      <c r="L4378" s="32"/>
      <c r="M4378" s="37"/>
      <c r="N4378" s="32"/>
      <c r="O4378" s="32"/>
      <c r="P4378" s="32"/>
      <c r="Q4378" s="32"/>
      <c r="R4378" s="38"/>
    </row>
    <row r="4379" spans="1:18" ht="22.5" customHeight="1">
      <c r="A4379" s="34"/>
      <c r="B4379" s="15"/>
      <c r="C4379" s="18"/>
      <c r="D4379" s="35"/>
      <c r="E4379" s="36"/>
      <c r="F4379" s="32"/>
      <c r="G4379" s="32"/>
      <c r="H4379" s="32"/>
      <c r="I4379" s="32"/>
      <c r="J4379" s="37"/>
      <c r="K4379" s="36"/>
      <c r="L4379" s="32"/>
      <c r="M4379" s="37"/>
      <c r="N4379" s="32"/>
      <c r="O4379" s="32"/>
      <c r="P4379" s="32"/>
      <c r="Q4379" s="32"/>
      <c r="R4379" s="38"/>
    </row>
    <row r="4380" spans="1:18" ht="22.5" customHeight="1">
      <c r="A4380" s="34"/>
      <c r="B4380" s="15"/>
      <c r="C4380" s="18"/>
      <c r="D4380" s="35"/>
      <c r="E4380" s="36"/>
      <c r="F4380" s="32"/>
      <c r="G4380" s="32"/>
      <c r="H4380" s="32"/>
      <c r="I4380" s="32"/>
      <c r="J4380" s="37"/>
      <c r="K4380" s="36"/>
      <c r="L4380" s="32"/>
      <c r="M4380" s="37"/>
      <c r="N4380" s="32"/>
      <c r="O4380" s="32"/>
      <c r="P4380" s="32"/>
      <c r="Q4380" s="32"/>
      <c r="R4380" s="38"/>
    </row>
    <row r="4381" spans="1:18" ht="22.5" customHeight="1">
      <c r="A4381" s="34"/>
      <c r="B4381" s="15"/>
      <c r="C4381" s="18"/>
      <c r="D4381" s="35"/>
      <c r="E4381" s="36"/>
      <c r="F4381" s="32"/>
      <c r="G4381" s="32"/>
      <c r="H4381" s="32"/>
      <c r="I4381" s="32"/>
      <c r="J4381" s="37"/>
      <c r="K4381" s="36"/>
      <c r="L4381" s="32"/>
      <c r="M4381" s="37"/>
      <c r="N4381" s="32"/>
      <c r="O4381" s="32"/>
      <c r="P4381" s="32"/>
      <c r="Q4381" s="32"/>
      <c r="R4381" s="38"/>
    </row>
    <row r="4382" spans="1:18" ht="22.5" customHeight="1">
      <c r="A4382" s="34"/>
      <c r="B4382" s="15"/>
      <c r="C4382" s="18"/>
      <c r="D4382" s="35"/>
      <c r="E4382" s="36"/>
      <c r="F4382" s="32"/>
      <c r="G4382" s="32"/>
      <c r="H4382" s="32"/>
      <c r="I4382" s="32"/>
      <c r="J4382" s="37"/>
      <c r="K4382" s="36"/>
      <c r="L4382" s="32"/>
      <c r="M4382" s="37"/>
      <c r="N4382" s="32"/>
      <c r="O4382" s="32"/>
      <c r="P4382" s="32"/>
      <c r="Q4382" s="32"/>
      <c r="R4382" s="38"/>
    </row>
    <row r="4383" spans="1:18" ht="22.5" customHeight="1">
      <c r="A4383" s="34"/>
      <c r="B4383" s="15"/>
      <c r="C4383" s="18"/>
      <c r="D4383" s="35"/>
      <c r="E4383" s="36"/>
      <c r="F4383" s="32"/>
      <c r="G4383" s="32"/>
      <c r="H4383" s="32"/>
      <c r="I4383" s="32"/>
      <c r="J4383" s="37"/>
      <c r="K4383" s="36"/>
      <c r="L4383" s="32"/>
      <c r="M4383" s="37"/>
      <c r="N4383" s="32"/>
      <c r="O4383" s="32"/>
      <c r="P4383" s="32"/>
      <c r="Q4383" s="32"/>
      <c r="R4383" s="38"/>
    </row>
    <row r="4384" spans="1:18" ht="22.5" customHeight="1">
      <c r="A4384" s="34"/>
      <c r="B4384" s="15"/>
      <c r="C4384" s="18"/>
      <c r="D4384" s="35"/>
      <c r="E4384" s="36"/>
      <c r="F4384" s="32"/>
      <c r="G4384" s="32"/>
      <c r="H4384" s="32"/>
      <c r="I4384" s="32"/>
      <c r="J4384" s="37"/>
      <c r="K4384" s="36"/>
      <c r="L4384" s="32"/>
      <c r="M4384" s="37"/>
      <c r="N4384" s="32"/>
      <c r="O4384" s="32"/>
      <c r="P4384" s="32"/>
      <c r="Q4384" s="32"/>
      <c r="R4384" s="38"/>
    </row>
    <row r="4385" spans="1:18" ht="22.5" customHeight="1">
      <c r="A4385" s="34"/>
      <c r="B4385" s="15"/>
      <c r="C4385" s="18"/>
      <c r="D4385" s="35"/>
      <c r="E4385" s="36"/>
      <c r="F4385" s="32"/>
      <c r="G4385" s="32"/>
      <c r="H4385" s="32"/>
      <c r="I4385" s="32"/>
      <c r="J4385" s="37"/>
      <c r="K4385" s="36"/>
      <c r="L4385" s="32"/>
      <c r="M4385" s="37"/>
      <c r="N4385" s="32"/>
      <c r="O4385" s="32"/>
      <c r="P4385" s="32"/>
      <c r="Q4385" s="32"/>
      <c r="R4385" s="38"/>
    </row>
    <row r="4386" spans="1:18" ht="22.5" customHeight="1">
      <c r="A4386" s="34"/>
      <c r="B4386" s="15"/>
      <c r="C4386" s="18"/>
      <c r="D4386" s="35"/>
      <c r="E4386" s="36"/>
      <c r="F4386" s="32"/>
      <c r="G4386" s="32"/>
      <c r="H4386" s="32"/>
      <c r="I4386" s="32"/>
      <c r="J4386" s="37"/>
      <c r="K4386" s="36"/>
      <c r="L4386" s="32"/>
      <c r="M4386" s="37"/>
      <c r="N4386" s="32"/>
      <c r="O4386" s="32"/>
      <c r="P4386" s="32"/>
      <c r="Q4386" s="32"/>
      <c r="R4386" s="38"/>
    </row>
    <row r="4387" spans="1:18" ht="22.5" customHeight="1">
      <c r="A4387" s="34"/>
      <c r="B4387" s="15"/>
      <c r="C4387" s="18"/>
      <c r="D4387" s="35"/>
      <c r="E4387" s="36"/>
      <c r="F4387" s="32"/>
      <c r="G4387" s="32"/>
      <c r="H4387" s="32"/>
      <c r="I4387" s="32"/>
      <c r="J4387" s="37"/>
      <c r="K4387" s="36"/>
      <c r="L4387" s="32"/>
      <c r="M4387" s="37"/>
      <c r="N4387" s="32"/>
      <c r="O4387" s="32"/>
      <c r="P4387" s="32"/>
      <c r="Q4387" s="32"/>
      <c r="R4387" s="38"/>
    </row>
    <row r="4388" spans="1:18" ht="22.5" customHeight="1">
      <c r="A4388" s="34"/>
      <c r="B4388" s="15"/>
      <c r="C4388" s="18"/>
      <c r="D4388" s="35"/>
      <c r="E4388" s="36"/>
      <c r="F4388" s="32"/>
      <c r="G4388" s="32"/>
      <c r="H4388" s="32"/>
      <c r="I4388" s="32"/>
      <c r="J4388" s="37"/>
      <c r="K4388" s="36"/>
      <c r="L4388" s="32"/>
      <c r="M4388" s="37"/>
      <c r="N4388" s="32"/>
      <c r="O4388" s="32"/>
      <c r="P4388" s="32"/>
      <c r="Q4388" s="32"/>
      <c r="R4388" s="38"/>
    </row>
    <row r="4389" spans="1:18" ht="22.5" customHeight="1">
      <c r="A4389" s="34"/>
      <c r="B4389" s="15"/>
      <c r="C4389" s="18"/>
      <c r="D4389" s="35"/>
      <c r="E4389" s="36"/>
      <c r="F4389" s="32"/>
      <c r="G4389" s="32"/>
      <c r="H4389" s="32"/>
      <c r="I4389" s="32"/>
      <c r="J4389" s="37"/>
      <c r="K4389" s="36"/>
      <c r="L4389" s="32"/>
      <c r="M4389" s="37"/>
      <c r="N4389" s="32"/>
      <c r="O4389" s="32"/>
      <c r="P4389" s="32"/>
      <c r="Q4389" s="32"/>
      <c r="R4389" s="38"/>
    </row>
    <row r="4390" spans="1:18" ht="22.5" customHeight="1">
      <c r="A4390" s="34"/>
      <c r="B4390" s="15"/>
      <c r="C4390" s="18"/>
      <c r="D4390" s="35"/>
      <c r="E4390" s="36"/>
      <c r="F4390" s="32"/>
      <c r="G4390" s="32"/>
      <c r="H4390" s="32"/>
      <c r="I4390" s="32"/>
      <c r="J4390" s="37"/>
      <c r="K4390" s="36"/>
      <c r="L4390" s="32"/>
      <c r="M4390" s="37"/>
      <c r="N4390" s="32"/>
      <c r="O4390" s="32"/>
      <c r="P4390" s="32"/>
      <c r="Q4390" s="32"/>
      <c r="R4390" s="38"/>
    </row>
    <row r="4391" spans="1:18" ht="22.5" customHeight="1">
      <c r="A4391" s="34"/>
      <c r="B4391" s="15"/>
      <c r="C4391" s="18"/>
      <c r="D4391" s="35"/>
      <c r="E4391" s="36"/>
      <c r="F4391" s="32"/>
      <c r="G4391" s="32"/>
      <c r="H4391" s="32"/>
      <c r="I4391" s="32"/>
      <c r="J4391" s="37"/>
      <c r="K4391" s="36"/>
      <c r="L4391" s="32"/>
      <c r="M4391" s="37"/>
      <c r="N4391" s="32"/>
      <c r="O4391" s="32"/>
      <c r="P4391" s="32"/>
      <c r="Q4391" s="32"/>
      <c r="R4391" s="38"/>
    </row>
    <row r="4392" spans="1:18" ht="22.5" customHeight="1">
      <c r="A4392" s="34"/>
      <c r="B4392" s="15"/>
      <c r="C4392" s="18"/>
      <c r="D4392" s="35"/>
      <c r="E4392" s="36"/>
      <c r="F4392" s="32"/>
      <c r="G4392" s="32"/>
      <c r="H4392" s="32"/>
      <c r="I4392" s="32"/>
      <c r="J4392" s="37"/>
      <c r="K4392" s="36"/>
      <c r="L4392" s="32"/>
      <c r="M4392" s="37"/>
      <c r="N4392" s="32"/>
      <c r="O4392" s="32"/>
      <c r="P4392" s="32"/>
      <c r="Q4392" s="32"/>
      <c r="R4392" s="38"/>
    </row>
    <row r="4393" spans="1:18" ht="22.5" customHeight="1">
      <c r="A4393" s="34"/>
      <c r="B4393" s="15"/>
      <c r="C4393" s="18"/>
      <c r="D4393" s="35"/>
      <c r="E4393" s="36"/>
      <c r="F4393" s="32"/>
      <c r="G4393" s="32"/>
      <c r="H4393" s="32"/>
      <c r="I4393" s="32"/>
      <c r="J4393" s="37"/>
      <c r="K4393" s="36"/>
      <c r="L4393" s="32"/>
      <c r="M4393" s="37"/>
      <c r="N4393" s="32"/>
      <c r="O4393" s="32"/>
      <c r="P4393" s="32"/>
      <c r="Q4393" s="32"/>
      <c r="R4393" s="38"/>
    </row>
    <row r="4394" spans="1:18" ht="22.5" customHeight="1">
      <c r="A4394" s="34"/>
      <c r="B4394" s="15"/>
      <c r="C4394" s="18"/>
      <c r="D4394" s="35"/>
      <c r="E4394" s="36"/>
      <c r="F4394" s="32"/>
      <c r="G4394" s="32"/>
      <c r="H4394" s="32"/>
      <c r="I4394" s="32"/>
      <c r="J4394" s="37"/>
      <c r="K4394" s="36"/>
      <c r="L4394" s="32"/>
      <c r="M4394" s="37"/>
      <c r="N4394" s="32"/>
      <c r="O4394" s="32"/>
      <c r="P4394" s="32"/>
      <c r="Q4394" s="32"/>
      <c r="R4394" s="38"/>
    </row>
    <row r="4395" spans="1:18" ht="22.5" customHeight="1">
      <c r="A4395" s="34"/>
      <c r="B4395" s="15"/>
      <c r="C4395" s="18"/>
      <c r="D4395" s="35"/>
      <c r="E4395" s="36"/>
      <c r="F4395" s="32"/>
      <c r="G4395" s="32"/>
      <c r="H4395" s="32"/>
      <c r="I4395" s="32"/>
      <c r="J4395" s="37"/>
      <c r="K4395" s="36"/>
      <c r="L4395" s="32"/>
      <c r="M4395" s="37"/>
      <c r="N4395" s="32"/>
      <c r="O4395" s="32"/>
      <c r="P4395" s="32"/>
      <c r="Q4395" s="32"/>
      <c r="R4395" s="38"/>
    </row>
    <row r="4396" spans="1:18" ht="22.5" customHeight="1">
      <c r="A4396" s="34"/>
      <c r="B4396" s="15"/>
      <c r="C4396" s="18"/>
      <c r="D4396" s="35"/>
      <c r="E4396" s="36"/>
      <c r="F4396" s="32"/>
      <c r="G4396" s="32"/>
      <c r="H4396" s="32"/>
      <c r="I4396" s="32"/>
      <c r="J4396" s="37"/>
      <c r="K4396" s="36"/>
      <c r="L4396" s="32"/>
      <c r="M4396" s="37"/>
      <c r="N4396" s="32"/>
      <c r="O4396" s="32"/>
      <c r="P4396" s="32"/>
      <c r="Q4396" s="32"/>
      <c r="R4396" s="38"/>
    </row>
    <row r="4397" spans="1:18" ht="22.5" customHeight="1">
      <c r="A4397" s="34"/>
      <c r="B4397" s="15"/>
      <c r="C4397" s="18"/>
      <c r="D4397" s="35"/>
      <c r="E4397" s="36"/>
      <c r="F4397" s="32"/>
      <c r="G4397" s="32"/>
      <c r="H4397" s="32"/>
      <c r="I4397" s="32"/>
      <c r="J4397" s="37"/>
      <c r="K4397" s="36"/>
      <c r="L4397" s="32"/>
      <c r="M4397" s="37"/>
      <c r="N4397" s="32"/>
      <c r="O4397" s="32"/>
      <c r="P4397" s="32"/>
      <c r="Q4397" s="32"/>
      <c r="R4397" s="38"/>
    </row>
    <row r="4398" spans="1:18" ht="22.5" customHeight="1">
      <c r="A4398" s="34"/>
      <c r="B4398" s="15"/>
      <c r="C4398" s="18"/>
      <c r="D4398" s="35"/>
      <c r="E4398" s="36"/>
      <c r="F4398" s="32"/>
      <c r="G4398" s="32"/>
      <c r="H4398" s="32"/>
      <c r="I4398" s="32"/>
      <c r="J4398" s="37"/>
      <c r="K4398" s="36"/>
      <c r="L4398" s="32"/>
      <c r="M4398" s="37"/>
      <c r="N4398" s="32"/>
      <c r="O4398" s="32"/>
      <c r="P4398" s="32"/>
      <c r="Q4398" s="32"/>
      <c r="R4398" s="38"/>
    </row>
    <row r="4399" spans="1:18" ht="22.5" customHeight="1">
      <c r="A4399" s="34"/>
      <c r="B4399" s="15"/>
      <c r="C4399" s="18"/>
      <c r="D4399" s="35"/>
      <c r="E4399" s="36"/>
      <c r="F4399" s="32"/>
      <c r="G4399" s="32"/>
      <c r="H4399" s="32"/>
      <c r="I4399" s="32"/>
      <c r="J4399" s="37"/>
      <c r="K4399" s="36"/>
      <c r="L4399" s="32"/>
      <c r="M4399" s="37"/>
      <c r="N4399" s="32"/>
      <c r="O4399" s="32"/>
      <c r="P4399" s="32"/>
      <c r="Q4399" s="32"/>
      <c r="R4399" s="38"/>
    </row>
    <row r="4400" spans="1:18" ht="22.5" customHeight="1">
      <c r="A4400" s="34"/>
      <c r="B4400" s="15"/>
      <c r="C4400" s="18"/>
      <c r="D4400" s="35"/>
      <c r="E4400" s="36"/>
      <c r="F4400" s="32"/>
      <c r="G4400" s="32"/>
      <c r="H4400" s="32"/>
      <c r="I4400" s="32"/>
      <c r="J4400" s="37"/>
      <c r="K4400" s="36"/>
      <c r="L4400" s="32"/>
      <c r="M4400" s="37"/>
      <c r="N4400" s="32"/>
      <c r="O4400" s="32"/>
      <c r="P4400" s="32"/>
      <c r="Q4400" s="32"/>
      <c r="R4400" s="38"/>
    </row>
    <row r="4401" spans="1:18" ht="22.5" customHeight="1">
      <c r="A4401" s="34"/>
      <c r="B4401" s="15"/>
      <c r="C4401" s="18"/>
      <c r="D4401" s="35"/>
      <c r="E4401" s="36"/>
      <c r="F4401" s="32"/>
      <c r="G4401" s="32"/>
      <c r="H4401" s="32"/>
      <c r="I4401" s="32"/>
      <c r="J4401" s="37"/>
      <c r="K4401" s="36"/>
      <c r="L4401" s="32"/>
      <c r="M4401" s="37"/>
      <c r="N4401" s="32"/>
      <c r="O4401" s="32"/>
      <c r="P4401" s="32"/>
      <c r="Q4401" s="32"/>
      <c r="R4401" s="38"/>
    </row>
    <row r="4402" spans="1:18" ht="22.5" customHeight="1">
      <c r="A4402" s="34"/>
      <c r="B4402" s="15"/>
      <c r="C4402" s="18"/>
      <c r="D4402" s="35"/>
      <c r="E4402" s="36"/>
      <c r="F4402" s="32"/>
      <c r="G4402" s="32"/>
      <c r="H4402" s="32"/>
      <c r="I4402" s="32"/>
      <c r="J4402" s="37"/>
      <c r="K4402" s="36"/>
      <c r="L4402" s="32"/>
      <c r="M4402" s="37"/>
      <c r="N4402" s="32"/>
      <c r="O4402" s="32"/>
      <c r="P4402" s="32"/>
      <c r="Q4402" s="32"/>
      <c r="R4402" s="38"/>
    </row>
    <row r="4403" spans="1:18" ht="22.5" customHeight="1">
      <c r="A4403" s="34"/>
      <c r="B4403" s="15"/>
      <c r="C4403" s="18"/>
      <c r="D4403" s="35"/>
      <c r="E4403" s="36"/>
      <c r="F4403" s="32"/>
      <c r="G4403" s="32"/>
      <c r="H4403" s="32"/>
      <c r="I4403" s="32"/>
      <c r="J4403" s="37"/>
      <c r="K4403" s="36"/>
      <c r="L4403" s="32"/>
      <c r="M4403" s="37"/>
      <c r="N4403" s="32"/>
      <c r="O4403" s="32"/>
      <c r="P4403" s="32"/>
      <c r="Q4403" s="32"/>
      <c r="R4403" s="38"/>
    </row>
    <row r="4404" spans="1:18" ht="22.5" customHeight="1">
      <c r="A4404" s="34"/>
      <c r="B4404" s="15"/>
      <c r="C4404" s="18"/>
      <c r="D4404" s="35"/>
      <c r="E4404" s="36"/>
      <c r="F4404" s="32"/>
      <c r="G4404" s="32"/>
      <c r="H4404" s="32"/>
      <c r="I4404" s="32"/>
      <c r="J4404" s="37"/>
      <c r="K4404" s="36"/>
      <c r="L4404" s="32"/>
      <c r="M4404" s="37"/>
      <c r="N4404" s="32"/>
      <c r="O4404" s="32"/>
      <c r="P4404" s="32"/>
      <c r="Q4404" s="32"/>
      <c r="R4404" s="38"/>
    </row>
    <row r="4405" spans="1:18" ht="22.5" customHeight="1">
      <c r="A4405" s="34"/>
      <c r="B4405" s="15"/>
      <c r="C4405" s="18"/>
      <c r="D4405" s="35"/>
      <c r="E4405" s="36"/>
      <c r="F4405" s="32"/>
      <c r="G4405" s="32"/>
      <c r="H4405" s="32"/>
      <c r="I4405" s="32"/>
      <c r="J4405" s="37"/>
      <c r="K4405" s="36"/>
      <c r="L4405" s="32"/>
      <c r="M4405" s="37"/>
      <c r="N4405" s="32"/>
      <c r="O4405" s="32"/>
      <c r="P4405" s="32"/>
      <c r="Q4405" s="32"/>
      <c r="R4405" s="38"/>
    </row>
    <row r="4406" spans="1:18" ht="22.5" customHeight="1">
      <c r="A4406" s="34"/>
      <c r="B4406" s="15"/>
      <c r="C4406" s="18"/>
      <c r="D4406" s="35"/>
      <c r="E4406" s="36"/>
      <c r="F4406" s="32"/>
      <c r="G4406" s="32"/>
      <c r="H4406" s="32"/>
      <c r="I4406" s="32"/>
      <c r="J4406" s="37"/>
      <c r="K4406" s="36"/>
      <c r="L4406" s="32"/>
      <c r="M4406" s="37"/>
      <c r="N4406" s="32"/>
      <c r="O4406" s="32"/>
      <c r="P4406" s="32"/>
      <c r="Q4406" s="32"/>
      <c r="R4406" s="38"/>
    </row>
    <row r="4407" spans="1:18" ht="22.5" customHeight="1">
      <c r="A4407" s="34"/>
      <c r="B4407" s="15"/>
      <c r="C4407" s="18"/>
      <c r="D4407" s="35"/>
      <c r="E4407" s="36"/>
      <c r="F4407" s="32"/>
      <c r="G4407" s="32"/>
      <c r="H4407" s="32"/>
      <c r="I4407" s="32"/>
      <c r="J4407" s="37"/>
      <c r="K4407" s="36"/>
      <c r="L4407" s="32"/>
      <c r="M4407" s="37"/>
      <c r="N4407" s="32"/>
      <c r="O4407" s="32"/>
      <c r="P4407" s="32"/>
      <c r="Q4407" s="32"/>
      <c r="R4407" s="38"/>
    </row>
    <row r="4408" spans="1:18" ht="22.5" customHeight="1">
      <c r="A4408" s="34"/>
      <c r="B4408" s="15"/>
      <c r="C4408" s="18"/>
      <c r="D4408" s="35"/>
      <c r="E4408" s="36"/>
      <c r="F4408" s="32"/>
      <c r="G4408" s="32"/>
      <c r="H4408" s="32"/>
      <c r="I4408" s="32"/>
      <c r="J4408" s="37"/>
      <c r="K4408" s="36"/>
      <c r="L4408" s="32"/>
      <c r="M4408" s="37"/>
      <c r="N4408" s="32"/>
      <c r="O4408" s="32"/>
      <c r="P4408" s="32"/>
      <c r="Q4408" s="32"/>
      <c r="R4408" s="38"/>
    </row>
    <row r="4409" spans="1:18" ht="22.5" customHeight="1">
      <c r="A4409" s="34"/>
      <c r="B4409" s="15"/>
      <c r="C4409" s="18"/>
      <c r="D4409" s="35"/>
      <c r="E4409" s="36"/>
      <c r="F4409" s="32"/>
      <c r="G4409" s="32"/>
      <c r="H4409" s="32"/>
      <c r="I4409" s="32"/>
      <c r="J4409" s="37"/>
      <c r="K4409" s="36"/>
      <c r="L4409" s="32"/>
      <c r="M4409" s="37"/>
      <c r="N4409" s="32"/>
      <c r="O4409" s="32"/>
      <c r="P4409" s="32"/>
      <c r="Q4409" s="32"/>
      <c r="R4409" s="38"/>
    </row>
    <row r="4410" spans="1:18" ht="22.5" customHeight="1">
      <c r="A4410" s="34"/>
      <c r="B4410" s="15"/>
      <c r="C4410" s="18"/>
      <c r="D4410" s="35"/>
      <c r="E4410" s="36"/>
      <c r="F4410" s="32"/>
      <c r="G4410" s="32"/>
      <c r="H4410" s="32"/>
      <c r="I4410" s="32"/>
      <c r="J4410" s="37"/>
      <c r="K4410" s="36"/>
      <c r="L4410" s="32"/>
      <c r="M4410" s="37"/>
      <c r="N4410" s="32"/>
      <c r="O4410" s="32"/>
      <c r="P4410" s="32"/>
      <c r="Q4410" s="32"/>
      <c r="R4410" s="38"/>
    </row>
    <row r="4411" spans="1:18" ht="22.5" customHeight="1">
      <c r="A4411" s="34"/>
      <c r="B4411" s="15"/>
      <c r="C4411" s="18"/>
      <c r="D4411" s="35"/>
      <c r="E4411" s="36"/>
      <c r="F4411" s="32"/>
      <c r="G4411" s="32"/>
      <c r="H4411" s="32"/>
      <c r="I4411" s="32"/>
      <c r="J4411" s="37"/>
      <c r="K4411" s="36"/>
      <c r="L4411" s="32"/>
      <c r="M4411" s="37"/>
      <c r="N4411" s="32"/>
      <c r="O4411" s="32"/>
      <c r="P4411" s="32"/>
      <c r="Q4411" s="32"/>
      <c r="R4411" s="38"/>
    </row>
    <row r="4412" spans="1:18" ht="22.5" customHeight="1">
      <c r="A4412" s="34"/>
      <c r="B4412" s="15"/>
      <c r="C4412" s="18"/>
      <c r="D4412" s="35"/>
      <c r="E4412" s="36"/>
      <c r="F4412" s="32"/>
      <c r="G4412" s="32"/>
      <c r="H4412" s="32"/>
      <c r="I4412" s="32"/>
      <c r="J4412" s="37"/>
      <c r="K4412" s="36"/>
      <c r="L4412" s="32"/>
      <c r="M4412" s="37"/>
      <c r="N4412" s="32"/>
      <c r="O4412" s="32"/>
      <c r="P4412" s="32"/>
      <c r="Q4412" s="32"/>
      <c r="R4412" s="38"/>
    </row>
    <row r="4413" spans="1:18" ht="22.5" customHeight="1">
      <c r="A4413" s="34"/>
      <c r="B4413" s="15"/>
      <c r="C4413" s="18"/>
      <c r="D4413" s="35"/>
      <c r="E4413" s="36"/>
      <c r="F4413" s="32"/>
      <c r="G4413" s="32"/>
      <c r="H4413" s="32"/>
      <c r="I4413" s="32"/>
      <c r="J4413" s="37"/>
      <c r="K4413" s="36"/>
      <c r="L4413" s="32"/>
      <c r="M4413" s="37"/>
      <c r="N4413" s="32"/>
      <c r="O4413" s="32"/>
      <c r="P4413" s="32"/>
      <c r="Q4413" s="32"/>
      <c r="R4413" s="38"/>
    </row>
    <row r="4414" spans="1:18" ht="22.5" customHeight="1">
      <c r="A4414" s="34"/>
      <c r="B4414" s="15"/>
      <c r="C4414" s="18"/>
      <c r="D4414" s="35"/>
      <c r="E4414" s="36"/>
      <c r="F4414" s="32"/>
      <c r="G4414" s="32"/>
      <c r="H4414" s="32"/>
      <c r="I4414" s="32"/>
      <c r="J4414" s="37"/>
      <c r="K4414" s="36"/>
      <c r="L4414" s="32"/>
      <c r="M4414" s="37"/>
      <c r="N4414" s="32"/>
      <c r="O4414" s="32"/>
      <c r="P4414" s="32"/>
      <c r="Q4414" s="32"/>
      <c r="R4414" s="38"/>
    </row>
    <row r="4415" spans="1:18" ht="22.5" customHeight="1">
      <c r="A4415" s="34"/>
      <c r="B4415" s="15"/>
      <c r="C4415" s="18"/>
      <c r="D4415" s="35"/>
      <c r="E4415" s="36"/>
      <c r="F4415" s="32"/>
      <c r="G4415" s="32"/>
      <c r="H4415" s="32"/>
      <c r="I4415" s="32"/>
      <c r="J4415" s="37"/>
      <c r="K4415" s="36"/>
      <c r="L4415" s="32"/>
      <c r="M4415" s="37"/>
      <c r="N4415" s="32"/>
      <c r="O4415" s="32"/>
      <c r="P4415" s="32"/>
      <c r="Q4415" s="32"/>
      <c r="R4415" s="38"/>
    </row>
    <row r="4416" spans="1:18" ht="22.5" customHeight="1">
      <c r="A4416" s="34"/>
      <c r="B4416" s="15"/>
      <c r="C4416" s="18"/>
      <c r="D4416" s="35"/>
      <c r="E4416" s="36"/>
      <c r="F4416" s="32"/>
      <c r="G4416" s="32"/>
      <c r="H4416" s="32"/>
      <c r="I4416" s="32"/>
      <c r="J4416" s="37"/>
      <c r="K4416" s="36"/>
      <c r="L4416" s="32"/>
      <c r="M4416" s="37"/>
      <c r="N4416" s="32"/>
      <c r="O4416" s="32"/>
      <c r="P4416" s="32"/>
      <c r="Q4416" s="32"/>
      <c r="R4416" s="38"/>
    </row>
    <row r="4417" spans="1:18" ht="22.5" customHeight="1">
      <c r="A4417" s="34"/>
      <c r="B4417" s="15"/>
      <c r="C4417" s="18"/>
      <c r="D4417" s="35"/>
      <c r="E4417" s="36"/>
      <c r="F4417" s="32"/>
      <c r="G4417" s="32"/>
      <c r="H4417" s="32"/>
      <c r="I4417" s="32"/>
      <c r="J4417" s="37"/>
      <c r="K4417" s="36"/>
      <c r="L4417" s="32"/>
      <c r="M4417" s="37"/>
      <c r="N4417" s="32"/>
      <c r="O4417" s="32"/>
      <c r="P4417" s="32"/>
      <c r="Q4417" s="32"/>
      <c r="R4417" s="38"/>
    </row>
    <row r="4418" spans="1:18" ht="22.5" customHeight="1">
      <c r="A4418" s="34"/>
      <c r="B4418" s="15"/>
      <c r="C4418" s="18"/>
      <c r="D4418" s="35"/>
      <c r="E4418" s="36"/>
      <c r="F4418" s="32"/>
      <c r="G4418" s="32"/>
      <c r="H4418" s="32"/>
      <c r="I4418" s="32"/>
      <c r="J4418" s="37"/>
      <c r="K4418" s="36"/>
      <c r="L4418" s="32"/>
      <c r="M4418" s="37"/>
      <c r="N4418" s="32"/>
      <c r="O4418" s="32"/>
      <c r="P4418" s="32"/>
      <c r="Q4418" s="32"/>
      <c r="R4418" s="38"/>
    </row>
    <row r="4419" spans="1:18" ht="22.5" customHeight="1">
      <c r="A4419" s="34"/>
      <c r="B4419" s="15"/>
      <c r="C4419" s="18"/>
      <c r="D4419" s="35"/>
      <c r="E4419" s="36"/>
      <c r="F4419" s="32"/>
      <c r="G4419" s="32"/>
      <c r="H4419" s="32"/>
      <c r="I4419" s="32"/>
      <c r="J4419" s="37"/>
      <c r="K4419" s="36"/>
      <c r="L4419" s="32"/>
      <c r="M4419" s="37"/>
      <c r="N4419" s="32"/>
      <c r="O4419" s="32"/>
      <c r="P4419" s="32"/>
      <c r="Q4419" s="32"/>
      <c r="R4419" s="38"/>
    </row>
    <row r="4420" spans="1:18" ht="22.5" customHeight="1">
      <c r="A4420" s="34"/>
      <c r="B4420" s="15"/>
      <c r="C4420" s="18"/>
      <c r="D4420" s="35"/>
      <c r="E4420" s="36"/>
      <c r="F4420" s="32"/>
      <c r="G4420" s="32"/>
      <c r="H4420" s="32"/>
      <c r="I4420" s="32"/>
      <c r="J4420" s="37"/>
      <c r="K4420" s="36"/>
      <c r="L4420" s="32"/>
      <c r="M4420" s="37"/>
      <c r="N4420" s="32"/>
      <c r="O4420" s="32"/>
      <c r="P4420" s="32"/>
      <c r="Q4420" s="32"/>
      <c r="R4420" s="38"/>
    </row>
    <row r="4421" spans="1:18" ht="22.5" customHeight="1">
      <c r="A4421" s="34"/>
      <c r="B4421" s="15"/>
      <c r="C4421" s="18"/>
      <c r="D4421" s="35"/>
      <c r="E4421" s="36"/>
      <c r="F4421" s="32"/>
      <c r="G4421" s="32"/>
      <c r="H4421" s="32"/>
      <c r="I4421" s="32"/>
      <c r="J4421" s="37"/>
      <c r="K4421" s="36"/>
      <c r="L4421" s="32"/>
      <c r="M4421" s="37"/>
      <c r="N4421" s="32"/>
      <c r="O4421" s="32"/>
      <c r="P4421" s="32"/>
      <c r="Q4421" s="32"/>
      <c r="R4421" s="38"/>
    </row>
    <row r="4422" spans="1:18" ht="22.5" customHeight="1">
      <c r="A4422" s="34"/>
      <c r="B4422" s="15"/>
      <c r="C4422" s="18"/>
      <c r="D4422" s="35"/>
      <c r="E4422" s="36"/>
      <c r="F4422" s="32"/>
      <c r="G4422" s="32"/>
      <c r="H4422" s="32"/>
      <c r="I4422" s="32"/>
      <c r="J4422" s="37"/>
      <c r="K4422" s="36"/>
      <c r="L4422" s="32"/>
      <c r="M4422" s="37"/>
      <c r="N4422" s="32"/>
      <c r="O4422" s="32"/>
      <c r="P4422" s="32"/>
      <c r="Q4422" s="32"/>
      <c r="R4422" s="38"/>
    </row>
    <row r="4423" spans="1:18" ht="22.5" customHeight="1">
      <c r="A4423" s="34"/>
      <c r="B4423" s="15"/>
      <c r="C4423" s="18"/>
      <c r="D4423" s="35"/>
      <c r="E4423" s="36"/>
      <c r="F4423" s="32"/>
      <c r="G4423" s="32"/>
      <c r="H4423" s="32"/>
      <c r="I4423" s="32"/>
      <c r="J4423" s="37"/>
      <c r="K4423" s="36"/>
      <c r="L4423" s="32"/>
      <c r="M4423" s="37"/>
      <c r="N4423" s="32"/>
      <c r="O4423" s="32"/>
      <c r="P4423" s="32"/>
      <c r="Q4423" s="32"/>
      <c r="R4423" s="38"/>
    </row>
    <row r="4424" spans="1:18" ht="22.5" customHeight="1">
      <c r="A4424" s="34"/>
      <c r="B4424" s="15"/>
      <c r="C4424" s="18"/>
      <c r="D4424" s="35"/>
      <c r="E4424" s="36"/>
      <c r="F4424" s="32"/>
      <c r="G4424" s="32"/>
      <c r="H4424" s="32"/>
      <c r="I4424" s="32"/>
      <c r="J4424" s="37"/>
      <c r="K4424" s="36"/>
      <c r="L4424" s="32"/>
      <c r="M4424" s="37"/>
      <c r="N4424" s="32"/>
      <c r="O4424" s="32"/>
      <c r="P4424" s="32"/>
      <c r="Q4424" s="32"/>
      <c r="R4424" s="38"/>
    </row>
    <row r="4425" spans="1:18" ht="22.5" customHeight="1">
      <c r="A4425" s="34"/>
      <c r="B4425" s="15"/>
      <c r="C4425" s="18"/>
      <c r="D4425" s="35"/>
      <c r="E4425" s="36"/>
      <c r="F4425" s="32"/>
      <c r="G4425" s="32"/>
      <c r="H4425" s="32"/>
      <c r="I4425" s="32"/>
      <c r="J4425" s="37"/>
      <c r="K4425" s="36"/>
      <c r="L4425" s="32"/>
      <c r="M4425" s="37"/>
      <c r="N4425" s="32"/>
      <c r="O4425" s="32"/>
      <c r="P4425" s="32"/>
      <c r="Q4425" s="32"/>
      <c r="R4425" s="38"/>
    </row>
    <row r="4426" spans="1:18" ht="22.5" customHeight="1">
      <c r="A4426" s="34"/>
      <c r="B4426" s="15"/>
      <c r="C4426" s="18"/>
      <c r="D4426" s="35"/>
      <c r="E4426" s="36"/>
      <c r="F4426" s="32"/>
      <c r="G4426" s="32"/>
      <c r="H4426" s="32"/>
      <c r="I4426" s="32"/>
      <c r="J4426" s="37"/>
      <c r="K4426" s="36"/>
      <c r="L4426" s="32"/>
      <c r="M4426" s="37"/>
      <c r="N4426" s="32"/>
      <c r="O4426" s="32"/>
      <c r="P4426" s="32"/>
      <c r="Q4426" s="32"/>
      <c r="R4426" s="38"/>
    </row>
    <row r="4427" spans="1:18" ht="22.5" customHeight="1">
      <c r="A4427" s="34"/>
      <c r="B4427" s="15"/>
      <c r="C4427" s="18"/>
      <c r="D4427" s="35"/>
      <c r="E4427" s="36"/>
      <c r="F4427" s="32"/>
      <c r="G4427" s="32"/>
      <c r="H4427" s="32"/>
      <c r="I4427" s="32"/>
      <c r="J4427" s="37"/>
      <c r="K4427" s="36"/>
      <c r="L4427" s="32"/>
      <c r="M4427" s="37"/>
      <c r="N4427" s="32"/>
      <c r="O4427" s="32"/>
      <c r="P4427" s="32"/>
      <c r="Q4427" s="32"/>
      <c r="R4427" s="38"/>
    </row>
    <row r="4428" spans="1:18" ht="22.5" customHeight="1">
      <c r="A4428" s="34"/>
      <c r="B4428" s="15"/>
      <c r="C4428" s="18"/>
      <c r="D4428" s="35"/>
      <c r="E4428" s="36"/>
      <c r="F4428" s="32"/>
      <c r="G4428" s="32"/>
      <c r="H4428" s="32"/>
      <c r="I4428" s="32"/>
      <c r="J4428" s="37"/>
      <c r="K4428" s="36"/>
      <c r="L4428" s="32"/>
      <c r="M4428" s="37"/>
      <c r="N4428" s="32"/>
      <c r="O4428" s="32"/>
      <c r="P4428" s="32"/>
      <c r="Q4428" s="32"/>
      <c r="R4428" s="38"/>
    </row>
    <row r="4429" spans="1:18" ht="22.5" customHeight="1">
      <c r="A4429" s="34"/>
      <c r="B4429" s="15"/>
      <c r="C4429" s="18"/>
      <c r="D4429" s="35"/>
      <c r="E4429" s="36"/>
      <c r="F4429" s="32"/>
      <c r="G4429" s="32"/>
      <c r="H4429" s="32"/>
      <c r="I4429" s="32"/>
      <c r="J4429" s="37"/>
      <c r="K4429" s="36"/>
      <c r="L4429" s="32"/>
      <c r="M4429" s="37"/>
      <c r="N4429" s="32"/>
      <c r="O4429" s="32"/>
      <c r="P4429" s="32"/>
      <c r="Q4429" s="32"/>
      <c r="R4429" s="38"/>
    </row>
    <row r="4430" spans="1:18" ht="22.5" customHeight="1">
      <c r="A4430" s="34"/>
      <c r="B4430" s="15"/>
      <c r="C4430" s="18"/>
      <c r="D4430" s="35"/>
      <c r="E4430" s="36"/>
      <c r="F4430" s="32"/>
      <c r="G4430" s="32"/>
      <c r="H4430" s="32"/>
      <c r="I4430" s="32"/>
      <c r="J4430" s="37"/>
      <c r="K4430" s="36"/>
      <c r="L4430" s="32"/>
      <c r="M4430" s="37"/>
      <c r="N4430" s="32"/>
      <c r="O4430" s="32"/>
      <c r="P4430" s="32"/>
      <c r="Q4430" s="32"/>
      <c r="R4430" s="38"/>
    </row>
    <row r="4431" spans="1:18" ht="22.5" customHeight="1">
      <c r="A4431" s="34"/>
      <c r="B4431" s="15"/>
      <c r="C4431" s="18"/>
      <c r="D4431" s="35"/>
      <c r="E4431" s="36"/>
      <c r="F4431" s="32"/>
      <c r="G4431" s="32"/>
      <c r="H4431" s="32"/>
      <c r="I4431" s="32"/>
      <c r="J4431" s="37"/>
      <c r="K4431" s="36"/>
      <c r="L4431" s="32"/>
      <c r="M4431" s="37"/>
      <c r="N4431" s="32"/>
      <c r="O4431" s="32"/>
      <c r="P4431" s="32"/>
      <c r="Q4431" s="32"/>
      <c r="R4431" s="38"/>
    </row>
    <row r="4432" spans="1:18" ht="22.5" customHeight="1">
      <c r="A4432" s="34"/>
      <c r="B4432" s="15"/>
      <c r="C4432" s="18"/>
      <c r="D4432" s="35"/>
      <c r="E4432" s="36"/>
      <c r="F4432" s="32"/>
      <c r="G4432" s="32"/>
      <c r="H4432" s="32"/>
      <c r="I4432" s="32"/>
      <c r="J4432" s="37"/>
      <c r="K4432" s="36"/>
      <c r="L4432" s="32"/>
      <c r="M4432" s="37"/>
      <c r="N4432" s="32"/>
      <c r="O4432" s="32"/>
      <c r="P4432" s="32"/>
      <c r="Q4432" s="32"/>
      <c r="R4432" s="38"/>
    </row>
    <row r="4433" spans="1:18" ht="22.5" customHeight="1">
      <c r="A4433" s="34"/>
      <c r="B4433" s="15"/>
      <c r="C4433" s="18"/>
      <c r="D4433" s="35"/>
      <c r="E4433" s="36"/>
      <c r="F4433" s="32"/>
      <c r="G4433" s="32"/>
      <c r="H4433" s="32"/>
      <c r="I4433" s="32"/>
      <c r="J4433" s="37"/>
      <c r="K4433" s="36"/>
      <c r="L4433" s="32"/>
      <c r="M4433" s="37"/>
      <c r="N4433" s="32"/>
      <c r="O4433" s="32"/>
      <c r="P4433" s="32"/>
      <c r="Q4433" s="32"/>
      <c r="R4433" s="38"/>
    </row>
    <row r="4434" spans="1:18" ht="22.5" customHeight="1">
      <c r="A4434" s="34"/>
      <c r="B4434" s="15"/>
      <c r="C4434" s="18"/>
      <c r="D4434" s="35"/>
      <c r="E4434" s="36"/>
      <c r="F4434" s="32"/>
      <c r="G4434" s="32"/>
      <c r="H4434" s="32"/>
      <c r="I4434" s="32"/>
      <c r="J4434" s="37"/>
      <c r="K4434" s="36"/>
      <c r="L4434" s="32"/>
      <c r="M4434" s="37"/>
      <c r="N4434" s="32"/>
      <c r="O4434" s="32"/>
      <c r="P4434" s="32"/>
      <c r="Q4434" s="32"/>
      <c r="R4434" s="38"/>
    </row>
    <row r="4435" spans="1:18" ht="22.5" customHeight="1">
      <c r="A4435" s="34"/>
      <c r="B4435" s="15"/>
      <c r="C4435" s="18"/>
      <c r="D4435" s="35"/>
      <c r="E4435" s="36"/>
      <c r="F4435" s="32"/>
      <c r="G4435" s="32"/>
      <c r="H4435" s="32"/>
      <c r="I4435" s="32"/>
      <c r="J4435" s="37"/>
      <c r="K4435" s="36"/>
      <c r="L4435" s="32"/>
      <c r="M4435" s="37"/>
      <c r="N4435" s="32"/>
      <c r="O4435" s="32"/>
      <c r="P4435" s="32"/>
      <c r="Q4435" s="32"/>
      <c r="R4435" s="38"/>
    </row>
    <row r="4436" spans="1:18" ht="22.5" customHeight="1">
      <c r="A4436" s="34"/>
      <c r="B4436" s="15"/>
      <c r="C4436" s="18"/>
      <c r="D4436" s="35"/>
      <c r="E4436" s="36"/>
      <c r="F4436" s="32"/>
      <c r="G4436" s="32"/>
      <c r="H4436" s="32"/>
      <c r="I4436" s="32"/>
      <c r="J4436" s="37"/>
      <c r="K4436" s="36"/>
      <c r="L4436" s="32"/>
      <c r="M4436" s="37"/>
      <c r="N4436" s="32"/>
      <c r="O4436" s="32"/>
      <c r="P4436" s="32"/>
      <c r="Q4436" s="32"/>
      <c r="R4436" s="38"/>
    </row>
    <row r="4437" spans="1:18" ht="22.5" customHeight="1">
      <c r="A4437" s="34"/>
      <c r="B4437" s="15"/>
      <c r="C4437" s="18"/>
      <c r="D4437" s="35"/>
      <c r="E4437" s="36"/>
      <c r="F4437" s="32"/>
      <c r="G4437" s="32"/>
      <c r="H4437" s="32"/>
      <c r="I4437" s="32"/>
      <c r="J4437" s="37"/>
      <c r="K4437" s="36"/>
      <c r="L4437" s="32"/>
      <c r="M4437" s="37"/>
      <c r="N4437" s="32"/>
      <c r="O4437" s="32"/>
      <c r="P4437" s="32"/>
      <c r="Q4437" s="32"/>
      <c r="R4437" s="38"/>
    </row>
    <row r="4438" spans="1:18" ht="22.5" customHeight="1">
      <c r="A4438" s="34"/>
      <c r="B4438" s="15"/>
      <c r="C4438" s="18"/>
      <c r="D4438" s="35"/>
      <c r="E4438" s="36"/>
      <c r="F4438" s="32"/>
      <c r="G4438" s="32"/>
      <c r="H4438" s="32"/>
      <c r="I4438" s="32"/>
      <c r="J4438" s="37"/>
      <c r="K4438" s="36"/>
      <c r="L4438" s="32"/>
      <c r="M4438" s="37"/>
      <c r="N4438" s="32"/>
      <c r="O4438" s="32"/>
      <c r="P4438" s="32"/>
      <c r="Q4438" s="32"/>
      <c r="R4438" s="38"/>
    </row>
    <row r="4439" spans="1:18" ht="22.5" customHeight="1">
      <c r="A4439" s="34"/>
      <c r="B4439" s="15"/>
      <c r="C4439" s="18"/>
      <c r="D4439" s="35"/>
      <c r="E4439" s="36"/>
      <c r="F4439" s="32"/>
      <c r="G4439" s="32"/>
      <c r="H4439" s="32"/>
      <c r="I4439" s="32"/>
      <c r="J4439" s="37"/>
      <c r="K4439" s="36"/>
      <c r="L4439" s="32"/>
      <c r="M4439" s="37"/>
      <c r="N4439" s="32"/>
      <c r="O4439" s="32"/>
      <c r="P4439" s="32"/>
      <c r="Q4439" s="32"/>
      <c r="R4439" s="38"/>
    </row>
    <row r="4440" spans="1:18" ht="22.5" customHeight="1">
      <c r="A4440" s="34"/>
      <c r="B4440" s="15"/>
      <c r="C4440" s="18"/>
      <c r="D4440" s="35"/>
      <c r="E4440" s="36"/>
      <c r="F4440" s="32"/>
      <c r="G4440" s="32"/>
      <c r="H4440" s="32"/>
      <c r="I4440" s="32"/>
      <c r="J4440" s="37"/>
      <c r="K4440" s="36"/>
      <c r="L4440" s="32"/>
      <c r="M4440" s="37"/>
      <c r="N4440" s="32"/>
      <c r="O4440" s="32"/>
      <c r="P4440" s="32"/>
      <c r="Q4440" s="32"/>
      <c r="R4440" s="38"/>
    </row>
    <row r="4441" spans="1:18" ht="22.5" customHeight="1">
      <c r="A4441" s="34"/>
      <c r="B4441" s="15"/>
      <c r="C4441" s="18"/>
      <c r="D4441" s="35"/>
      <c r="E4441" s="36"/>
      <c r="F4441" s="32"/>
      <c r="G4441" s="32"/>
      <c r="H4441" s="32"/>
      <c r="I4441" s="32"/>
      <c r="J4441" s="37"/>
      <c r="K4441" s="36"/>
      <c r="L4441" s="32"/>
      <c r="M4441" s="37"/>
      <c r="N4441" s="32"/>
      <c r="O4441" s="32"/>
      <c r="P4441" s="32"/>
      <c r="Q4441" s="32"/>
      <c r="R4441" s="38"/>
    </row>
    <row r="4442" spans="1:18" ht="22.5" customHeight="1">
      <c r="A4442" s="34"/>
      <c r="B4442" s="15"/>
      <c r="C4442" s="18"/>
      <c r="D4442" s="35"/>
      <c r="E4442" s="36"/>
      <c r="F4442" s="32"/>
      <c r="G4442" s="32"/>
      <c r="H4442" s="32"/>
      <c r="I4442" s="32"/>
      <c r="J4442" s="37"/>
      <c r="K4442" s="36"/>
      <c r="L4442" s="32"/>
      <c r="M4442" s="37"/>
      <c r="N4442" s="32"/>
      <c r="O4442" s="32"/>
      <c r="P4442" s="32"/>
      <c r="Q4442" s="32"/>
      <c r="R4442" s="38"/>
    </row>
    <row r="4443" spans="1:18" ht="22.5" customHeight="1">
      <c r="A4443" s="34"/>
      <c r="B4443" s="15"/>
      <c r="C4443" s="18"/>
      <c r="D4443" s="35"/>
      <c r="E4443" s="36"/>
      <c r="F4443" s="32"/>
      <c r="G4443" s="32"/>
      <c r="H4443" s="32"/>
      <c r="I4443" s="32"/>
      <c r="J4443" s="37"/>
      <c r="K4443" s="36"/>
      <c r="L4443" s="32"/>
      <c r="M4443" s="37"/>
      <c r="N4443" s="32"/>
      <c r="O4443" s="32"/>
      <c r="P4443" s="32"/>
      <c r="Q4443" s="32"/>
      <c r="R4443" s="38"/>
    </row>
    <row r="4444" spans="1:18" ht="22.5" customHeight="1">
      <c r="A4444" s="34"/>
      <c r="B4444" s="15"/>
      <c r="C4444" s="18"/>
      <c r="D4444" s="35"/>
      <c r="E4444" s="36"/>
      <c r="F4444" s="32"/>
      <c r="G4444" s="32"/>
      <c r="H4444" s="32"/>
      <c r="I4444" s="32"/>
      <c r="J4444" s="37"/>
      <c r="K4444" s="36"/>
      <c r="L4444" s="32"/>
      <c r="M4444" s="37"/>
      <c r="N4444" s="32"/>
      <c r="O4444" s="32"/>
      <c r="P4444" s="32"/>
      <c r="Q4444" s="32"/>
      <c r="R4444" s="38"/>
    </row>
    <row r="4445" spans="1:18" ht="22.5" customHeight="1">
      <c r="A4445" s="34"/>
      <c r="B4445" s="15"/>
      <c r="C4445" s="18"/>
      <c r="D4445" s="35"/>
      <c r="E4445" s="36"/>
      <c r="F4445" s="32"/>
      <c r="G4445" s="32"/>
      <c r="H4445" s="32"/>
      <c r="I4445" s="32"/>
      <c r="J4445" s="37"/>
      <c r="K4445" s="36"/>
      <c r="L4445" s="32"/>
      <c r="M4445" s="37"/>
      <c r="N4445" s="32"/>
      <c r="O4445" s="32"/>
      <c r="P4445" s="32"/>
      <c r="Q4445" s="32"/>
      <c r="R4445" s="38"/>
    </row>
    <row r="4446" spans="1:18" ht="22.5" customHeight="1">
      <c r="A4446" s="34"/>
      <c r="B4446" s="15"/>
      <c r="C4446" s="18"/>
      <c r="D4446" s="35"/>
      <c r="E4446" s="36"/>
      <c r="F4446" s="32"/>
      <c r="G4446" s="32"/>
      <c r="H4446" s="32"/>
      <c r="I4446" s="32"/>
      <c r="J4446" s="37"/>
      <c r="K4446" s="36"/>
      <c r="L4446" s="32"/>
      <c r="M4446" s="37"/>
      <c r="N4446" s="32"/>
      <c r="O4446" s="32"/>
      <c r="P4446" s="32"/>
      <c r="Q4446" s="32"/>
      <c r="R4446" s="38"/>
    </row>
    <row r="4447" spans="1:18" ht="22.5" customHeight="1">
      <c r="A4447" s="34"/>
      <c r="B4447" s="15"/>
      <c r="C4447" s="18"/>
      <c r="D4447" s="35"/>
      <c r="E4447" s="36"/>
      <c r="F4447" s="32"/>
      <c r="G4447" s="32"/>
      <c r="H4447" s="32"/>
      <c r="I4447" s="32"/>
      <c r="J4447" s="37"/>
      <c r="K4447" s="36"/>
      <c r="L4447" s="32"/>
      <c r="M4447" s="37"/>
      <c r="N4447" s="32"/>
      <c r="O4447" s="32"/>
      <c r="P4447" s="32"/>
      <c r="Q4447" s="32"/>
      <c r="R4447" s="38"/>
    </row>
    <row r="4448" spans="1:18" ht="22.5" customHeight="1">
      <c r="A4448" s="34"/>
      <c r="B4448" s="15"/>
      <c r="C4448" s="18"/>
      <c r="D4448" s="35"/>
      <c r="E4448" s="36"/>
      <c r="F4448" s="32"/>
      <c r="G4448" s="32"/>
      <c r="H4448" s="32"/>
      <c r="I4448" s="32"/>
      <c r="J4448" s="37"/>
      <c r="K4448" s="36"/>
      <c r="L4448" s="32"/>
      <c r="M4448" s="37"/>
      <c r="N4448" s="32"/>
      <c r="O4448" s="32"/>
      <c r="P4448" s="32"/>
      <c r="Q4448" s="32"/>
      <c r="R4448" s="38"/>
    </row>
    <row r="4449" spans="1:18" ht="22.5" customHeight="1">
      <c r="A4449" s="34"/>
      <c r="B4449" s="15"/>
      <c r="C4449" s="18"/>
      <c r="D4449" s="35"/>
      <c r="E4449" s="36"/>
      <c r="F4449" s="32"/>
      <c r="G4449" s="32"/>
      <c r="H4449" s="32"/>
      <c r="I4449" s="32"/>
      <c r="J4449" s="37"/>
      <c r="K4449" s="36"/>
      <c r="L4449" s="32"/>
      <c r="M4449" s="37"/>
      <c r="N4449" s="32"/>
      <c r="O4449" s="32"/>
      <c r="P4449" s="32"/>
      <c r="Q4449" s="32"/>
      <c r="R4449" s="38"/>
    </row>
    <row r="4450" spans="1:18" ht="22.5" customHeight="1">
      <c r="A4450" s="34"/>
      <c r="B4450" s="15"/>
      <c r="C4450" s="18"/>
      <c r="D4450" s="35"/>
      <c r="E4450" s="36"/>
      <c r="F4450" s="32"/>
      <c r="G4450" s="32"/>
      <c r="H4450" s="32"/>
      <c r="I4450" s="32"/>
      <c r="J4450" s="37"/>
      <c r="K4450" s="36"/>
      <c r="L4450" s="32"/>
      <c r="M4450" s="37"/>
      <c r="N4450" s="32"/>
      <c r="O4450" s="32"/>
      <c r="P4450" s="32"/>
      <c r="Q4450" s="32"/>
      <c r="R4450" s="38"/>
    </row>
    <row r="4451" spans="1:18" ht="22.5" customHeight="1">
      <c r="A4451" s="34"/>
      <c r="B4451" s="15"/>
      <c r="C4451" s="18"/>
      <c r="D4451" s="35"/>
      <c r="E4451" s="36"/>
      <c r="F4451" s="32"/>
      <c r="G4451" s="32"/>
      <c r="H4451" s="32"/>
      <c r="I4451" s="32"/>
      <c r="J4451" s="37"/>
      <c r="K4451" s="36"/>
      <c r="L4451" s="32"/>
      <c r="M4451" s="37"/>
      <c r="N4451" s="32"/>
      <c r="O4451" s="32"/>
      <c r="P4451" s="32"/>
      <c r="Q4451" s="32"/>
      <c r="R4451" s="38"/>
    </row>
    <row r="4452" spans="1:18" ht="22.5" customHeight="1">
      <c r="A4452" s="34"/>
      <c r="B4452" s="15"/>
      <c r="C4452" s="18"/>
      <c r="D4452" s="35"/>
      <c r="E4452" s="36"/>
      <c r="F4452" s="32"/>
      <c r="G4452" s="32"/>
      <c r="H4452" s="32"/>
      <c r="I4452" s="32"/>
      <c r="J4452" s="37"/>
      <c r="K4452" s="36"/>
      <c r="L4452" s="32"/>
      <c r="M4452" s="37"/>
      <c r="N4452" s="32"/>
      <c r="O4452" s="32"/>
      <c r="P4452" s="32"/>
      <c r="Q4452" s="32"/>
      <c r="R4452" s="38"/>
    </row>
    <row r="4453" spans="1:18" ht="22.5" customHeight="1">
      <c r="A4453" s="34"/>
      <c r="B4453" s="15"/>
      <c r="C4453" s="18"/>
      <c r="D4453" s="35"/>
      <c r="E4453" s="36"/>
      <c r="F4453" s="32"/>
      <c r="G4453" s="32"/>
      <c r="H4453" s="32"/>
      <c r="I4453" s="32"/>
      <c r="J4453" s="37"/>
      <c r="K4453" s="36"/>
      <c r="L4453" s="32"/>
      <c r="M4453" s="37"/>
      <c r="N4453" s="32"/>
      <c r="O4453" s="32"/>
      <c r="P4453" s="32"/>
      <c r="Q4453" s="32"/>
      <c r="R4453" s="38"/>
    </row>
    <row r="4454" spans="1:18" ht="22.5" customHeight="1">
      <c r="A4454" s="34"/>
      <c r="B4454" s="15"/>
      <c r="C4454" s="18"/>
      <c r="D4454" s="35"/>
      <c r="E4454" s="36"/>
      <c r="F4454" s="32"/>
      <c r="G4454" s="32"/>
      <c r="H4454" s="32"/>
      <c r="I4454" s="32"/>
      <c r="J4454" s="37"/>
      <c r="K4454" s="36"/>
      <c r="L4454" s="32"/>
      <c r="M4454" s="37"/>
      <c r="N4454" s="32"/>
      <c r="O4454" s="32"/>
      <c r="P4454" s="32"/>
      <c r="Q4454" s="32"/>
      <c r="R4454" s="38"/>
    </row>
    <row r="4455" spans="1:18" ht="22.5" customHeight="1">
      <c r="A4455" s="34"/>
      <c r="B4455" s="15"/>
      <c r="C4455" s="18"/>
      <c r="D4455" s="35"/>
      <c r="E4455" s="36"/>
      <c r="F4455" s="32"/>
      <c r="G4455" s="32"/>
      <c r="H4455" s="32"/>
      <c r="I4455" s="32"/>
      <c r="J4455" s="37"/>
      <c r="K4455" s="36"/>
      <c r="L4455" s="32"/>
      <c r="M4455" s="37"/>
      <c r="N4455" s="32"/>
      <c r="O4455" s="32"/>
      <c r="P4455" s="32"/>
      <c r="Q4455" s="32"/>
      <c r="R4455" s="38"/>
    </row>
    <row r="4456" spans="1:18" ht="22.5" customHeight="1">
      <c r="A4456" s="34"/>
      <c r="B4456" s="15"/>
      <c r="C4456" s="18"/>
      <c r="D4456" s="35"/>
      <c r="E4456" s="36"/>
      <c r="F4456" s="32"/>
      <c r="G4456" s="32"/>
      <c r="H4456" s="32"/>
      <c r="I4456" s="32"/>
      <c r="J4456" s="37"/>
      <c r="K4456" s="36"/>
      <c r="L4456" s="32"/>
      <c r="M4456" s="37"/>
      <c r="N4456" s="32"/>
      <c r="O4456" s="32"/>
      <c r="P4456" s="32"/>
      <c r="Q4456" s="32"/>
      <c r="R4456" s="38"/>
    </row>
    <row r="4457" spans="1:18" ht="22.5" customHeight="1">
      <c r="A4457" s="34"/>
      <c r="B4457" s="15"/>
      <c r="C4457" s="18"/>
      <c r="D4457" s="35"/>
      <c r="E4457" s="36"/>
      <c r="F4457" s="32"/>
      <c r="G4457" s="32"/>
      <c r="H4457" s="32"/>
      <c r="I4457" s="32"/>
      <c r="J4457" s="37"/>
      <c r="K4457" s="36"/>
      <c r="L4457" s="32"/>
      <c r="M4457" s="37"/>
      <c r="N4457" s="32"/>
      <c r="O4457" s="32"/>
      <c r="P4457" s="32"/>
      <c r="Q4457" s="32"/>
      <c r="R4457" s="38"/>
    </row>
    <row r="4458" spans="1:18" ht="22.5" customHeight="1">
      <c r="A4458" s="34"/>
      <c r="B4458" s="15"/>
      <c r="C4458" s="18"/>
      <c r="D4458" s="35"/>
      <c r="E4458" s="36"/>
      <c r="F4458" s="32"/>
      <c r="G4458" s="32"/>
      <c r="H4458" s="32"/>
      <c r="I4458" s="32"/>
      <c r="J4458" s="37"/>
      <c r="K4458" s="36"/>
      <c r="L4458" s="32"/>
      <c r="M4458" s="37"/>
      <c r="N4458" s="32"/>
      <c r="O4458" s="32"/>
      <c r="P4458" s="32"/>
      <c r="Q4458" s="32"/>
      <c r="R4458" s="38"/>
    </row>
    <row r="4459" spans="1:18" ht="22.5" customHeight="1">
      <c r="A4459" s="34"/>
      <c r="B4459" s="15"/>
      <c r="C4459" s="18"/>
      <c r="D4459" s="35"/>
      <c r="E4459" s="36"/>
      <c r="F4459" s="32"/>
      <c r="G4459" s="32"/>
      <c r="H4459" s="32"/>
      <c r="I4459" s="32"/>
      <c r="J4459" s="37"/>
      <c r="K4459" s="36"/>
      <c r="L4459" s="32"/>
      <c r="M4459" s="37"/>
      <c r="N4459" s="32"/>
      <c r="O4459" s="32"/>
      <c r="P4459" s="32"/>
      <c r="Q4459" s="32"/>
      <c r="R4459" s="38"/>
    </row>
    <row r="4460" spans="1:18" ht="22.5" customHeight="1">
      <c r="A4460" s="34"/>
      <c r="B4460" s="15"/>
      <c r="C4460" s="18"/>
      <c r="D4460" s="35"/>
      <c r="E4460" s="36"/>
      <c r="F4460" s="32"/>
      <c r="G4460" s="32"/>
      <c r="H4460" s="32"/>
      <c r="I4460" s="32"/>
      <c r="J4460" s="37"/>
      <c r="K4460" s="36"/>
      <c r="L4460" s="32"/>
      <c r="M4460" s="37"/>
      <c r="N4460" s="32"/>
      <c r="O4460" s="32"/>
      <c r="P4460" s="32"/>
      <c r="Q4460" s="32"/>
      <c r="R4460" s="38"/>
    </row>
    <row r="4461" spans="1:18" ht="22.5" customHeight="1">
      <c r="A4461" s="34"/>
      <c r="B4461" s="15"/>
      <c r="C4461" s="18"/>
      <c r="D4461" s="35"/>
      <c r="E4461" s="36"/>
      <c r="F4461" s="32"/>
      <c r="G4461" s="32"/>
      <c r="H4461" s="32"/>
      <c r="I4461" s="32"/>
      <c r="J4461" s="37"/>
      <c r="K4461" s="36"/>
      <c r="L4461" s="32"/>
      <c r="M4461" s="37"/>
      <c r="N4461" s="32"/>
      <c r="O4461" s="32"/>
      <c r="P4461" s="32"/>
      <c r="Q4461" s="32"/>
      <c r="R4461" s="38"/>
    </row>
    <row r="4462" spans="1:18" ht="22.5" customHeight="1">
      <c r="A4462" s="34"/>
      <c r="B4462" s="15"/>
      <c r="C4462" s="18"/>
      <c r="D4462" s="35"/>
      <c r="E4462" s="36"/>
      <c r="F4462" s="32"/>
      <c r="G4462" s="32"/>
      <c r="H4462" s="32"/>
      <c r="I4462" s="32"/>
      <c r="J4462" s="37"/>
      <c r="K4462" s="36"/>
      <c r="L4462" s="32"/>
      <c r="M4462" s="37"/>
      <c r="N4462" s="32"/>
      <c r="O4462" s="32"/>
      <c r="P4462" s="32"/>
      <c r="Q4462" s="32"/>
      <c r="R4462" s="38"/>
    </row>
    <row r="4463" spans="1:18" ht="22.5" customHeight="1">
      <c r="A4463" s="34"/>
      <c r="B4463" s="15"/>
      <c r="C4463" s="18"/>
      <c r="D4463" s="35"/>
      <c r="E4463" s="36"/>
      <c r="F4463" s="32"/>
      <c r="G4463" s="32"/>
      <c r="H4463" s="32"/>
      <c r="I4463" s="32"/>
      <c r="J4463" s="37"/>
      <c r="K4463" s="36"/>
      <c r="L4463" s="32"/>
      <c r="M4463" s="37"/>
      <c r="N4463" s="32"/>
      <c r="O4463" s="32"/>
      <c r="P4463" s="32"/>
      <c r="Q4463" s="32"/>
      <c r="R4463" s="38"/>
    </row>
    <row r="4464" spans="1:18" ht="22.5" customHeight="1">
      <c r="A4464" s="34"/>
      <c r="B4464" s="15"/>
      <c r="C4464" s="18"/>
      <c r="D4464" s="35"/>
      <c r="E4464" s="36"/>
      <c r="F4464" s="32"/>
      <c r="G4464" s="32"/>
      <c r="H4464" s="32"/>
      <c r="I4464" s="32"/>
      <c r="J4464" s="37"/>
      <c r="K4464" s="36"/>
      <c r="L4464" s="32"/>
      <c r="M4464" s="37"/>
      <c r="N4464" s="32"/>
      <c r="O4464" s="32"/>
      <c r="P4464" s="32"/>
      <c r="Q4464" s="32"/>
      <c r="R4464" s="38"/>
    </row>
    <row r="4465" spans="1:18" ht="22.5" customHeight="1">
      <c r="A4465" s="34"/>
      <c r="B4465" s="15"/>
      <c r="C4465" s="18"/>
      <c r="D4465" s="35"/>
      <c r="E4465" s="36"/>
      <c r="F4465" s="32"/>
      <c r="G4465" s="32"/>
      <c r="H4465" s="32"/>
      <c r="I4465" s="32"/>
      <c r="J4465" s="37"/>
      <c r="K4465" s="36"/>
      <c r="L4465" s="32"/>
      <c r="M4465" s="37"/>
      <c r="N4465" s="32"/>
      <c r="O4465" s="32"/>
      <c r="P4465" s="32"/>
      <c r="Q4465" s="32"/>
      <c r="R4465" s="38"/>
    </row>
    <row r="4466" spans="1:18" ht="22.5" customHeight="1">
      <c r="A4466" s="34"/>
      <c r="B4466" s="15"/>
      <c r="C4466" s="18"/>
      <c r="D4466" s="35"/>
      <c r="E4466" s="36"/>
      <c r="F4466" s="32"/>
      <c r="G4466" s="32"/>
      <c r="H4466" s="32"/>
      <c r="I4466" s="32"/>
      <c r="J4466" s="37"/>
      <c r="K4466" s="36"/>
      <c r="L4466" s="32"/>
      <c r="M4466" s="37"/>
      <c r="N4466" s="32"/>
      <c r="O4466" s="32"/>
      <c r="P4466" s="32"/>
      <c r="Q4466" s="32"/>
      <c r="R4466" s="38"/>
    </row>
    <row r="4467" spans="1:18" ht="22.5" customHeight="1">
      <c r="A4467" s="34"/>
      <c r="B4467" s="15"/>
      <c r="C4467" s="18"/>
      <c r="D4467" s="35"/>
      <c r="E4467" s="36"/>
      <c r="F4467" s="32"/>
      <c r="G4467" s="32"/>
      <c r="H4467" s="32"/>
      <c r="I4467" s="32"/>
      <c r="J4467" s="37"/>
      <c r="K4467" s="36"/>
      <c r="L4467" s="32"/>
      <c r="M4467" s="37"/>
      <c r="N4467" s="32"/>
      <c r="O4467" s="32"/>
      <c r="P4467" s="32"/>
      <c r="Q4467" s="32"/>
      <c r="R4467" s="38"/>
    </row>
    <row r="4468" spans="1:18" ht="22.5" customHeight="1">
      <c r="A4468" s="34"/>
      <c r="B4468" s="15"/>
      <c r="C4468" s="18"/>
      <c r="D4468" s="35"/>
      <c r="E4468" s="36"/>
      <c r="F4468" s="32"/>
      <c r="G4468" s="32"/>
      <c r="H4468" s="32"/>
      <c r="I4468" s="32"/>
      <c r="J4468" s="37"/>
      <c r="K4468" s="36"/>
      <c r="L4468" s="32"/>
      <c r="M4468" s="37"/>
      <c r="N4468" s="32"/>
      <c r="O4468" s="32"/>
      <c r="P4468" s="32"/>
      <c r="Q4468" s="32"/>
      <c r="R4468" s="38"/>
    </row>
    <row r="4469" spans="1:18" ht="22.5" customHeight="1">
      <c r="A4469" s="34"/>
      <c r="B4469" s="15"/>
      <c r="C4469" s="18"/>
      <c r="D4469" s="35"/>
      <c r="E4469" s="36"/>
      <c r="F4469" s="32"/>
      <c r="G4469" s="32"/>
      <c r="H4469" s="32"/>
      <c r="I4469" s="32"/>
      <c r="J4469" s="37"/>
      <c r="K4469" s="36"/>
      <c r="L4469" s="32"/>
      <c r="M4469" s="37"/>
      <c r="N4469" s="32"/>
      <c r="O4469" s="32"/>
      <c r="P4469" s="32"/>
      <c r="Q4469" s="32"/>
      <c r="R4469" s="38"/>
    </row>
    <row r="4470" spans="1:18" ht="22.5" customHeight="1">
      <c r="A4470" s="34"/>
      <c r="B4470" s="15"/>
      <c r="C4470" s="18"/>
      <c r="D4470" s="35"/>
      <c r="E4470" s="36"/>
      <c r="F4470" s="32"/>
      <c r="G4470" s="32"/>
      <c r="H4470" s="32"/>
      <c r="I4470" s="32"/>
      <c r="J4470" s="37"/>
      <c r="K4470" s="36"/>
      <c r="L4470" s="32"/>
      <c r="M4470" s="37"/>
      <c r="N4470" s="32"/>
      <c r="O4470" s="32"/>
      <c r="P4470" s="32"/>
      <c r="Q4470" s="32"/>
      <c r="R4470" s="38"/>
    </row>
    <row r="4471" spans="1:18" ht="22.5" customHeight="1">
      <c r="A4471" s="34"/>
      <c r="B4471" s="15"/>
      <c r="C4471" s="18"/>
      <c r="D4471" s="35"/>
      <c r="E4471" s="36"/>
      <c r="F4471" s="32"/>
      <c r="G4471" s="32"/>
      <c r="H4471" s="32"/>
      <c r="I4471" s="32"/>
      <c r="J4471" s="37"/>
      <c r="K4471" s="36"/>
      <c r="L4471" s="32"/>
      <c r="M4471" s="37"/>
      <c r="N4471" s="32"/>
      <c r="O4471" s="32"/>
      <c r="P4471" s="32"/>
      <c r="Q4471" s="32"/>
      <c r="R4471" s="38"/>
    </row>
    <row r="4472" spans="1:18" ht="22.5" customHeight="1">
      <c r="A4472" s="34"/>
      <c r="B4472" s="15"/>
      <c r="C4472" s="18"/>
      <c r="D4472" s="35"/>
      <c r="E4472" s="36"/>
      <c r="F4472" s="32"/>
      <c r="G4472" s="32"/>
      <c r="H4472" s="32"/>
      <c r="I4472" s="32"/>
      <c r="J4472" s="37"/>
      <c r="K4472" s="36"/>
      <c r="L4472" s="32"/>
      <c r="M4472" s="37"/>
      <c r="N4472" s="32"/>
      <c r="O4472" s="32"/>
      <c r="P4472" s="32"/>
      <c r="Q4472" s="32"/>
      <c r="R4472" s="38"/>
    </row>
    <row r="4473" spans="1:18" ht="22.5" customHeight="1">
      <c r="A4473" s="34"/>
      <c r="B4473" s="15"/>
      <c r="C4473" s="18"/>
      <c r="D4473" s="35"/>
      <c r="E4473" s="36"/>
      <c r="F4473" s="32"/>
      <c r="G4473" s="32"/>
      <c r="H4473" s="32"/>
      <c r="I4473" s="32"/>
      <c r="J4473" s="37"/>
      <c r="K4473" s="36"/>
      <c r="L4473" s="32"/>
      <c r="M4473" s="37"/>
      <c r="N4473" s="32"/>
      <c r="O4473" s="32"/>
      <c r="P4473" s="32"/>
      <c r="Q4473" s="32"/>
      <c r="R4473" s="38"/>
    </row>
    <row r="4474" spans="1:18" ht="22.5" customHeight="1">
      <c r="A4474" s="34"/>
      <c r="B4474" s="15"/>
      <c r="C4474" s="18"/>
      <c r="D4474" s="35"/>
      <c r="E4474" s="36"/>
      <c r="F4474" s="32"/>
      <c r="G4474" s="32"/>
      <c r="H4474" s="32"/>
      <c r="I4474" s="32"/>
      <c r="J4474" s="37"/>
      <c r="K4474" s="36"/>
      <c r="L4474" s="32"/>
      <c r="M4474" s="37"/>
      <c r="N4474" s="32"/>
      <c r="O4474" s="32"/>
      <c r="P4474" s="32"/>
      <c r="Q4474" s="32"/>
      <c r="R4474" s="38"/>
    </row>
    <row r="4475" spans="1:18" ht="22.5" customHeight="1">
      <c r="A4475" s="34"/>
      <c r="B4475" s="15"/>
      <c r="C4475" s="18"/>
      <c r="D4475" s="35"/>
      <c r="E4475" s="36"/>
      <c r="F4475" s="32"/>
      <c r="G4475" s="32"/>
      <c r="H4475" s="32"/>
      <c r="I4475" s="32"/>
      <c r="J4475" s="37"/>
      <c r="K4475" s="36"/>
      <c r="L4475" s="32"/>
      <c r="M4475" s="37"/>
      <c r="N4475" s="32"/>
      <c r="O4475" s="32"/>
      <c r="P4475" s="32"/>
      <c r="Q4475" s="32"/>
      <c r="R4475" s="38"/>
    </row>
    <row r="4476" spans="1:18" ht="22.5" customHeight="1">
      <c r="A4476" s="34"/>
      <c r="B4476" s="15"/>
      <c r="C4476" s="18"/>
      <c r="D4476" s="35"/>
      <c r="E4476" s="36"/>
      <c r="F4476" s="32"/>
      <c r="G4476" s="32"/>
      <c r="H4476" s="32"/>
      <c r="I4476" s="32"/>
      <c r="J4476" s="37"/>
      <c r="K4476" s="36"/>
      <c r="L4476" s="32"/>
      <c r="M4476" s="37"/>
      <c r="N4476" s="32"/>
      <c r="O4476" s="32"/>
      <c r="P4476" s="32"/>
      <c r="Q4476" s="32"/>
      <c r="R4476" s="38"/>
    </row>
    <row r="4477" spans="1:18" ht="22.5" customHeight="1">
      <c r="A4477" s="34"/>
      <c r="B4477" s="15"/>
      <c r="C4477" s="18"/>
      <c r="D4477" s="35"/>
      <c r="E4477" s="36"/>
      <c r="F4477" s="32"/>
      <c r="G4477" s="32"/>
      <c r="H4477" s="32"/>
      <c r="I4477" s="32"/>
      <c r="J4477" s="37"/>
      <c r="K4477" s="36"/>
      <c r="L4477" s="32"/>
      <c r="M4477" s="37"/>
      <c r="N4477" s="32"/>
      <c r="O4477" s="32"/>
      <c r="P4477" s="32"/>
      <c r="Q4477" s="32"/>
      <c r="R4477" s="38"/>
    </row>
    <row r="4478" spans="1:18" ht="22.5" customHeight="1">
      <c r="A4478" s="34"/>
      <c r="B4478" s="15"/>
      <c r="C4478" s="18"/>
      <c r="D4478" s="35"/>
      <c r="E4478" s="36"/>
      <c r="F4478" s="32"/>
      <c r="G4478" s="32"/>
      <c r="H4478" s="32"/>
      <c r="I4478" s="32"/>
      <c r="J4478" s="37"/>
      <c r="K4478" s="36"/>
      <c r="L4478" s="32"/>
      <c r="M4478" s="37"/>
      <c r="N4478" s="32"/>
      <c r="O4478" s="32"/>
      <c r="P4478" s="32"/>
      <c r="Q4478" s="32"/>
      <c r="R4478" s="38"/>
    </row>
    <row r="4479" spans="1:18" ht="22.5" customHeight="1">
      <c r="A4479" s="34"/>
      <c r="B4479" s="15"/>
      <c r="C4479" s="18"/>
      <c r="D4479" s="35"/>
      <c r="E4479" s="36"/>
      <c r="F4479" s="32"/>
      <c r="G4479" s="32"/>
      <c r="H4479" s="32"/>
      <c r="I4479" s="32"/>
      <c r="J4479" s="37"/>
      <c r="K4479" s="36"/>
      <c r="L4479" s="32"/>
      <c r="M4479" s="37"/>
      <c r="N4479" s="32"/>
      <c r="O4479" s="32"/>
      <c r="P4479" s="32"/>
      <c r="Q4479" s="32"/>
      <c r="R4479" s="38"/>
    </row>
    <row r="4480" spans="1:18" ht="22.5" customHeight="1">
      <c r="A4480" s="34"/>
      <c r="B4480" s="15"/>
      <c r="C4480" s="18"/>
      <c r="D4480" s="35"/>
      <c r="E4480" s="36"/>
      <c r="F4480" s="32"/>
      <c r="G4480" s="32"/>
      <c r="H4480" s="32"/>
      <c r="I4480" s="32"/>
      <c r="J4480" s="37"/>
      <c r="K4480" s="36"/>
      <c r="L4480" s="32"/>
      <c r="M4480" s="37"/>
      <c r="N4480" s="32"/>
      <c r="O4480" s="32"/>
      <c r="P4480" s="32"/>
      <c r="Q4480" s="32"/>
      <c r="R4480" s="38"/>
    </row>
    <row r="4481" spans="1:18" ht="22.5" customHeight="1">
      <c r="A4481" s="34"/>
      <c r="B4481" s="15"/>
      <c r="C4481" s="18"/>
      <c r="D4481" s="35"/>
      <c r="E4481" s="36"/>
      <c r="F4481" s="32"/>
      <c r="G4481" s="32"/>
      <c r="H4481" s="32"/>
      <c r="I4481" s="32"/>
      <c r="J4481" s="37"/>
      <c r="K4481" s="36"/>
      <c r="L4481" s="32"/>
      <c r="M4481" s="37"/>
      <c r="N4481" s="32"/>
      <c r="O4481" s="32"/>
      <c r="P4481" s="32"/>
      <c r="Q4481" s="32"/>
      <c r="R4481" s="38"/>
    </row>
    <row r="4482" spans="1:18" ht="22.5" customHeight="1">
      <c r="A4482" s="34"/>
      <c r="B4482" s="15"/>
      <c r="C4482" s="18"/>
      <c r="D4482" s="35"/>
      <c r="E4482" s="36"/>
      <c r="F4482" s="32"/>
      <c r="G4482" s="32"/>
      <c r="H4482" s="32"/>
      <c r="I4482" s="32"/>
      <c r="J4482" s="37"/>
      <c r="K4482" s="36"/>
      <c r="L4482" s="32"/>
      <c r="M4482" s="37"/>
      <c r="N4482" s="32"/>
      <c r="O4482" s="32"/>
      <c r="P4482" s="32"/>
      <c r="Q4482" s="32"/>
      <c r="R4482" s="38"/>
    </row>
    <row r="4483" spans="1:18" ht="22.5" customHeight="1">
      <c r="A4483" s="34"/>
      <c r="B4483" s="15"/>
      <c r="C4483" s="18"/>
      <c r="D4483" s="35"/>
      <c r="E4483" s="36"/>
      <c r="F4483" s="32"/>
      <c r="G4483" s="32"/>
      <c r="H4483" s="32"/>
      <c r="I4483" s="32"/>
      <c r="J4483" s="37"/>
      <c r="K4483" s="36"/>
      <c r="L4483" s="32"/>
      <c r="M4483" s="37"/>
      <c r="N4483" s="32"/>
      <c r="O4483" s="32"/>
      <c r="P4483" s="32"/>
      <c r="Q4483" s="32"/>
      <c r="R4483" s="38"/>
    </row>
    <row r="4484" spans="1:18" ht="22.5" customHeight="1">
      <c r="A4484" s="34"/>
      <c r="B4484" s="15"/>
      <c r="C4484" s="18"/>
      <c r="D4484" s="35"/>
      <c r="E4484" s="36"/>
      <c r="F4484" s="32"/>
      <c r="G4484" s="32"/>
      <c r="H4484" s="32"/>
      <c r="I4484" s="32"/>
      <c r="J4484" s="37"/>
      <c r="K4484" s="36"/>
      <c r="L4484" s="32"/>
      <c r="M4484" s="37"/>
      <c r="N4484" s="32"/>
      <c r="O4484" s="32"/>
      <c r="P4484" s="32"/>
      <c r="Q4484" s="32"/>
      <c r="R4484" s="38"/>
    </row>
    <row r="4485" spans="1:18" ht="22.5" customHeight="1">
      <c r="A4485" s="34"/>
      <c r="B4485" s="15"/>
      <c r="C4485" s="18"/>
      <c r="D4485" s="35"/>
      <c r="E4485" s="36"/>
      <c r="F4485" s="32"/>
      <c r="G4485" s="32"/>
      <c r="H4485" s="32"/>
      <c r="I4485" s="32"/>
      <c r="J4485" s="37"/>
      <c r="K4485" s="36"/>
      <c r="L4485" s="32"/>
      <c r="M4485" s="37"/>
      <c r="N4485" s="32"/>
      <c r="O4485" s="32"/>
      <c r="P4485" s="32"/>
      <c r="Q4485" s="32"/>
      <c r="R4485" s="38"/>
    </row>
    <row r="4486" spans="1:18" ht="22.5" customHeight="1">
      <c r="A4486" s="34"/>
      <c r="B4486" s="15"/>
      <c r="C4486" s="18"/>
      <c r="D4486" s="35"/>
      <c r="E4486" s="36"/>
      <c r="F4486" s="32"/>
      <c r="G4486" s="32"/>
      <c r="H4486" s="32"/>
      <c r="I4486" s="32"/>
      <c r="J4486" s="37"/>
      <c r="K4486" s="36"/>
      <c r="L4486" s="32"/>
      <c r="M4486" s="37"/>
      <c r="N4486" s="32"/>
      <c r="O4486" s="32"/>
      <c r="P4486" s="32"/>
      <c r="Q4486" s="32"/>
      <c r="R4486" s="38"/>
    </row>
    <row r="4487" spans="1:18" ht="22.5" customHeight="1">
      <c r="A4487" s="34"/>
      <c r="B4487" s="15"/>
      <c r="C4487" s="18"/>
      <c r="D4487" s="35"/>
      <c r="E4487" s="36"/>
      <c r="F4487" s="32"/>
      <c r="G4487" s="32"/>
      <c r="H4487" s="32"/>
      <c r="I4487" s="32"/>
      <c r="J4487" s="37"/>
      <c r="K4487" s="36"/>
      <c r="L4487" s="32"/>
      <c r="M4487" s="37"/>
      <c r="N4487" s="32"/>
      <c r="O4487" s="32"/>
      <c r="P4487" s="32"/>
      <c r="Q4487" s="32"/>
      <c r="R4487" s="38"/>
    </row>
    <row r="4488" spans="1:18" ht="22.5" customHeight="1">
      <c r="A4488" s="34"/>
      <c r="B4488" s="15"/>
      <c r="C4488" s="18"/>
      <c r="D4488" s="35"/>
      <c r="E4488" s="36"/>
      <c r="F4488" s="32"/>
      <c r="G4488" s="32"/>
      <c r="H4488" s="32"/>
      <c r="I4488" s="32"/>
      <c r="J4488" s="37"/>
      <c r="K4488" s="36"/>
      <c r="L4488" s="32"/>
      <c r="M4488" s="37"/>
      <c r="N4488" s="32"/>
      <c r="O4488" s="32"/>
      <c r="P4488" s="32"/>
      <c r="Q4488" s="32"/>
      <c r="R4488" s="38"/>
    </row>
    <row r="4489" spans="1:18" ht="22.5" customHeight="1">
      <c r="A4489" s="34"/>
      <c r="B4489" s="15"/>
      <c r="C4489" s="18"/>
      <c r="D4489" s="35"/>
      <c r="E4489" s="36"/>
      <c r="F4489" s="32"/>
      <c r="G4489" s="32"/>
      <c r="H4489" s="32"/>
      <c r="I4489" s="32"/>
      <c r="J4489" s="37"/>
      <c r="K4489" s="36"/>
      <c r="L4489" s="32"/>
      <c r="M4489" s="37"/>
      <c r="N4489" s="32"/>
      <c r="O4489" s="32"/>
      <c r="P4489" s="32"/>
      <c r="Q4489" s="32"/>
      <c r="R4489" s="38"/>
    </row>
    <row r="4490" spans="1:18" ht="22.5" customHeight="1">
      <c r="A4490" s="34"/>
      <c r="B4490" s="15"/>
      <c r="C4490" s="18"/>
      <c r="D4490" s="35"/>
      <c r="E4490" s="36"/>
      <c r="F4490" s="32"/>
      <c r="G4490" s="32"/>
      <c r="H4490" s="32"/>
      <c r="I4490" s="32"/>
      <c r="J4490" s="37"/>
      <c r="K4490" s="36"/>
      <c r="L4490" s="32"/>
      <c r="M4490" s="37"/>
      <c r="N4490" s="32"/>
      <c r="O4490" s="32"/>
      <c r="P4490" s="32"/>
      <c r="Q4490" s="32"/>
      <c r="R4490" s="38"/>
    </row>
    <row r="4491" spans="1:18" ht="22.5" customHeight="1">
      <c r="A4491" s="34"/>
      <c r="B4491" s="15"/>
      <c r="C4491" s="18"/>
      <c r="D4491" s="35"/>
      <c r="E4491" s="36"/>
      <c r="F4491" s="32"/>
      <c r="G4491" s="32"/>
      <c r="H4491" s="32"/>
      <c r="I4491" s="32"/>
      <c r="J4491" s="37"/>
      <c r="K4491" s="36"/>
      <c r="L4491" s="32"/>
      <c r="M4491" s="37"/>
      <c r="N4491" s="32"/>
      <c r="O4491" s="32"/>
      <c r="P4491" s="32"/>
      <c r="Q4491" s="32"/>
      <c r="R4491" s="38"/>
    </row>
    <row r="4492" spans="1:18" ht="22.5" customHeight="1">
      <c r="A4492" s="34"/>
      <c r="B4492" s="15"/>
      <c r="C4492" s="18"/>
      <c r="D4492" s="35"/>
      <c r="E4492" s="36"/>
      <c r="F4492" s="32"/>
      <c r="G4492" s="32"/>
      <c r="H4492" s="32"/>
      <c r="I4492" s="32"/>
      <c r="J4492" s="37"/>
      <c r="K4492" s="36"/>
      <c r="L4492" s="32"/>
      <c r="M4492" s="37"/>
      <c r="N4492" s="32"/>
      <c r="O4492" s="32"/>
      <c r="P4492" s="32"/>
      <c r="Q4492" s="32"/>
      <c r="R4492" s="38"/>
    </row>
    <row r="4493" spans="1:18" ht="22.5" customHeight="1">
      <c r="A4493" s="34"/>
      <c r="B4493" s="15"/>
      <c r="C4493" s="18"/>
      <c r="D4493" s="35"/>
      <c r="E4493" s="36"/>
      <c r="F4493" s="32"/>
      <c r="G4493" s="32"/>
      <c r="H4493" s="32"/>
      <c r="I4493" s="32"/>
      <c r="J4493" s="37"/>
      <c r="K4493" s="36"/>
      <c r="L4493" s="32"/>
      <c r="M4493" s="37"/>
      <c r="N4493" s="32"/>
      <c r="O4493" s="32"/>
      <c r="P4493" s="32"/>
      <c r="Q4493" s="32"/>
      <c r="R4493" s="38"/>
    </row>
    <row r="4494" spans="1:18" ht="22.5" customHeight="1">
      <c r="A4494" s="34"/>
      <c r="B4494" s="15"/>
      <c r="C4494" s="18"/>
      <c r="D4494" s="35"/>
      <c r="E4494" s="36"/>
      <c r="F4494" s="32"/>
      <c r="G4494" s="32"/>
      <c r="H4494" s="32"/>
      <c r="I4494" s="32"/>
      <c r="J4494" s="37"/>
      <c r="K4494" s="36"/>
      <c r="L4494" s="32"/>
      <c r="M4494" s="37"/>
      <c r="N4494" s="32"/>
      <c r="O4494" s="32"/>
      <c r="P4494" s="32"/>
      <c r="Q4494" s="32"/>
      <c r="R4494" s="38"/>
    </row>
    <row r="4495" spans="1:18" ht="22.5" customHeight="1">
      <c r="A4495" s="34"/>
      <c r="B4495" s="15"/>
      <c r="C4495" s="18"/>
      <c r="D4495" s="35"/>
      <c r="E4495" s="36"/>
      <c r="F4495" s="32"/>
      <c r="G4495" s="32"/>
      <c r="H4495" s="32"/>
      <c r="I4495" s="32"/>
      <c r="J4495" s="37"/>
      <c r="K4495" s="36"/>
      <c r="L4495" s="32"/>
      <c r="M4495" s="37"/>
      <c r="N4495" s="32"/>
      <c r="O4495" s="32"/>
      <c r="P4495" s="32"/>
      <c r="Q4495" s="32"/>
      <c r="R4495" s="38"/>
    </row>
    <row r="4496" spans="1:18" ht="22.5" customHeight="1">
      <c r="A4496" s="34"/>
      <c r="B4496" s="15"/>
      <c r="C4496" s="18"/>
      <c r="D4496" s="35"/>
      <c r="E4496" s="36"/>
      <c r="F4496" s="32"/>
      <c r="G4496" s="32"/>
      <c r="H4496" s="32"/>
      <c r="I4496" s="32"/>
      <c r="J4496" s="37"/>
      <c r="K4496" s="36"/>
      <c r="L4496" s="32"/>
      <c r="M4496" s="37"/>
      <c r="N4496" s="32"/>
      <c r="O4496" s="32"/>
      <c r="P4496" s="32"/>
      <c r="Q4496" s="32"/>
      <c r="R4496" s="38"/>
    </row>
    <row r="4497" spans="1:18" ht="22.5" customHeight="1">
      <c r="A4497" s="34"/>
      <c r="B4497" s="15"/>
      <c r="C4497" s="18"/>
      <c r="D4497" s="35"/>
      <c r="E4497" s="36"/>
      <c r="F4497" s="32"/>
      <c r="G4497" s="32"/>
      <c r="H4497" s="32"/>
      <c r="I4497" s="32"/>
      <c r="J4497" s="37"/>
      <c r="K4497" s="36"/>
      <c r="L4497" s="32"/>
      <c r="M4497" s="37"/>
      <c r="N4497" s="32"/>
      <c r="O4497" s="32"/>
      <c r="P4497" s="32"/>
      <c r="Q4497" s="32"/>
      <c r="R4497" s="38"/>
    </row>
    <row r="4498" spans="1:18" ht="22.5" customHeight="1">
      <c r="A4498" s="34"/>
      <c r="B4498" s="15"/>
      <c r="C4498" s="18"/>
      <c r="D4498" s="35"/>
      <c r="E4498" s="36"/>
      <c r="F4498" s="32"/>
      <c r="G4498" s="32"/>
      <c r="H4498" s="32"/>
      <c r="I4498" s="32"/>
      <c r="J4498" s="37"/>
      <c r="K4498" s="36"/>
      <c r="L4498" s="32"/>
      <c r="M4498" s="37"/>
      <c r="N4498" s="32"/>
      <c r="O4498" s="32"/>
      <c r="P4498" s="32"/>
      <c r="Q4498" s="32"/>
      <c r="R4498" s="38"/>
    </row>
    <row r="4499" spans="1:18" ht="22.5" customHeight="1">
      <c r="A4499" s="34"/>
      <c r="B4499" s="15"/>
      <c r="C4499" s="18"/>
      <c r="D4499" s="35"/>
      <c r="E4499" s="36"/>
      <c r="F4499" s="32"/>
      <c r="G4499" s="32"/>
      <c r="H4499" s="32"/>
      <c r="I4499" s="32"/>
      <c r="J4499" s="37"/>
      <c r="K4499" s="36"/>
      <c r="L4499" s="32"/>
      <c r="M4499" s="37"/>
      <c r="N4499" s="32"/>
      <c r="O4499" s="32"/>
      <c r="P4499" s="32"/>
      <c r="Q4499" s="32"/>
      <c r="R4499" s="38"/>
    </row>
    <row r="4500" spans="1:18" ht="22.5" customHeight="1">
      <c r="A4500" s="34"/>
      <c r="B4500" s="15"/>
      <c r="C4500" s="18"/>
      <c r="D4500" s="35"/>
      <c r="E4500" s="36"/>
      <c r="F4500" s="32"/>
      <c r="G4500" s="32"/>
      <c r="H4500" s="32"/>
      <c r="I4500" s="32"/>
      <c r="J4500" s="37"/>
      <c r="K4500" s="36"/>
      <c r="L4500" s="32"/>
      <c r="M4500" s="37"/>
      <c r="N4500" s="32"/>
      <c r="O4500" s="32"/>
      <c r="P4500" s="32"/>
      <c r="Q4500" s="32"/>
      <c r="R4500" s="38"/>
    </row>
    <row r="4501" spans="1:18" ht="22.5" customHeight="1">
      <c r="A4501" s="34"/>
      <c r="B4501" s="15"/>
      <c r="C4501" s="18"/>
      <c r="D4501" s="35"/>
      <c r="E4501" s="36"/>
      <c r="F4501" s="32"/>
      <c r="G4501" s="32"/>
      <c r="H4501" s="32"/>
      <c r="I4501" s="32"/>
      <c r="J4501" s="37"/>
      <c r="K4501" s="36"/>
      <c r="L4501" s="32"/>
      <c r="M4501" s="37"/>
      <c r="N4501" s="32"/>
      <c r="O4501" s="32"/>
      <c r="P4501" s="32"/>
      <c r="Q4501" s="32"/>
      <c r="R4501" s="38"/>
    </row>
    <row r="4502" spans="1:18" ht="22.5" customHeight="1">
      <c r="A4502" s="34"/>
      <c r="B4502" s="15"/>
      <c r="C4502" s="18"/>
      <c r="D4502" s="35"/>
      <c r="E4502" s="36"/>
      <c r="F4502" s="32"/>
      <c r="G4502" s="32"/>
      <c r="H4502" s="32"/>
      <c r="I4502" s="32"/>
      <c r="J4502" s="37"/>
      <c r="K4502" s="36"/>
      <c r="L4502" s="32"/>
      <c r="M4502" s="37"/>
      <c r="N4502" s="32"/>
      <c r="O4502" s="32"/>
      <c r="P4502" s="32"/>
      <c r="Q4502" s="32"/>
      <c r="R4502" s="38"/>
    </row>
    <row r="4503" spans="1:18" ht="22.5" customHeight="1">
      <c r="A4503" s="34"/>
      <c r="B4503" s="15"/>
      <c r="C4503" s="18"/>
      <c r="D4503" s="35"/>
      <c r="E4503" s="36"/>
      <c r="F4503" s="32"/>
      <c r="G4503" s="32"/>
      <c r="H4503" s="32"/>
      <c r="I4503" s="32"/>
      <c r="J4503" s="37"/>
      <c r="K4503" s="36"/>
      <c r="L4503" s="32"/>
      <c r="M4503" s="37"/>
      <c r="N4503" s="32"/>
      <c r="O4503" s="32"/>
      <c r="P4503" s="32"/>
      <c r="Q4503" s="32"/>
      <c r="R4503" s="38"/>
    </row>
    <row r="4504" spans="1:18" ht="22.5" customHeight="1">
      <c r="A4504" s="34"/>
      <c r="B4504" s="15"/>
      <c r="C4504" s="18"/>
      <c r="D4504" s="35"/>
      <c r="E4504" s="36"/>
      <c r="F4504" s="32"/>
      <c r="G4504" s="32"/>
      <c r="H4504" s="32"/>
      <c r="I4504" s="32"/>
      <c r="J4504" s="37"/>
      <c r="K4504" s="36"/>
      <c r="L4504" s="32"/>
      <c r="M4504" s="37"/>
      <c r="N4504" s="32"/>
      <c r="O4504" s="32"/>
      <c r="P4504" s="32"/>
      <c r="Q4504" s="32"/>
      <c r="R4504" s="38"/>
    </row>
    <row r="4505" spans="1:18" ht="22.5" customHeight="1">
      <c r="A4505" s="34"/>
      <c r="B4505" s="15"/>
      <c r="C4505" s="18"/>
      <c r="D4505" s="35"/>
      <c r="E4505" s="36"/>
      <c r="F4505" s="32"/>
      <c r="G4505" s="32"/>
      <c r="H4505" s="32"/>
      <c r="I4505" s="32"/>
      <c r="J4505" s="37"/>
      <c r="K4505" s="36"/>
      <c r="L4505" s="32"/>
      <c r="M4505" s="37"/>
      <c r="N4505" s="32"/>
      <c r="O4505" s="32"/>
      <c r="P4505" s="32"/>
      <c r="Q4505" s="32"/>
      <c r="R4505" s="38"/>
    </row>
    <row r="4506" spans="1:18" ht="22.5" customHeight="1">
      <c r="A4506" s="34"/>
      <c r="B4506" s="15"/>
      <c r="C4506" s="18"/>
      <c r="D4506" s="35"/>
      <c r="E4506" s="36"/>
      <c r="F4506" s="32"/>
      <c r="G4506" s="32"/>
      <c r="H4506" s="32"/>
      <c r="I4506" s="32"/>
      <c r="J4506" s="37"/>
      <c r="K4506" s="36"/>
      <c r="L4506" s="32"/>
      <c r="M4506" s="37"/>
      <c r="N4506" s="32"/>
      <c r="O4506" s="32"/>
      <c r="P4506" s="32"/>
      <c r="Q4506" s="32"/>
      <c r="R4506" s="38"/>
    </row>
    <row r="4507" spans="1:18" ht="22.5" customHeight="1">
      <c r="A4507" s="34"/>
      <c r="B4507" s="15"/>
      <c r="C4507" s="18"/>
      <c r="D4507" s="35"/>
      <c r="E4507" s="36"/>
      <c r="F4507" s="32"/>
      <c r="G4507" s="32"/>
      <c r="H4507" s="32"/>
      <c r="I4507" s="32"/>
      <c r="J4507" s="37"/>
      <c r="K4507" s="36"/>
      <c r="L4507" s="32"/>
      <c r="M4507" s="37"/>
      <c r="N4507" s="32"/>
      <c r="O4507" s="32"/>
      <c r="P4507" s="32"/>
      <c r="Q4507" s="32"/>
      <c r="R4507" s="38"/>
    </row>
    <row r="4508" spans="1:18" ht="22.5" customHeight="1">
      <c r="A4508" s="34"/>
      <c r="B4508" s="15"/>
      <c r="C4508" s="18"/>
      <c r="D4508" s="35"/>
      <c r="E4508" s="36"/>
      <c r="F4508" s="32"/>
      <c r="G4508" s="32"/>
      <c r="H4508" s="32"/>
      <c r="I4508" s="32"/>
      <c r="J4508" s="37"/>
      <c r="K4508" s="36"/>
      <c r="L4508" s="32"/>
      <c r="M4508" s="37"/>
      <c r="N4508" s="32"/>
      <c r="O4508" s="32"/>
      <c r="P4508" s="32"/>
      <c r="Q4508" s="32"/>
      <c r="R4508" s="38"/>
    </row>
    <row r="4509" spans="1:18" ht="22.5" customHeight="1">
      <c r="A4509" s="34"/>
      <c r="B4509" s="15"/>
      <c r="C4509" s="18"/>
      <c r="D4509" s="35"/>
      <c r="E4509" s="36"/>
      <c r="F4509" s="32"/>
      <c r="G4509" s="32"/>
      <c r="H4509" s="32"/>
      <c r="I4509" s="32"/>
      <c r="J4509" s="37"/>
      <c r="K4509" s="36"/>
      <c r="L4509" s="32"/>
      <c r="M4509" s="37"/>
      <c r="N4509" s="32"/>
      <c r="O4509" s="32"/>
      <c r="P4509" s="32"/>
      <c r="Q4509" s="32"/>
      <c r="R4509" s="38"/>
    </row>
    <row r="4510" spans="1:18" ht="22.5" customHeight="1">
      <c r="A4510" s="34"/>
      <c r="B4510" s="15"/>
      <c r="C4510" s="18"/>
      <c r="D4510" s="35"/>
      <c r="E4510" s="36"/>
      <c r="F4510" s="32"/>
      <c r="G4510" s="32"/>
      <c r="H4510" s="32"/>
      <c r="I4510" s="32"/>
      <c r="J4510" s="37"/>
      <c r="K4510" s="36"/>
      <c r="L4510" s="32"/>
      <c r="M4510" s="37"/>
      <c r="N4510" s="32"/>
      <c r="O4510" s="32"/>
      <c r="P4510" s="32"/>
      <c r="Q4510" s="32"/>
      <c r="R4510" s="38"/>
    </row>
    <row r="4511" spans="1:18" ht="22.5" customHeight="1">
      <c r="A4511" s="34"/>
      <c r="B4511" s="15"/>
      <c r="C4511" s="18"/>
      <c r="D4511" s="35"/>
      <c r="E4511" s="36"/>
      <c r="F4511" s="32"/>
      <c r="G4511" s="32"/>
      <c r="H4511" s="32"/>
      <c r="I4511" s="32"/>
      <c r="J4511" s="37"/>
      <c r="K4511" s="36"/>
      <c r="L4511" s="32"/>
      <c r="M4511" s="37"/>
      <c r="N4511" s="32"/>
      <c r="O4511" s="32"/>
      <c r="P4511" s="32"/>
      <c r="Q4511" s="32"/>
      <c r="R4511" s="38"/>
    </row>
    <row r="4512" spans="1:18" ht="22.5" customHeight="1">
      <c r="A4512" s="34"/>
      <c r="B4512" s="15"/>
      <c r="C4512" s="18"/>
      <c r="D4512" s="35"/>
      <c r="E4512" s="36"/>
      <c r="F4512" s="32"/>
      <c r="G4512" s="32"/>
      <c r="H4512" s="32"/>
      <c r="I4512" s="32"/>
      <c r="J4512" s="37"/>
      <c r="K4512" s="36"/>
      <c r="L4512" s="32"/>
      <c r="M4512" s="37"/>
      <c r="N4512" s="32"/>
      <c r="O4512" s="32"/>
      <c r="P4512" s="32"/>
      <c r="Q4512" s="32"/>
      <c r="R4512" s="38"/>
    </row>
    <row r="4513" spans="1:18" ht="22.5" customHeight="1">
      <c r="A4513" s="34"/>
      <c r="B4513" s="15"/>
      <c r="C4513" s="18"/>
      <c r="D4513" s="35"/>
      <c r="E4513" s="36"/>
      <c r="F4513" s="32"/>
      <c r="G4513" s="32"/>
      <c r="H4513" s="32"/>
      <c r="I4513" s="32"/>
      <c r="J4513" s="37"/>
      <c r="K4513" s="36"/>
      <c r="L4513" s="32"/>
      <c r="M4513" s="37"/>
      <c r="N4513" s="32"/>
      <c r="O4513" s="32"/>
      <c r="P4513" s="32"/>
      <c r="Q4513" s="32"/>
      <c r="R4513" s="38"/>
    </row>
    <row r="4514" spans="1:18" ht="22.5" customHeight="1">
      <c r="A4514" s="34"/>
      <c r="B4514" s="15"/>
      <c r="C4514" s="18"/>
      <c r="D4514" s="35"/>
      <c r="E4514" s="36"/>
      <c r="F4514" s="32"/>
      <c r="G4514" s="32"/>
      <c r="H4514" s="32"/>
      <c r="I4514" s="32"/>
      <c r="J4514" s="37"/>
      <c r="K4514" s="36"/>
      <c r="L4514" s="32"/>
      <c r="M4514" s="37"/>
      <c r="N4514" s="32"/>
      <c r="O4514" s="32"/>
      <c r="P4514" s="32"/>
      <c r="Q4514" s="32"/>
      <c r="R4514" s="38"/>
    </row>
    <row r="4515" spans="1:18" ht="22.5" customHeight="1">
      <c r="A4515" s="34"/>
      <c r="B4515" s="15"/>
      <c r="C4515" s="18"/>
      <c r="D4515" s="35"/>
      <c r="E4515" s="36"/>
      <c r="F4515" s="32"/>
      <c r="G4515" s="32"/>
      <c r="H4515" s="32"/>
      <c r="I4515" s="32"/>
      <c r="J4515" s="37"/>
      <c r="K4515" s="36"/>
      <c r="L4515" s="32"/>
      <c r="M4515" s="37"/>
      <c r="N4515" s="32"/>
      <c r="O4515" s="32"/>
      <c r="P4515" s="32"/>
      <c r="Q4515" s="32"/>
      <c r="R4515" s="38"/>
    </row>
    <row r="4516" spans="1:18" ht="22.5" customHeight="1">
      <c r="A4516" s="34"/>
      <c r="B4516" s="15"/>
      <c r="C4516" s="18"/>
      <c r="D4516" s="35"/>
      <c r="E4516" s="36"/>
      <c r="F4516" s="32"/>
      <c r="G4516" s="32"/>
      <c r="H4516" s="32"/>
      <c r="I4516" s="32"/>
      <c r="J4516" s="37"/>
      <c r="K4516" s="36"/>
      <c r="L4516" s="32"/>
      <c r="M4516" s="37"/>
      <c r="N4516" s="32"/>
      <c r="O4516" s="32"/>
      <c r="P4516" s="32"/>
      <c r="Q4516" s="32"/>
      <c r="R4516" s="38"/>
    </row>
    <row r="4517" spans="1:18" ht="22.5" customHeight="1">
      <c r="A4517" s="34"/>
      <c r="B4517" s="15"/>
      <c r="C4517" s="18"/>
      <c r="D4517" s="35"/>
      <c r="E4517" s="36"/>
      <c r="F4517" s="32"/>
      <c r="G4517" s="32"/>
      <c r="H4517" s="32"/>
      <c r="I4517" s="32"/>
      <c r="J4517" s="37"/>
      <c r="K4517" s="36"/>
      <c r="L4517" s="32"/>
      <c r="M4517" s="37"/>
      <c r="N4517" s="32"/>
      <c r="O4517" s="32"/>
      <c r="P4517" s="32"/>
      <c r="Q4517" s="32"/>
      <c r="R4517" s="38"/>
    </row>
    <row r="4518" spans="1:18" ht="22.5" customHeight="1">
      <c r="A4518" s="34"/>
      <c r="B4518" s="15"/>
      <c r="C4518" s="18"/>
      <c r="D4518" s="35"/>
      <c r="E4518" s="36"/>
      <c r="F4518" s="32"/>
      <c r="G4518" s="32"/>
      <c r="H4518" s="32"/>
      <c r="I4518" s="32"/>
      <c r="J4518" s="37"/>
      <c r="K4518" s="36"/>
      <c r="L4518" s="32"/>
      <c r="M4518" s="37"/>
      <c r="N4518" s="32"/>
      <c r="O4518" s="32"/>
      <c r="P4518" s="32"/>
      <c r="Q4518" s="32"/>
      <c r="R4518" s="38"/>
    </row>
    <row r="4519" spans="1:18" ht="22.5" customHeight="1">
      <c r="A4519" s="34"/>
      <c r="B4519" s="15"/>
      <c r="C4519" s="18"/>
      <c r="D4519" s="35"/>
      <c r="E4519" s="36"/>
      <c r="F4519" s="32"/>
      <c r="G4519" s="32"/>
      <c r="H4519" s="32"/>
      <c r="I4519" s="32"/>
      <c r="J4519" s="37"/>
      <c r="K4519" s="36"/>
      <c r="L4519" s="32"/>
      <c r="M4519" s="37"/>
      <c r="N4519" s="32"/>
      <c r="O4519" s="32"/>
      <c r="P4519" s="32"/>
      <c r="Q4519" s="32"/>
      <c r="R4519" s="38"/>
    </row>
    <row r="4520" spans="1:18" ht="22.5" customHeight="1">
      <c r="A4520" s="34"/>
      <c r="B4520" s="15"/>
      <c r="C4520" s="18"/>
      <c r="D4520" s="35"/>
      <c r="E4520" s="36"/>
      <c r="F4520" s="32"/>
      <c r="G4520" s="32"/>
      <c r="H4520" s="32"/>
      <c r="I4520" s="32"/>
      <c r="J4520" s="37"/>
      <c r="K4520" s="36"/>
      <c r="L4520" s="32"/>
      <c r="M4520" s="37"/>
      <c r="N4520" s="32"/>
      <c r="O4520" s="32"/>
      <c r="P4520" s="32"/>
      <c r="Q4520" s="32"/>
      <c r="R4520" s="38"/>
    </row>
    <row r="4521" spans="1:18" ht="22.5" customHeight="1">
      <c r="A4521" s="34"/>
      <c r="B4521" s="15"/>
      <c r="C4521" s="18"/>
      <c r="D4521" s="35"/>
      <c r="E4521" s="36"/>
      <c r="F4521" s="32"/>
      <c r="G4521" s="32"/>
      <c r="H4521" s="32"/>
      <c r="I4521" s="32"/>
      <c r="J4521" s="37"/>
      <c r="K4521" s="36"/>
      <c r="L4521" s="32"/>
      <c r="M4521" s="37"/>
      <c r="N4521" s="32"/>
      <c r="O4521" s="32"/>
      <c r="P4521" s="32"/>
      <c r="Q4521" s="32"/>
      <c r="R4521" s="38"/>
    </row>
    <row r="4522" spans="1:18" ht="22.5" customHeight="1">
      <c r="A4522" s="34"/>
      <c r="B4522" s="15"/>
      <c r="C4522" s="18"/>
      <c r="D4522" s="35"/>
      <c r="E4522" s="36"/>
      <c r="F4522" s="32"/>
      <c r="G4522" s="32"/>
      <c r="H4522" s="32"/>
      <c r="I4522" s="32"/>
      <c r="J4522" s="37"/>
      <c r="K4522" s="36"/>
      <c r="L4522" s="32"/>
      <c r="M4522" s="37"/>
      <c r="N4522" s="32"/>
      <c r="O4522" s="32"/>
      <c r="P4522" s="32"/>
      <c r="Q4522" s="32"/>
      <c r="R4522" s="38"/>
    </row>
    <row r="4523" spans="1:18" ht="22.5" customHeight="1">
      <c r="A4523" s="34"/>
      <c r="B4523" s="15"/>
      <c r="C4523" s="18"/>
      <c r="D4523" s="35"/>
      <c r="E4523" s="36"/>
      <c r="F4523" s="32"/>
      <c r="G4523" s="32"/>
      <c r="H4523" s="32"/>
      <c r="I4523" s="32"/>
      <c r="J4523" s="37"/>
      <c r="K4523" s="36"/>
      <c r="L4523" s="32"/>
      <c r="M4523" s="37"/>
      <c r="N4523" s="32"/>
      <c r="O4523" s="32"/>
      <c r="P4523" s="32"/>
      <c r="Q4523" s="32"/>
      <c r="R4523" s="38"/>
    </row>
    <row r="4524" spans="1:18" ht="22.5" customHeight="1">
      <c r="A4524" s="34"/>
      <c r="B4524" s="15"/>
      <c r="C4524" s="18"/>
      <c r="D4524" s="35"/>
      <c r="E4524" s="36"/>
      <c r="F4524" s="32"/>
      <c r="G4524" s="32"/>
      <c r="H4524" s="32"/>
      <c r="I4524" s="32"/>
      <c r="J4524" s="37"/>
      <c r="K4524" s="36"/>
      <c r="L4524" s="32"/>
      <c r="M4524" s="37"/>
      <c r="N4524" s="32"/>
      <c r="O4524" s="32"/>
      <c r="P4524" s="32"/>
      <c r="Q4524" s="32"/>
      <c r="R4524" s="38"/>
    </row>
    <row r="4525" spans="1:18" ht="22.5" customHeight="1">
      <c r="A4525" s="34"/>
      <c r="B4525" s="15"/>
      <c r="C4525" s="18"/>
      <c r="D4525" s="35"/>
      <c r="E4525" s="36"/>
      <c r="F4525" s="32"/>
      <c r="G4525" s="32"/>
      <c r="H4525" s="32"/>
      <c r="I4525" s="32"/>
      <c r="J4525" s="37"/>
      <c r="K4525" s="36"/>
      <c r="L4525" s="32"/>
      <c r="M4525" s="37"/>
      <c r="N4525" s="32"/>
      <c r="O4525" s="32"/>
      <c r="P4525" s="32"/>
      <c r="Q4525" s="32"/>
      <c r="R4525" s="38"/>
    </row>
    <row r="4526" spans="1:18" ht="22.5" customHeight="1">
      <c r="A4526" s="34"/>
      <c r="B4526" s="15"/>
      <c r="C4526" s="18"/>
      <c r="D4526" s="35"/>
      <c r="E4526" s="36"/>
      <c r="F4526" s="32"/>
      <c r="G4526" s="32"/>
      <c r="H4526" s="32"/>
      <c r="I4526" s="32"/>
      <c r="J4526" s="37"/>
      <c r="K4526" s="36"/>
      <c r="L4526" s="32"/>
      <c r="M4526" s="37"/>
      <c r="N4526" s="32"/>
      <c r="O4526" s="32"/>
      <c r="P4526" s="32"/>
      <c r="Q4526" s="32"/>
      <c r="R4526" s="38"/>
    </row>
    <row r="4527" spans="1:18" ht="22.5" customHeight="1">
      <c r="A4527" s="34"/>
      <c r="B4527" s="15"/>
      <c r="C4527" s="18"/>
      <c r="D4527" s="35"/>
      <c r="E4527" s="36"/>
      <c r="F4527" s="32"/>
      <c r="G4527" s="32"/>
      <c r="H4527" s="32"/>
      <c r="I4527" s="32"/>
      <c r="J4527" s="37"/>
      <c r="K4527" s="36"/>
      <c r="L4527" s="32"/>
      <c r="M4527" s="37"/>
      <c r="N4527" s="32"/>
      <c r="O4527" s="32"/>
      <c r="P4527" s="32"/>
      <c r="Q4527" s="32"/>
      <c r="R4527" s="38"/>
    </row>
    <row r="4528" spans="1:18" ht="22.5" customHeight="1">
      <c r="A4528" s="34"/>
      <c r="B4528" s="15"/>
      <c r="C4528" s="18"/>
      <c r="D4528" s="35"/>
      <c r="E4528" s="36"/>
      <c r="F4528" s="32"/>
      <c r="G4528" s="32"/>
      <c r="H4528" s="32"/>
      <c r="I4528" s="32"/>
      <c r="J4528" s="37"/>
      <c r="K4528" s="36"/>
      <c r="L4528" s="32"/>
      <c r="M4528" s="37"/>
      <c r="N4528" s="32"/>
      <c r="O4528" s="32"/>
      <c r="P4528" s="32"/>
      <c r="Q4528" s="32"/>
      <c r="R4528" s="38"/>
    </row>
    <row r="4529" spans="1:18" ht="22.5" customHeight="1">
      <c r="A4529" s="34"/>
      <c r="B4529" s="15"/>
      <c r="C4529" s="18"/>
      <c r="D4529" s="35"/>
      <c r="E4529" s="36"/>
      <c r="F4529" s="32"/>
      <c r="G4529" s="32"/>
      <c r="H4529" s="32"/>
      <c r="I4529" s="32"/>
      <c r="J4529" s="37"/>
      <c r="K4529" s="36"/>
      <c r="L4529" s="32"/>
      <c r="M4529" s="37"/>
      <c r="N4529" s="32"/>
      <c r="O4529" s="32"/>
      <c r="P4529" s="32"/>
      <c r="Q4529" s="32"/>
      <c r="R4529" s="38"/>
    </row>
    <row r="4530" spans="1:18" ht="22.5" customHeight="1">
      <c r="A4530" s="34"/>
      <c r="B4530" s="15"/>
      <c r="C4530" s="18"/>
      <c r="D4530" s="35"/>
      <c r="E4530" s="36"/>
      <c r="F4530" s="32"/>
      <c r="G4530" s="32"/>
      <c r="H4530" s="32"/>
      <c r="I4530" s="32"/>
      <c r="J4530" s="37"/>
      <c r="K4530" s="36"/>
      <c r="L4530" s="32"/>
      <c r="M4530" s="37"/>
      <c r="N4530" s="32"/>
      <c r="O4530" s="32"/>
      <c r="P4530" s="32"/>
      <c r="Q4530" s="32"/>
      <c r="R4530" s="38"/>
    </row>
    <row r="4531" spans="1:18" ht="22.5" customHeight="1">
      <c r="A4531" s="34"/>
      <c r="B4531" s="15"/>
      <c r="C4531" s="18"/>
      <c r="D4531" s="35"/>
      <c r="E4531" s="36"/>
      <c r="F4531" s="32"/>
      <c r="G4531" s="32"/>
      <c r="H4531" s="32"/>
      <c r="I4531" s="32"/>
      <c r="J4531" s="37"/>
      <c r="K4531" s="36"/>
      <c r="L4531" s="32"/>
      <c r="M4531" s="37"/>
      <c r="N4531" s="32"/>
      <c r="O4531" s="32"/>
      <c r="P4531" s="32"/>
      <c r="Q4531" s="32"/>
      <c r="R4531" s="38"/>
    </row>
    <row r="4532" spans="1:18" ht="22.5" customHeight="1">
      <c r="A4532" s="34"/>
      <c r="B4532" s="15"/>
      <c r="C4532" s="18"/>
      <c r="D4532" s="35"/>
      <c r="E4532" s="36"/>
      <c r="F4532" s="32"/>
      <c r="G4532" s="32"/>
      <c r="H4532" s="32"/>
      <c r="I4532" s="32"/>
      <c r="J4532" s="37"/>
      <c r="K4532" s="36"/>
      <c r="L4532" s="32"/>
      <c r="M4532" s="37"/>
      <c r="N4532" s="32"/>
      <c r="O4532" s="32"/>
      <c r="P4532" s="32"/>
      <c r="Q4532" s="32"/>
      <c r="R4532" s="38"/>
    </row>
    <row r="4533" spans="1:18" ht="22.5" customHeight="1">
      <c r="A4533" s="34"/>
      <c r="B4533" s="15"/>
      <c r="C4533" s="18"/>
      <c r="D4533" s="35"/>
      <c r="E4533" s="36"/>
      <c r="F4533" s="32"/>
      <c r="G4533" s="32"/>
      <c r="H4533" s="32"/>
      <c r="I4533" s="32"/>
      <c r="J4533" s="37"/>
      <c r="K4533" s="36"/>
      <c r="L4533" s="32"/>
      <c r="M4533" s="37"/>
      <c r="N4533" s="32"/>
      <c r="O4533" s="32"/>
      <c r="P4533" s="32"/>
      <c r="Q4533" s="32"/>
      <c r="R4533" s="38"/>
    </row>
    <row r="4534" spans="1:18" ht="22.5" customHeight="1">
      <c r="A4534" s="34"/>
      <c r="B4534" s="15"/>
      <c r="C4534" s="18"/>
      <c r="D4534" s="35"/>
      <c r="E4534" s="36"/>
      <c r="F4534" s="32"/>
      <c r="G4534" s="32"/>
      <c r="H4534" s="32"/>
      <c r="I4534" s="32"/>
      <c r="J4534" s="37"/>
      <c r="K4534" s="36"/>
      <c r="L4534" s="32"/>
      <c r="M4534" s="37"/>
      <c r="N4534" s="32"/>
      <c r="O4534" s="32"/>
      <c r="P4534" s="32"/>
      <c r="Q4534" s="32"/>
      <c r="R4534" s="38"/>
    </row>
    <row r="4535" spans="1:18" ht="22.5" customHeight="1">
      <c r="A4535" s="34"/>
      <c r="B4535" s="15"/>
      <c r="C4535" s="18"/>
      <c r="D4535" s="35"/>
      <c r="E4535" s="36"/>
      <c r="F4535" s="32"/>
      <c r="G4535" s="32"/>
      <c r="H4535" s="32"/>
      <c r="I4535" s="32"/>
      <c r="J4535" s="37"/>
      <c r="K4535" s="36"/>
      <c r="L4535" s="32"/>
      <c r="M4535" s="37"/>
      <c r="N4535" s="32"/>
      <c r="O4535" s="32"/>
      <c r="P4535" s="32"/>
      <c r="Q4535" s="32"/>
      <c r="R4535" s="38"/>
    </row>
    <row r="4536" spans="1:18" ht="22.5" customHeight="1">
      <c r="A4536" s="34"/>
      <c r="B4536" s="15"/>
      <c r="C4536" s="18"/>
      <c r="D4536" s="35"/>
      <c r="E4536" s="36"/>
      <c r="F4536" s="32"/>
      <c r="G4536" s="32"/>
      <c r="H4536" s="32"/>
      <c r="I4536" s="32"/>
      <c r="J4536" s="37"/>
      <c r="K4536" s="36"/>
      <c r="L4536" s="32"/>
      <c r="M4536" s="37"/>
      <c r="N4536" s="32"/>
      <c r="O4536" s="32"/>
      <c r="P4536" s="32"/>
      <c r="Q4536" s="32"/>
      <c r="R4536" s="38"/>
    </row>
    <row r="4537" spans="1:18" ht="22.5" customHeight="1">
      <c r="A4537" s="34"/>
      <c r="B4537" s="15"/>
      <c r="C4537" s="18"/>
      <c r="D4537" s="35"/>
      <c r="E4537" s="36"/>
      <c r="F4537" s="32"/>
      <c r="G4537" s="32"/>
      <c r="H4537" s="32"/>
      <c r="I4537" s="32"/>
      <c r="J4537" s="37"/>
      <c r="K4537" s="36"/>
      <c r="L4537" s="32"/>
      <c r="M4537" s="37"/>
      <c r="N4537" s="32"/>
      <c r="O4537" s="32"/>
      <c r="P4537" s="32"/>
      <c r="Q4537" s="32"/>
      <c r="R4537" s="38"/>
    </row>
    <row r="4538" spans="1:18" ht="22.5" customHeight="1">
      <c r="A4538" s="34"/>
      <c r="B4538" s="15"/>
      <c r="C4538" s="18"/>
      <c r="D4538" s="35"/>
      <c r="E4538" s="36"/>
      <c r="F4538" s="32"/>
      <c r="G4538" s="32"/>
      <c r="H4538" s="32"/>
      <c r="I4538" s="32"/>
      <c r="J4538" s="37"/>
      <c r="K4538" s="36"/>
      <c r="L4538" s="32"/>
      <c r="M4538" s="37"/>
      <c r="N4538" s="32"/>
      <c r="O4538" s="32"/>
      <c r="P4538" s="32"/>
      <c r="Q4538" s="32"/>
      <c r="R4538" s="38"/>
    </row>
    <row r="4539" spans="1:18" ht="22.5" customHeight="1">
      <c r="A4539" s="34"/>
      <c r="B4539" s="15"/>
      <c r="C4539" s="18"/>
      <c r="D4539" s="35"/>
      <c r="E4539" s="36"/>
      <c r="F4539" s="32"/>
      <c r="G4539" s="32"/>
      <c r="H4539" s="32"/>
      <c r="I4539" s="32"/>
      <c r="J4539" s="37"/>
      <c r="K4539" s="36"/>
      <c r="L4539" s="32"/>
      <c r="M4539" s="37"/>
      <c r="N4539" s="32"/>
      <c r="O4539" s="32"/>
      <c r="P4539" s="32"/>
      <c r="Q4539" s="32"/>
      <c r="R4539" s="38"/>
    </row>
    <row r="4540" spans="1:18" ht="22.5" customHeight="1">
      <c r="A4540" s="34"/>
      <c r="B4540" s="15"/>
      <c r="C4540" s="18"/>
      <c r="D4540" s="35"/>
      <c r="E4540" s="36"/>
      <c r="F4540" s="32"/>
      <c r="G4540" s="32"/>
      <c r="H4540" s="32"/>
      <c r="I4540" s="32"/>
      <c r="J4540" s="37"/>
      <c r="K4540" s="36"/>
      <c r="L4540" s="32"/>
      <c r="M4540" s="37"/>
      <c r="N4540" s="32"/>
      <c r="O4540" s="32"/>
      <c r="P4540" s="32"/>
      <c r="Q4540" s="32"/>
      <c r="R4540" s="38"/>
    </row>
    <row r="4541" spans="1:18" ht="22.5" customHeight="1">
      <c r="A4541" s="34"/>
      <c r="B4541" s="15"/>
      <c r="C4541" s="18"/>
      <c r="D4541" s="35"/>
      <c r="E4541" s="36"/>
      <c r="F4541" s="32"/>
      <c r="G4541" s="32"/>
      <c r="H4541" s="32"/>
      <c r="I4541" s="32"/>
      <c r="J4541" s="37"/>
      <c r="K4541" s="36"/>
      <c r="L4541" s="32"/>
      <c r="M4541" s="37"/>
      <c r="N4541" s="32"/>
      <c r="O4541" s="32"/>
      <c r="P4541" s="32"/>
      <c r="Q4541" s="32"/>
      <c r="R4541" s="38"/>
    </row>
    <row r="4542" spans="1:18" ht="22.5" customHeight="1">
      <c r="A4542" s="34"/>
      <c r="B4542" s="15"/>
      <c r="C4542" s="18"/>
      <c r="D4542" s="35"/>
      <c r="E4542" s="36"/>
      <c r="F4542" s="32"/>
      <c r="G4542" s="32"/>
      <c r="H4542" s="32"/>
      <c r="I4542" s="32"/>
      <c r="J4542" s="37"/>
      <c r="K4542" s="36"/>
      <c r="L4542" s="32"/>
      <c r="M4542" s="37"/>
      <c r="N4542" s="32"/>
      <c r="O4542" s="32"/>
      <c r="P4542" s="32"/>
      <c r="Q4542" s="32"/>
      <c r="R4542" s="38"/>
    </row>
    <row r="4543" spans="1:18" ht="22.5" customHeight="1">
      <c r="A4543" s="34"/>
      <c r="B4543" s="15"/>
      <c r="C4543" s="18"/>
      <c r="D4543" s="35"/>
      <c r="E4543" s="36"/>
      <c r="F4543" s="32"/>
      <c r="G4543" s="32"/>
      <c r="H4543" s="32"/>
      <c r="I4543" s="32"/>
      <c r="J4543" s="37"/>
      <c r="K4543" s="36"/>
      <c r="L4543" s="32"/>
      <c r="M4543" s="37"/>
      <c r="N4543" s="32"/>
      <c r="O4543" s="32"/>
      <c r="P4543" s="32"/>
      <c r="Q4543" s="32"/>
      <c r="R4543" s="38"/>
    </row>
    <row r="4544" spans="1:18" ht="22.5" customHeight="1">
      <c r="A4544" s="34"/>
      <c r="B4544" s="15"/>
      <c r="C4544" s="18"/>
      <c r="D4544" s="35"/>
      <c r="E4544" s="36"/>
      <c r="F4544" s="32"/>
      <c r="G4544" s="32"/>
      <c r="H4544" s="32"/>
      <c r="I4544" s="32"/>
      <c r="J4544" s="37"/>
      <c r="K4544" s="36"/>
      <c r="L4544" s="32"/>
      <c r="M4544" s="37"/>
      <c r="N4544" s="32"/>
      <c r="O4544" s="32"/>
      <c r="P4544" s="32"/>
      <c r="Q4544" s="32"/>
      <c r="R4544" s="38"/>
    </row>
    <row r="4545" spans="1:18" ht="22.5" customHeight="1">
      <c r="A4545" s="34"/>
      <c r="B4545" s="15"/>
      <c r="C4545" s="18"/>
      <c r="D4545" s="35"/>
      <c r="E4545" s="36"/>
      <c r="F4545" s="32"/>
      <c r="G4545" s="32"/>
      <c r="H4545" s="32"/>
      <c r="I4545" s="32"/>
      <c r="J4545" s="37"/>
      <c r="K4545" s="36"/>
      <c r="L4545" s="32"/>
      <c r="M4545" s="37"/>
      <c r="N4545" s="32"/>
      <c r="O4545" s="32"/>
      <c r="P4545" s="32"/>
      <c r="Q4545" s="32"/>
      <c r="R4545" s="38"/>
    </row>
    <row r="4546" spans="1:18" ht="22.5" customHeight="1">
      <c r="A4546" s="34"/>
      <c r="B4546" s="15"/>
      <c r="C4546" s="18"/>
      <c r="D4546" s="35"/>
      <c r="E4546" s="36"/>
      <c r="F4546" s="32"/>
      <c r="G4546" s="32"/>
      <c r="H4546" s="32"/>
      <c r="I4546" s="32"/>
      <c r="J4546" s="37"/>
      <c r="K4546" s="36"/>
      <c r="L4546" s="32"/>
      <c r="M4546" s="37"/>
      <c r="N4546" s="32"/>
      <c r="O4546" s="32"/>
      <c r="P4546" s="32"/>
      <c r="Q4546" s="32"/>
      <c r="R4546" s="38"/>
    </row>
    <row r="4547" spans="1:18" ht="22.5" customHeight="1">
      <c r="A4547" s="34"/>
      <c r="B4547" s="15"/>
      <c r="C4547" s="18"/>
      <c r="D4547" s="35"/>
      <c r="E4547" s="36"/>
      <c r="F4547" s="32"/>
      <c r="G4547" s="32"/>
      <c r="H4547" s="32"/>
      <c r="I4547" s="32"/>
      <c r="J4547" s="37"/>
      <c r="K4547" s="36"/>
      <c r="L4547" s="32"/>
      <c r="M4547" s="37"/>
      <c r="N4547" s="32"/>
      <c r="O4547" s="32"/>
      <c r="P4547" s="32"/>
      <c r="Q4547" s="32"/>
      <c r="R4547" s="38"/>
    </row>
    <row r="4548" spans="1:18" ht="22.5" customHeight="1">
      <c r="A4548" s="34"/>
      <c r="B4548" s="15"/>
      <c r="C4548" s="18"/>
      <c r="D4548" s="35"/>
      <c r="E4548" s="36"/>
      <c r="F4548" s="32"/>
      <c r="G4548" s="32"/>
      <c r="H4548" s="32"/>
      <c r="I4548" s="32"/>
      <c r="J4548" s="37"/>
      <c r="K4548" s="36"/>
      <c r="L4548" s="32"/>
      <c r="M4548" s="37"/>
      <c r="N4548" s="32"/>
      <c r="O4548" s="32"/>
      <c r="P4548" s="32"/>
      <c r="Q4548" s="32"/>
      <c r="R4548" s="38"/>
    </row>
    <row r="4549" spans="1:18" ht="22.5" customHeight="1">
      <c r="A4549" s="34"/>
      <c r="B4549" s="15"/>
      <c r="C4549" s="18"/>
      <c r="D4549" s="35"/>
      <c r="E4549" s="36"/>
      <c r="F4549" s="32"/>
      <c r="G4549" s="32"/>
      <c r="H4549" s="32"/>
      <c r="I4549" s="32"/>
      <c r="J4549" s="37"/>
      <c r="K4549" s="36"/>
      <c r="L4549" s="32"/>
      <c r="M4549" s="37"/>
      <c r="N4549" s="32"/>
      <c r="O4549" s="32"/>
      <c r="P4549" s="32"/>
      <c r="Q4549" s="32"/>
      <c r="R4549" s="38"/>
    </row>
    <row r="4550" spans="1:18" ht="22.5" customHeight="1">
      <c r="A4550" s="34"/>
      <c r="B4550" s="15"/>
      <c r="C4550" s="18"/>
      <c r="D4550" s="35"/>
      <c r="E4550" s="36"/>
      <c r="F4550" s="32"/>
      <c r="G4550" s="32"/>
      <c r="H4550" s="32"/>
      <c r="I4550" s="32"/>
      <c r="J4550" s="37"/>
      <c r="K4550" s="36"/>
      <c r="L4550" s="32"/>
      <c r="M4550" s="37"/>
      <c r="N4550" s="32"/>
      <c r="O4550" s="32"/>
      <c r="P4550" s="32"/>
      <c r="Q4550" s="32"/>
      <c r="R4550" s="38"/>
    </row>
    <row r="4551" spans="1:18" ht="22.5" customHeight="1">
      <c r="A4551" s="34"/>
      <c r="B4551" s="15"/>
      <c r="C4551" s="18"/>
      <c r="D4551" s="35"/>
      <c r="E4551" s="36"/>
      <c r="F4551" s="32"/>
      <c r="G4551" s="32"/>
      <c r="H4551" s="32"/>
      <c r="I4551" s="32"/>
      <c r="J4551" s="37"/>
      <c r="K4551" s="36"/>
      <c r="L4551" s="32"/>
      <c r="M4551" s="37"/>
      <c r="N4551" s="32"/>
      <c r="O4551" s="32"/>
      <c r="P4551" s="32"/>
      <c r="Q4551" s="32"/>
      <c r="R4551" s="38"/>
    </row>
    <row r="4552" spans="1:18" ht="22.5" customHeight="1">
      <c r="A4552" s="34"/>
      <c r="B4552" s="15"/>
      <c r="C4552" s="18"/>
      <c r="D4552" s="35"/>
      <c r="E4552" s="36"/>
      <c r="F4552" s="32"/>
      <c r="G4552" s="32"/>
      <c r="H4552" s="32"/>
      <c r="I4552" s="32"/>
      <c r="J4552" s="37"/>
      <c r="K4552" s="36"/>
      <c r="L4552" s="32"/>
      <c r="M4552" s="37"/>
      <c r="N4552" s="32"/>
      <c r="O4552" s="32"/>
      <c r="P4552" s="32"/>
      <c r="Q4552" s="32"/>
      <c r="R4552" s="38"/>
    </row>
    <row r="4553" spans="1:18" ht="22.5" customHeight="1">
      <c r="A4553" s="34"/>
      <c r="B4553" s="15"/>
      <c r="C4553" s="18"/>
      <c r="D4553" s="35"/>
      <c r="E4553" s="36"/>
      <c r="F4553" s="32"/>
      <c r="G4553" s="32"/>
      <c r="H4553" s="32"/>
      <c r="I4553" s="32"/>
      <c r="J4553" s="37"/>
      <c r="K4553" s="36"/>
      <c r="L4553" s="32"/>
      <c r="M4553" s="37"/>
      <c r="N4553" s="32"/>
      <c r="O4553" s="32"/>
      <c r="P4553" s="32"/>
      <c r="Q4553" s="32"/>
      <c r="R4553" s="38"/>
    </row>
    <row r="4554" spans="1:18" ht="22.5" customHeight="1">
      <c r="A4554" s="34"/>
      <c r="B4554" s="15"/>
      <c r="C4554" s="18"/>
      <c r="D4554" s="35"/>
      <c r="E4554" s="36"/>
      <c r="F4554" s="32"/>
      <c r="G4554" s="32"/>
      <c r="H4554" s="32"/>
      <c r="I4554" s="32"/>
      <c r="J4554" s="37"/>
      <c r="K4554" s="36"/>
      <c r="L4554" s="32"/>
      <c r="M4554" s="37"/>
      <c r="N4554" s="32"/>
      <c r="O4554" s="32"/>
      <c r="P4554" s="32"/>
      <c r="Q4554" s="32"/>
      <c r="R4554" s="38"/>
    </row>
    <row r="4555" spans="1:18" ht="22.5" customHeight="1">
      <c r="A4555" s="34"/>
      <c r="B4555" s="15"/>
      <c r="C4555" s="18"/>
      <c r="D4555" s="35"/>
      <c r="E4555" s="36"/>
      <c r="F4555" s="32"/>
      <c r="G4555" s="32"/>
      <c r="H4555" s="32"/>
      <c r="I4555" s="32"/>
      <c r="J4555" s="37"/>
      <c r="K4555" s="36"/>
      <c r="L4555" s="32"/>
      <c r="M4555" s="37"/>
      <c r="N4555" s="32"/>
      <c r="O4555" s="32"/>
      <c r="P4555" s="32"/>
      <c r="Q4555" s="32"/>
      <c r="R4555" s="38"/>
    </row>
    <row r="4556" spans="1:18" ht="22.5" customHeight="1">
      <c r="A4556" s="34"/>
      <c r="B4556" s="15"/>
      <c r="C4556" s="18"/>
      <c r="D4556" s="35"/>
      <c r="E4556" s="36"/>
      <c r="F4556" s="32"/>
      <c r="G4556" s="32"/>
      <c r="H4556" s="32"/>
      <c r="I4556" s="32"/>
      <c r="J4556" s="37"/>
      <c r="K4556" s="36"/>
      <c r="L4556" s="32"/>
      <c r="M4556" s="37"/>
      <c r="N4556" s="32"/>
      <c r="O4556" s="32"/>
      <c r="P4556" s="32"/>
      <c r="Q4556" s="32"/>
      <c r="R4556" s="38"/>
    </row>
    <row r="4557" spans="1:18" ht="22.5" customHeight="1">
      <c r="A4557" s="34"/>
      <c r="B4557" s="15"/>
      <c r="C4557" s="18"/>
      <c r="D4557" s="35"/>
      <c r="E4557" s="36"/>
      <c r="F4557" s="32"/>
      <c r="G4557" s="32"/>
      <c r="H4557" s="32"/>
      <c r="I4557" s="32"/>
      <c r="J4557" s="37"/>
      <c r="K4557" s="36"/>
      <c r="L4557" s="32"/>
      <c r="M4557" s="37"/>
      <c r="N4557" s="32"/>
      <c r="O4557" s="32"/>
      <c r="P4557" s="32"/>
      <c r="Q4557" s="32"/>
      <c r="R4557" s="38"/>
    </row>
    <row r="4558" spans="1:18" ht="22.5" customHeight="1">
      <c r="A4558" s="34"/>
      <c r="B4558" s="15"/>
      <c r="C4558" s="18"/>
      <c r="D4558" s="35"/>
      <c r="E4558" s="36"/>
      <c r="F4558" s="32"/>
      <c r="G4558" s="32"/>
      <c r="H4558" s="32"/>
      <c r="I4558" s="32"/>
      <c r="J4558" s="37"/>
      <c r="K4558" s="36"/>
      <c r="L4558" s="32"/>
      <c r="M4558" s="37"/>
      <c r="N4558" s="32"/>
      <c r="O4558" s="32"/>
      <c r="P4558" s="32"/>
      <c r="Q4558" s="32"/>
      <c r="R4558" s="38"/>
    </row>
    <row r="4559" spans="1:18" ht="22.5" customHeight="1">
      <c r="A4559" s="34"/>
      <c r="B4559" s="15"/>
      <c r="C4559" s="18"/>
      <c r="D4559" s="35"/>
      <c r="E4559" s="36"/>
      <c r="F4559" s="32"/>
      <c r="G4559" s="32"/>
      <c r="H4559" s="32"/>
      <c r="I4559" s="32"/>
      <c r="J4559" s="37"/>
      <c r="K4559" s="36"/>
      <c r="L4559" s="32"/>
      <c r="M4559" s="37"/>
      <c r="N4559" s="32"/>
      <c r="O4559" s="32"/>
      <c r="P4559" s="32"/>
      <c r="Q4559" s="32"/>
      <c r="R4559" s="38"/>
    </row>
    <row r="4560" spans="1:18" ht="22.5" customHeight="1">
      <c r="A4560" s="34"/>
      <c r="B4560" s="15"/>
      <c r="C4560" s="18"/>
      <c r="D4560" s="35"/>
      <c r="E4560" s="36"/>
      <c r="F4560" s="32"/>
      <c r="G4560" s="32"/>
      <c r="H4560" s="32"/>
      <c r="I4560" s="32"/>
      <c r="J4560" s="37"/>
      <c r="K4560" s="36"/>
      <c r="L4560" s="32"/>
      <c r="M4560" s="37"/>
      <c r="N4560" s="32"/>
      <c r="O4560" s="32"/>
      <c r="P4560" s="32"/>
      <c r="Q4560" s="32"/>
      <c r="R4560" s="38"/>
    </row>
    <row r="4561" spans="1:18" ht="22.5" customHeight="1">
      <c r="A4561" s="34"/>
      <c r="B4561" s="15"/>
      <c r="C4561" s="18"/>
      <c r="D4561" s="35"/>
      <c r="E4561" s="36"/>
      <c r="F4561" s="32"/>
      <c r="G4561" s="32"/>
      <c r="H4561" s="32"/>
      <c r="I4561" s="32"/>
      <c r="J4561" s="37"/>
      <c r="K4561" s="36"/>
      <c r="L4561" s="32"/>
      <c r="M4561" s="37"/>
      <c r="N4561" s="32"/>
      <c r="O4561" s="32"/>
      <c r="P4561" s="32"/>
      <c r="Q4561" s="32"/>
      <c r="R4561" s="38"/>
    </row>
    <row r="4562" spans="1:18" ht="22.5" customHeight="1">
      <c r="A4562" s="34"/>
      <c r="B4562" s="15"/>
      <c r="C4562" s="18"/>
      <c r="D4562" s="35"/>
      <c r="E4562" s="36"/>
      <c r="F4562" s="32"/>
      <c r="G4562" s="32"/>
      <c r="H4562" s="32"/>
      <c r="I4562" s="32"/>
      <c r="J4562" s="37"/>
      <c r="K4562" s="36"/>
      <c r="L4562" s="32"/>
      <c r="M4562" s="37"/>
      <c r="N4562" s="32"/>
      <c r="O4562" s="32"/>
      <c r="P4562" s="32"/>
      <c r="Q4562" s="32"/>
      <c r="R4562" s="38"/>
    </row>
    <row r="4563" spans="1:18" ht="22.5" customHeight="1">
      <c r="A4563" s="34"/>
      <c r="B4563" s="15"/>
      <c r="C4563" s="18"/>
      <c r="D4563" s="35"/>
      <c r="E4563" s="36"/>
      <c r="F4563" s="32"/>
      <c r="G4563" s="32"/>
      <c r="H4563" s="32"/>
      <c r="I4563" s="32"/>
      <c r="J4563" s="37"/>
      <c r="K4563" s="36"/>
      <c r="L4563" s="32"/>
      <c r="M4563" s="37"/>
      <c r="N4563" s="32"/>
      <c r="O4563" s="32"/>
      <c r="P4563" s="32"/>
      <c r="Q4563" s="32"/>
      <c r="R4563" s="38"/>
    </row>
    <row r="4564" spans="1:18" ht="22.5" customHeight="1">
      <c r="A4564" s="34"/>
      <c r="B4564" s="15"/>
      <c r="C4564" s="18"/>
      <c r="D4564" s="35"/>
      <c r="E4564" s="36"/>
      <c r="F4564" s="32"/>
      <c r="G4564" s="32"/>
      <c r="H4564" s="32"/>
      <c r="I4564" s="32"/>
      <c r="J4564" s="37"/>
      <c r="K4564" s="36"/>
      <c r="L4564" s="32"/>
      <c r="M4564" s="37"/>
      <c r="N4564" s="32"/>
      <c r="O4564" s="32"/>
      <c r="P4564" s="32"/>
      <c r="Q4564" s="32"/>
      <c r="R4564" s="38"/>
    </row>
    <row r="4565" spans="1:18" ht="22.5" customHeight="1">
      <c r="A4565" s="34"/>
      <c r="B4565" s="15"/>
      <c r="C4565" s="18"/>
      <c r="D4565" s="35"/>
      <c r="E4565" s="36"/>
      <c r="F4565" s="32"/>
      <c r="G4565" s="32"/>
      <c r="H4565" s="32"/>
      <c r="I4565" s="32"/>
      <c r="J4565" s="37"/>
      <c r="K4565" s="36"/>
      <c r="L4565" s="32"/>
      <c r="M4565" s="37"/>
      <c r="N4565" s="32"/>
      <c r="O4565" s="32"/>
      <c r="P4565" s="32"/>
      <c r="Q4565" s="32"/>
      <c r="R4565" s="38"/>
    </row>
    <row r="4566" spans="1:18" ht="22.5" customHeight="1">
      <c r="A4566" s="34"/>
      <c r="B4566" s="15"/>
      <c r="C4566" s="18"/>
      <c r="D4566" s="35"/>
      <c r="E4566" s="36"/>
      <c r="F4566" s="32"/>
      <c r="G4566" s="32"/>
      <c r="H4566" s="32"/>
      <c r="I4566" s="32"/>
      <c r="J4566" s="37"/>
      <c r="K4566" s="36"/>
      <c r="L4566" s="32"/>
      <c r="M4566" s="37"/>
      <c r="N4566" s="32"/>
      <c r="O4566" s="32"/>
      <c r="P4566" s="32"/>
      <c r="Q4566" s="32"/>
      <c r="R4566" s="38"/>
    </row>
    <row r="4567" spans="1:18" ht="22.5" customHeight="1">
      <c r="A4567" s="34"/>
      <c r="B4567" s="15"/>
      <c r="C4567" s="18"/>
      <c r="D4567" s="35"/>
      <c r="E4567" s="36"/>
      <c r="F4567" s="32"/>
      <c r="G4567" s="32"/>
      <c r="H4567" s="32"/>
      <c r="I4567" s="32"/>
      <c r="J4567" s="37"/>
      <c r="K4567" s="36"/>
      <c r="L4567" s="32"/>
      <c r="M4567" s="37"/>
      <c r="N4567" s="32"/>
      <c r="O4567" s="32"/>
      <c r="P4567" s="32"/>
      <c r="Q4567" s="32"/>
      <c r="R4567" s="38"/>
    </row>
    <row r="4568" spans="1:18" ht="22.5" customHeight="1">
      <c r="A4568" s="34"/>
      <c r="B4568" s="15"/>
      <c r="C4568" s="18"/>
      <c r="D4568" s="35"/>
      <c r="E4568" s="36"/>
      <c r="F4568" s="32"/>
      <c r="G4568" s="32"/>
      <c r="H4568" s="32"/>
      <c r="I4568" s="32"/>
      <c r="J4568" s="37"/>
      <c r="K4568" s="36"/>
      <c r="L4568" s="32"/>
      <c r="M4568" s="37"/>
      <c r="N4568" s="32"/>
      <c r="O4568" s="32"/>
      <c r="P4568" s="32"/>
      <c r="Q4568" s="32"/>
      <c r="R4568" s="38"/>
    </row>
    <row r="4569" spans="1:18" ht="22.5" customHeight="1">
      <c r="A4569" s="34"/>
      <c r="B4569" s="15"/>
      <c r="C4569" s="18"/>
      <c r="D4569" s="35"/>
      <c r="E4569" s="36"/>
      <c r="F4569" s="32"/>
      <c r="G4569" s="32"/>
      <c r="H4569" s="32"/>
      <c r="I4569" s="32"/>
      <c r="J4569" s="37"/>
      <c r="K4569" s="36"/>
      <c r="L4569" s="32"/>
      <c r="M4569" s="37"/>
      <c r="N4569" s="32"/>
      <c r="O4569" s="32"/>
      <c r="P4569" s="32"/>
      <c r="Q4569" s="32"/>
      <c r="R4569" s="38"/>
    </row>
    <row r="4570" spans="1:18" ht="22.5" customHeight="1">
      <c r="A4570" s="34"/>
      <c r="B4570" s="15"/>
      <c r="C4570" s="18"/>
      <c r="D4570" s="35"/>
      <c r="E4570" s="36"/>
      <c r="F4570" s="32"/>
      <c r="G4570" s="32"/>
      <c r="H4570" s="32"/>
      <c r="I4570" s="32"/>
      <c r="J4570" s="37"/>
      <c r="K4570" s="36"/>
      <c r="L4570" s="32"/>
      <c r="M4570" s="37"/>
      <c r="N4570" s="32"/>
      <c r="O4570" s="32"/>
      <c r="P4570" s="32"/>
      <c r="Q4570" s="32"/>
      <c r="R4570" s="38"/>
    </row>
    <row r="4571" spans="1:18" ht="22.5" customHeight="1">
      <c r="A4571" s="34"/>
      <c r="B4571" s="15"/>
      <c r="C4571" s="18"/>
      <c r="D4571" s="35"/>
      <c r="E4571" s="36"/>
      <c r="F4571" s="32"/>
      <c r="G4571" s="32"/>
      <c r="H4571" s="32"/>
      <c r="I4571" s="32"/>
      <c r="J4571" s="37"/>
      <c r="K4571" s="36"/>
      <c r="L4571" s="32"/>
      <c r="M4571" s="37"/>
      <c r="N4571" s="32"/>
      <c r="O4571" s="32"/>
      <c r="P4571" s="32"/>
      <c r="Q4571" s="32"/>
      <c r="R4571" s="38"/>
    </row>
    <row r="4572" spans="1:18" ht="22.5" customHeight="1">
      <c r="A4572" s="34"/>
      <c r="B4572" s="15"/>
      <c r="C4572" s="18"/>
      <c r="D4572" s="35"/>
      <c r="E4572" s="36"/>
      <c r="F4572" s="32"/>
      <c r="G4572" s="32"/>
      <c r="H4572" s="32"/>
      <c r="I4572" s="32"/>
      <c r="J4572" s="37"/>
      <c r="K4572" s="36"/>
      <c r="L4572" s="32"/>
      <c r="M4572" s="37"/>
      <c r="N4572" s="32"/>
      <c r="O4572" s="32"/>
      <c r="P4572" s="32"/>
      <c r="Q4572" s="32"/>
      <c r="R4572" s="38"/>
    </row>
    <row r="4573" spans="1:18" ht="22.5" customHeight="1">
      <c r="A4573" s="34"/>
      <c r="B4573" s="15"/>
      <c r="C4573" s="18"/>
      <c r="D4573" s="35"/>
      <c r="E4573" s="36"/>
      <c r="F4573" s="32"/>
      <c r="G4573" s="32"/>
      <c r="H4573" s="32"/>
      <c r="I4573" s="32"/>
      <c r="J4573" s="37"/>
      <c r="K4573" s="36"/>
      <c r="L4573" s="32"/>
      <c r="M4573" s="37"/>
      <c r="N4573" s="32"/>
      <c r="O4573" s="32"/>
      <c r="P4573" s="32"/>
      <c r="Q4573" s="32"/>
      <c r="R4573" s="38"/>
    </row>
    <row r="4574" spans="1:18" ht="22.5" customHeight="1">
      <c r="A4574" s="34"/>
      <c r="B4574" s="15"/>
      <c r="C4574" s="18"/>
      <c r="D4574" s="35"/>
      <c r="E4574" s="36"/>
      <c r="F4574" s="32"/>
      <c r="G4574" s="32"/>
      <c r="H4574" s="32"/>
      <c r="I4574" s="32"/>
      <c r="J4574" s="37"/>
      <c r="K4574" s="36"/>
      <c r="L4574" s="32"/>
      <c r="M4574" s="37"/>
      <c r="N4574" s="32"/>
      <c r="O4574" s="32"/>
      <c r="P4574" s="32"/>
      <c r="Q4574" s="32"/>
      <c r="R4574" s="38"/>
    </row>
    <row r="4575" spans="1:18" ht="22.5" customHeight="1">
      <c r="A4575" s="34"/>
      <c r="B4575" s="15"/>
      <c r="C4575" s="18"/>
      <c r="D4575" s="35"/>
      <c r="E4575" s="36"/>
      <c r="F4575" s="32"/>
      <c r="G4575" s="32"/>
      <c r="H4575" s="32"/>
      <c r="I4575" s="32"/>
      <c r="J4575" s="37"/>
      <c r="K4575" s="36"/>
      <c r="L4575" s="32"/>
      <c r="M4575" s="37"/>
      <c r="N4575" s="32"/>
      <c r="O4575" s="32"/>
      <c r="P4575" s="32"/>
      <c r="Q4575" s="32"/>
      <c r="R4575" s="38"/>
    </row>
    <row r="4576" spans="1:18" ht="22.5" customHeight="1">
      <c r="A4576" s="34"/>
      <c r="B4576" s="15"/>
      <c r="C4576" s="18"/>
      <c r="D4576" s="35"/>
      <c r="E4576" s="36"/>
      <c r="F4576" s="32"/>
      <c r="G4576" s="32"/>
      <c r="H4576" s="32"/>
      <c r="I4576" s="32"/>
      <c r="J4576" s="37"/>
      <c r="K4576" s="36"/>
      <c r="L4576" s="32"/>
      <c r="M4576" s="37"/>
      <c r="N4576" s="32"/>
      <c r="O4576" s="32"/>
      <c r="P4576" s="32"/>
      <c r="Q4576" s="32"/>
      <c r="R4576" s="38"/>
    </row>
    <row r="4577" spans="1:18" ht="22.5" customHeight="1">
      <c r="A4577" s="34"/>
      <c r="B4577" s="15"/>
      <c r="C4577" s="18"/>
      <c r="D4577" s="35"/>
      <c r="E4577" s="36"/>
      <c r="F4577" s="32"/>
      <c r="G4577" s="32"/>
      <c r="H4577" s="32"/>
      <c r="I4577" s="32"/>
      <c r="J4577" s="37"/>
      <c r="K4577" s="36"/>
      <c r="L4577" s="32"/>
      <c r="M4577" s="37"/>
      <c r="N4577" s="32"/>
      <c r="O4577" s="32"/>
      <c r="P4577" s="32"/>
      <c r="Q4577" s="32"/>
      <c r="R4577" s="38"/>
    </row>
    <row r="4578" spans="1:18" ht="22.5" customHeight="1">
      <c r="A4578" s="34"/>
      <c r="B4578" s="15"/>
      <c r="C4578" s="18"/>
      <c r="D4578" s="35"/>
      <c r="E4578" s="36"/>
      <c r="F4578" s="32"/>
      <c r="G4578" s="32"/>
      <c r="H4578" s="32"/>
      <c r="I4578" s="32"/>
      <c r="J4578" s="37"/>
      <c r="K4578" s="36"/>
      <c r="L4578" s="32"/>
      <c r="M4578" s="37"/>
      <c r="N4578" s="32"/>
      <c r="O4578" s="32"/>
      <c r="P4578" s="32"/>
      <c r="Q4578" s="32"/>
      <c r="R4578" s="38"/>
    </row>
    <row r="4579" spans="1:18" ht="22.5" customHeight="1">
      <c r="A4579" s="34"/>
      <c r="B4579" s="15"/>
      <c r="C4579" s="18"/>
      <c r="D4579" s="35"/>
      <c r="E4579" s="36"/>
      <c r="F4579" s="32"/>
      <c r="G4579" s="32"/>
      <c r="H4579" s="32"/>
      <c r="I4579" s="32"/>
      <c r="J4579" s="37"/>
      <c r="K4579" s="36"/>
      <c r="L4579" s="32"/>
      <c r="M4579" s="37"/>
      <c r="N4579" s="32"/>
      <c r="O4579" s="32"/>
      <c r="P4579" s="32"/>
      <c r="Q4579" s="32"/>
      <c r="R4579" s="38"/>
    </row>
    <row r="4580" spans="1:18" ht="22.5" customHeight="1">
      <c r="A4580" s="34"/>
      <c r="B4580" s="15"/>
      <c r="C4580" s="18"/>
      <c r="D4580" s="35"/>
      <c r="E4580" s="36"/>
      <c r="F4580" s="32"/>
      <c r="G4580" s="32"/>
      <c r="H4580" s="32"/>
      <c r="I4580" s="32"/>
      <c r="J4580" s="37"/>
      <c r="K4580" s="36"/>
      <c r="L4580" s="32"/>
      <c r="M4580" s="37"/>
      <c r="N4580" s="32"/>
      <c r="O4580" s="32"/>
      <c r="P4580" s="32"/>
      <c r="Q4580" s="32"/>
      <c r="R4580" s="38"/>
    </row>
    <row r="4581" spans="1:18" ht="22.5" customHeight="1">
      <c r="A4581" s="34"/>
      <c r="B4581" s="15"/>
      <c r="C4581" s="18"/>
      <c r="D4581" s="35"/>
      <c r="E4581" s="36"/>
      <c r="F4581" s="32"/>
      <c r="G4581" s="32"/>
      <c r="H4581" s="32"/>
      <c r="I4581" s="32"/>
      <c r="J4581" s="37"/>
      <c r="K4581" s="36"/>
      <c r="L4581" s="32"/>
      <c r="M4581" s="37"/>
      <c r="N4581" s="32"/>
      <c r="O4581" s="32"/>
      <c r="P4581" s="32"/>
      <c r="Q4581" s="32"/>
      <c r="R4581" s="38"/>
    </row>
    <row r="4582" spans="1:18" ht="22.5" customHeight="1">
      <c r="A4582" s="34"/>
      <c r="B4582" s="15"/>
      <c r="C4582" s="18"/>
      <c r="D4582" s="35"/>
      <c r="E4582" s="36"/>
      <c r="F4582" s="32"/>
      <c r="G4582" s="32"/>
      <c r="H4582" s="32"/>
      <c r="I4582" s="32"/>
      <c r="J4582" s="37"/>
      <c r="K4582" s="36"/>
      <c r="L4582" s="32"/>
      <c r="M4582" s="37"/>
      <c r="N4582" s="32"/>
      <c r="O4582" s="32"/>
      <c r="P4582" s="32"/>
      <c r="Q4582" s="32"/>
      <c r="R4582" s="38"/>
    </row>
    <row r="4583" spans="1:18" ht="22.5" customHeight="1">
      <c r="A4583" s="34"/>
      <c r="B4583" s="15"/>
      <c r="C4583" s="18"/>
      <c r="D4583" s="35"/>
      <c r="E4583" s="36"/>
      <c r="F4583" s="32"/>
      <c r="G4583" s="32"/>
      <c r="H4583" s="32"/>
      <c r="I4583" s="32"/>
      <c r="J4583" s="37"/>
      <c r="K4583" s="36"/>
      <c r="L4583" s="32"/>
      <c r="M4583" s="37"/>
      <c r="N4583" s="32"/>
      <c r="O4583" s="32"/>
      <c r="P4583" s="32"/>
      <c r="Q4583" s="32"/>
      <c r="R4583" s="38"/>
    </row>
    <row r="4584" spans="1:18" ht="22.5" customHeight="1">
      <c r="A4584" s="34"/>
      <c r="B4584" s="15"/>
      <c r="C4584" s="18"/>
      <c r="D4584" s="35"/>
      <c r="E4584" s="36"/>
      <c r="F4584" s="32"/>
      <c r="G4584" s="32"/>
      <c r="H4584" s="32"/>
      <c r="I4584" s="32"/>
      <c r="J4584" s="37"/>
      <c r="K4584" s="36"/>
      <c r="L4584" s="32"/>
      <c r="M4584" s="37"/>
      <c r="N4584" s="32"/>
      <c r="O4584" s="32"/>
      <c r="P4584" s="32"/>
      <c r="Q4584" s="32"/>
      <c r="R4584" s="38"/>
    </row>
    <row r="4585" spans="1:18" ht="22.5" customHeight="1">
      <c r="A4585" s="34"/>
      <c r="B4585" s="15"/>
      <c r="C4585" s="18"/>
      <c r="D4585" s="35"/>
      <c r="E4585" s="36"/>
      <c r="F4585" s="32"/>
      <c r="G4585" s="32"/>
      <c r="H4585" s="32"/>
      <c r="I4585" s="32"/>
      <c r="J4585" s="37"/>
      <c r="K4585" s="36"/>
      <c r="L4585" s="32"/>
      <c r="M4585" s="37"/>
      <c r="N4585" s="32"/>
      <c r="O4585" s="32"/>
      <c r="P4585" s="32"/>
      <c r="Q4585" s="32"/>
      <c r="R4585" s="38"/>
    </row>
    <row r="4586" spans="1:18" ht="22.5" customHeight="1">
      <c r="A4586" s="34"/>
      <c r="B4586" s="15"/>
      <c r="C4586" s="18"/>
      <c r="D4586" s="35"/>
      <c r="E4586" s="36"/>
      <c r="F4586" s="32"/>
      <c r="G4586" s="32"/>
      <c r="H4586" s="32"/>
      <c r="I4586" s="32"/>
      <c r="J4586" s="37"/>
      <c r="K4586" s="36"/>
      <c r="L4586" s="32"/>
      <c r="M4586" s="37"/>
      <c r="N4586" s="32"/>
      <c r="O4586" s="32"/>
      <c r="P4586" s="32"/>
      <c r="Q4586" s="32"/>
      <c r="R4586" s="38"/>
    </row>
    <row r="4587" spans="1:18" ht="22.5" customHeight="1">
      <c r="A4587" s="34"/>
      <c r="B4587" s="15"/>
      <c r="C4587" s="18"/>
      <c r="D4587" s="35"/>
      <c r="E4587" s="36"/>
      <c r="F4587" s="32"/>
      <c r="G4587" s="32"/>
      <c r="H4587" s="32"/>
      <c r="I4587" s="32"/>
      <c r="J4587" s="37"/>
      <c r="K4587" s="36"/>
      <c r="L4587" s="32"/>
      <c r="M4587" s="37"/>
      <c r="N4587" s="32"/>
      <c r="O4587" s="32"/>
      <c r="P4587" s="32"/>
      <c r="Q4587" s="32"/>
      <c r="R4587" s="38"/>
    </row>
    <row r="4588" spans="1:18" ht="22.5" customHeight="1">
      <c r="A4588" s="34"/>
      <c r="B4588" s="15"/>
      <c r="C4588" s="18"/>
      <c r="D4588" s="35"/>
      <c r="E4588" s="36"/>
      <c r="F4588" s="32"/>
      <c r="G4588" s="32"/>
      <c r="H4588" s="32"/>
      <c r="I4588" s="32"/>
      <c r="J4588" s="37"/>
      <c r="K4588" s="36"/>
      <c r="L4588" s="32"/>
      <c r="M4588" s="37"/>
      <c r="N4588" s="32"/>
      <c r="O4588" s="32"/>
      <c r="P4588" s="32"/>
      <c r="Q4588" s="32"/>
      <c r="R4588" s="38"/>
    </row>
    <row r="4589" spans="1:18" ht="22.5" customHeight="1">
      <c r="A4589" s="34"/>
      <c r="B4589" s="15"/>
      <c r="C4589" s="18"/>
      <c r="D4589" s="35"/>
      <c r="E4589" s="36"/>
      <c r="F4589" s="32"/>
      <c r="G4589" s="32"/>
      <c r="H4589" s="32"/>
      <c r="I4589" s="32"/>
      <c r="J4589" s="37"/>
      <c r="K4589" s="36"/>
      <c r="L4589" s="32"/>
      <c r="M4589" s="37"/>
      <c r="N4589" s="32"/>
      <c r="O4589" s="32"/>
      <c r="P4589" s="32"/>
      <c r="Q4589" s="32"/>
      <c r="R4589" s="38"/>
    </row>
    <row r="4590" spans="1:18" ht="22.5" customHeight="1">
      <c r="A4590" s="34"/>
      <c r="B4590" s="15"/>
      <c r="C4590" s="18"/>
      <c r="D4590" s="35"/>
      <c r="E4590" s="36"/>
      <c r="F4590" s="32"/>
      <c r="G4590" s="32"/>
      <c r="H4590" s="32"/>
      <c r="I4590" s="32"/>
      <c r="J4590" s="37"/>
      <c r="K4590" s="36"/>
      <c r="L4590" s="32"/>
      <c r="M4590" s="37"/>
      <c r="N4590" s="32"/>
      <c r="O4590" s="32"/>
      <c r="P4590" s="32"/>
      <c r="Q4590" s="32"/>
      <c r="R4590" s="38"/>
    </row>
    <row r="4591" spans="1:18" ht="22.5" customHeight="1">
      <c r="A4591" s="34"/>
      <c r="B4591" s="15"/>
      <c r="C4591" s="18"/>
      <c r="D4591" s="35"/>
      <c r="E4591" s="36"/>
      <c r="F4591" s="32"/>
      <c r="G4591" s="32"/>
      <c r="H4591" s="32"/>
      <c r="I4591" s="32"/>
      <c r="J4591" s="37"/>
      <c r="K4591" s="36"/>
      <c r="L4591" s="32"/>
      <c r="M4591" s="37"/>
      <c r="N4591" s="32"/>
      <c r="O4591" s="32"/>
      <c r="P4591" s="32"/>
      <c r="Q4591" s="32"/>
      <c r="R4591" s="38"/>
    </row>
    <row r="4592" spans="1:18" ht="22.5" customHeight="1">
      <c r="A4592" s="34"/>
      <c r="B4592" s="15"/>
      <c r="C4592" s="18"/>
      <c r="D4592" s="35"/>
      <c r="E4592" s="36"/>
      <c r="F4592" s="32"/>
      <c r="G4592" s="32"/>
      <c r="H4592" s="32"/>
      <c r="I4592" s="32"/>
      <c r="J4592" s="37"/>
      <c r="K4592" s="36"/>
      <c r="L4592" s="32"/>
      <c r="M4592" s="37"/>
      <c r="N4592" s="32"/>
      <c r="O4592" s="32"/>
      <c r="P4592" s="32"/>
      <c r="Q4592" s="32"/>
      <c r="R4592" s="38"/>
    </row>
    <row r="4593" spans="1:18" ht="22.5" customHeight="1">
      <c r="A4593" s="34"/>
      <c r="B4593" s="15"/>
      <c r="C4593" s="18"/>
      <c r="D4593" s="35"/>
      <c r="E4593" s="36"/>
      <c r="F4593" s="32"/>
      <c r="G4593" s="32"/>
      <c r="H4593" s="32"/>
      <c r="I4593" s="32"/>
      <c r="J4593" s="37"/>
      <c r="K4593" s="36"/>
      <c r="L4593" s="32"/>
      <c r="M4593" s="37"/>
      <c r="N4593" s="32"/>
      <c r="O4593" s="32"/>
      <c r="P4593" s="32"/>
      <c r="Q4593" s="32"/>
      <c r="R4593" s="38"/>
    </row>
    <row r="4594" spans="1:18" ht="22.5" customHeight="1">
      <c r="A4594" s="34"/>
      <c r="B4594" s="15"/>
      <c r="C4594" s="18"/>
      <c r="D4594" s="35"/>
      <c r="E4594" s="36"/>
      <c r="F4594" s="32"/>
      <c r="G4594" s="32"/>
      <c r="H4594" s="32"/>
      <c r="I4594" s="32"/>
      <c r="J4594" s="37"/>
      <c r="K4594" s="36"/>
      <c r="L4594" s="32"/>
      <c r="M4594" s="37"/>
      <c r="N4594" s="32"/>
      <c r="O4594" s="32"/>
      <c r="P4594" s="32"/>
      <c r="Q4594" s="32"/>
      <c r="R4594" s="38"/>
    </row>
    <row r="4595" spans="1:18" ht="22.5" customHeight="1">
      <c r="A4595" s="34"/>
      <c r="B4595" s="15"/>
      <c r="C4595" s="18"/>
      <c r="D4595" s="35"/>
      <c r="E4595" s="36"/>
      <c r="F4595" s="32"/>
      <c r="G4595" s="32"/>
      <c r="H4595" s="32"/>
      <c r="I4595" s="32"/>
      <c r="J4595" s="37"/>
      <c r="K4595" s="36"/>
      <c r="L4595" s="32"/>
      <c r="M4595" s="37"/>
      <c r="N4595" s="32"/>
      <c r="O4595" s="32"/>
      <c r="P4595" s="32"/>
      <c r="Q4595" s="32"/>
      <c r="R4595" s="38"/>
    </row>
    <row r="4596" spans="1:18" ht="22.5" customHeight="1">
      <c r="A4596" s="34"/>
      <c r="B4596" s="15"/>
      <c r="C4596" s="18"/>
      <c r="D4596" s="35"/>
      <c r="E4596" s="36"/>
      <c r="F4596" s="32"/>
      <c r="G4596" s="32"/>
      <c r="H4596" s="32"/>
      <c r="I4596" s="32"/>
      <c r="J4596" s="37"/>
      <c r="K4596" s="36"/>
      <c r="L4596" s="32"/>
      <c r="M4596" s="37"/>
      <c r="N4596" s="32"/>
      <c r="O4596" s="32"/>
      <c r="P4596" s="32"/>
      <c r="Q4596" s="32"/>
      <c r="R4596" s="38"/>
    </row>
    <row r="4597" spans="1:18" ht="22.5" customHeight="1">
      <c r="A4597" s="34"/>
      <c r="B4597" s="15"/>
      <c r="C4597" s="18"/>
      <c r="D4597" s="35"/>
      <c r="E4597" s="36"/>
      <c r="F4597" s="32"/>
      <c r="G4597" s="32"/>
      <c r="H4597" s="32"/>
      <c r="I4597" s="32"/>
      <c r="J4597" s="37"/>
      <c r="K4597" s="36"/>
      <c r="L4597" s="32"/>
      <c r="M4597" s="37"/>
      <c r="N4597" s="32"/>
      <c r="O4597" s="32"/>
      <c r="P4597" s="32"/>
      <c r="Q4597" s="32"/>
      <c r="R4597" s="38"/>
    </row>
    <row r="4598" spans="1:18" ht="22.5" customHeight="1">
      <c r="A4598" s="34"/>
      <c r="B4598" s="15"/>
      <c r="C4598" s="18"/>
      <c r="D4598" s="35"/>
      <c r="E4598" s="36"/>
      <c r="F4598" s="32"/>
      <c r="G4598" s="32"/>
      <c r="H4598" s="32"/>
      <c r="I4598" s="32"/>
      <c r="J4598" s="37"/>
      <c r="K4598" s="36"/>
      <c r="L4598" s="32"/>
      <c r="M4598" s="37"/>
      <c r="N4598" s="32"/>
      <c r="O4598" s="32"/>
      <c r="P4598" s="32"/>
      <c r="Q4598" s="32"/>
      <c r="R4598" s="38"/>
    </row>
    <row r="4599" spans="1:18" ht="22.5" customHeight="1">
      <c r="A4599" s="34"/>
      <c r="B4599" s="15"/>
      <c r="C4599" s="18"/>
      <c r="D4599" s="35"/>
      <c r="E4599" s="36"/>
      <c r="F4599" s="32"/>
      <c r="G4599" s="32"/>
      <c r="H4599" s="32"/>
      <c r="I4599" s="32"/>
      <c r="J4599" s="37"/>
      <c r="K4599" s="36"/>
      <c r="L4599" s="32"/>
      <c r="M4599" s="37"/>
      <c r="N4599" s="32"/>
      <c r="O4599" s="32"/>
      <c r="P4599" s="32"/>
      <c r="Q4599" s="32"/>
      <c r="R4599" s="38"/>
    </row>
    <row r="4600" spans="1:18" ht="22.5" customHeight="1">
      <c r="A4600" s="34"/>
      <c r="B4600" s="15"/>
      <c r="C4600" s="18"/>
      <c r="D4600" s="35"/>
      <c r="E4600" s="36"/>
      <c r="F4600" s="32"/>
      <c r="G4600" s="32"/>
      <c r="H4600" s="32"/>
      <c r="I4600" s="32"/>
      <c r="J4600" s="37"/>
      <c r="K4600" s="36"/>
      <c r="L4600" s="32"/>
      <c r="M4600" s="37"/>
      <c r="N4600" s="32"/>
      <c r="O4600" s="32"/>
      <c r="P4600" s="32"/>
      <c r="Q4600" s="32"/>
      <c r="R4600" s="38"/>
    </row>
    <row r="4601" spans="1:18" ht="22.5" customHeight="1">
      <c r="A4601" s="34"/>
      <c r="B4601" s="15"/>
      <c r="C4601" s="18"/>
      <c r="D4601" s="35"/>
      <c r="E4601" s="36"/>
      <c r="F4601" s="32"/>
      <c r="G4601" s="32"/>
      <c r="H4601" s="32"/>
      <c r="I4601" s="32"/>
      <c r="J4601" s="37"/>
      <c r="K4601" s="36"/>
      <c r="L4601" s="32"/>
      <c r="M4601" s="37"/>
      <c r="N4601" s="32"/>
      <c r="O4601" s="32"/>
      <c r="P4601" s="32"/>
      <c r="Q4601" s="32"/>
      <c r="R4601" s="38"/>
    </row>
    <row r="4602" spans="1:18" ht="22.5" customHeight="1">
      <c r="A4602" s="34"/>
      <c r="B4602" s="15"/>
      <c r="C4602" s="18"/>
      <c r="D4602" s="35"/>
      <c r="E4602" s="36"/>
      <c r="F4602" s="32"/>
      <c r="G4602" s="32"/>
      <c r="H4602" s="32"/>
      <c r="I4602" s="32"/>
      <c r="J4602" s="37"/>
      <c r="K4602" s="36"/>
      <c r="L4602" s="32"/>
      <c r="M4602" s="37"/>
      <c r="N4602" s="32"/>
      <c r="O4602" s="32"/>
      <c r="P4602" s="32"/>
      <c r="Q4602" s="32"/>
      <c r="R4602" s="38"/>
    </row>
    <row r="4603" spans="1:18" ht="22.5" customHeight="1">
      <c r="A4603" s="34"/>
      <c r="B4603" s="15"/>
      <c r="C4603" s="18"/>
      <c r="D4603" s="35"/>
      <c r="E4603" s="36"/>
      <c r="F4603" s="32"/>
      <c r="G4603" s="32"/>
      <c r="H4603" s="32"/>
      <c r="I4603" s="32"/>
      <c r="J4603" s="37"/>
      <c r="K4603" s="36"/>
      <c r="L4603" s="32"/>
      <c r="M4603" s="37"/>
      <c r="N4603" s="32"/>
      <c r="O4603" s="32"/>
      <c r="P4603" s="32"/>
      <c r="Q4603" s="32"/>
      <c r="R4603" s="38"/>
    </row>
    <row r="4604" spans="1:18" ht="22.5" customHeight="1">
      <c r="A4604" s="34"/>
      <c r="B4604" s="15"/>
      <c r="C4604" s="18"/>
      <c r="D4604" s="35"/>
      <c r="E4604" s="36"/>
      <c r="F4604" s="32"/>
      <c r="G4604" s="32"/>
      <c r="H4604" s="32"/>
      <c r="I4604" s="32"/>
      <c r="J4604" s="37"/>
      <c r="K4604" s="36"/>
      <c r="L4604" s="32"/>
      <c r="M4604" s="37"/>
      <c r="N4604" s="32"/>
      <c r="O4604" s="32"/>
      <c r="P4604" s="32"/>
      <c r="Q4604" s="32"/>
      <c r="R4604" s="38"/>
    </row>
    <row r="4605" spans="1:18" ht="22.5" customHeight="1">
      <c r="A4605" s="34"/>
      <c r="B4605" s="15"/>
      <c r="C4605" s="18"/>
      <c r="D4605" s="35"/>
      <c r="E4605" s="36"/>
      <c r="F4605" s="32"/>
      <c r="G4605" s="32"/>
      <c r="H4605" s="32"/>
      <c r="I4605" s="32"/>
      <c r="J4605" s="37"/>
      <c r="K4605" s="36"/>
      <c r="L4605" s="32"/>
      <c r="M4605" s="37"/>
      <c r="N4605" s="32"/>
      <c r="O4605" s="32"/>
      <c r="P4605" s="32"/>
      <c r="Q4605" s="32"/>
      <c r="R4605" s="38"/>
    </row>
    <row r="4606" spans="1:18" ht="22.5" customHeight="1">
      <c r="A4606" s="34"/>
      <c r="B4606" s="15"/>
      <c r="C4606" s="18"/>
      <c r="D4606" s="35"/>
      <c r="E4606" s="36"/>
      <c r="F4606" s="32"/>
      <c r="G4606" s="32"/>
      <c r="H4606" s="32"/>
      <c r="I4606" s="32"/>
      <c r="J4606" s="37"/>
      <c r="K4606" s="36"/>
      <c r="L4606" s="32"/>
      <c r="M4606" s="37"/>
      <c r="N4606" s="32"/>
      <c r="O4606" s="32"/>
      <c r="P4606" s="32"/>
      <c r="Q4606" s="32"/>
      <c r="R4606" s="38"/>
    </row>
    <row r="4607" spans="1:18" ht="22.5" customHeight="1">
      <c r="A4607" s="34"/>
      <c r="B4607" s="15"/>
      <c r="C4607" s="18"/>
      <c r="D4607" s="35"/>
      <c r="E4607" s="36"/>
      <c r="F4607" s="32"/>
      <c r="G4607" s="32"/>
      <c r="H4607" s="32"/>
      <c r="I4607" s="32"/>
      <c r="J4607" s="37"/>
      <c r="K4607" s="36"/>
      <c r="L4607" s="32"/>
      <c r="M4607" s="37"/>
      <c r="N4607" s="32"/>
      <c r="O4607" s="32"/>
      <c r="P4607" s="32"/>
      <c r="Q4607" s="32"/>
      <c r="R4607" s="38"/>
    </row>
    <row r="4608" spans="1:18" ht="22.5" customHeight="1">
      <c r="A4608" s="34"/>
      <c r="B4608" s="15"/>
      <c r="C4608" s="18"/>
      <c r="D4608" s="35"/>
      <c r="E4608" s="36"/>
      <c r="F4608" s="32"/>
      <c r="G4608" s="32"/>
      <c r="H4608" s="32"/>
      <c r="I4608" s="32"/>
      <c r="J4608" s="37"/>
      <c r="K4608" s="36"/>
      <c r="L4608" s="32"/>
      <c r="M4608" s="37"/>
      <c r="N4608" s="32"/>
      <c r="O4608" s="32"/>
      <c r="P4608" s="32"/>
      <c r="Q4608" s="32"/>
      <c r="R4608" s="38"/>
    </row>
    <row r="4609" spans="1:18" ht="22.5" customHeight="1">
      <c r="A4609" s="34"/>
      <c r="B4609" s="15"/>
      <c r="C4609" s="18"/>
      <c r="D4609" s="35"/>
      <c r="E4609" s="36"/>
      <c r="F4609" s="32"/>
      <c r="G4609" s="32"/>
      <c r="H4609" s="32"/>
      <c r="I4609" s="32"/>
      <c r="J4609" s="37"/>
      <c r="K4609" s="36"/>
      <c r="L4609" s="32"/>
      <c r="M4609" s="37"/>
      <c r="N4609" s="32"/>
      <c r="O4609" s="32"/>
      <c r="P4609" s="32"/>
      <c r="Q4609" s="32"/>
      <c r="R4609" s="38"/>
    </row>
    <row r="4610" spans="1:18" ht="22.5" customHeight="1">
      <c r="A4610" s="34"/>
      <c r="B4610" s="15"/>
      <c r="C4610" s="18"/>
      <c r="D4610" s="35"/>
      <c r="E4610" s="36"/>
      <c r="F4610" s="32"/>
      <c r="G4610" s="32"/>
      <c r="H4610" s="32"/>
      <c r="I4610" s="32"/>
      <c r="J4610" s="37"/>
      <c r="K4610" s="36"/>
      <c r="L4610" s="32"/>
      <c r="M4610" s="37"/>
      <c r="N4610" s="32"/>
      <c r="O4610" s="32"/>
      <c r="P4610" s="32"/>
      <c r="Q4610" s="32"/>
      <c r="R4610" s="38"/>
    </row>
    <row r="4611" spans="1:18" ht="22.5" customHeight="1">
      <c r="A4611" s="34"/>
      <c r="B4611" s="15"/>
      <c r="C4611" s="18"/>
      <c r="D4611" s="35"/>
      <c r="E4611" s="36"/>
      <c r="F4611" s="32"/>
      <c r="G4611" s="32"/>
      <c r="H4611" s="32"/>
      <c r="I4611" s="32"/>
      <c r="J4611" s="37"/>
      <c r="K4611" s="36"/>
      <c r="L4611" s="32"/>
      <c r="M4611" s="37"/>
      <c r="N4611" s="32"/>
      <c r="O4611" s="32"/>
      <c r="P4611" s="32"/>
      <c r="Q4611" s="32"/>
      <c r="R4611" s="38"/>
    </row>
    <row r="4612" spans="1:18" ht="22.5" customHeight="1">
      <c r="A4612" s="34"/>
      <c r="B4612" s="15"/>
      <c r="C4612" s="18"/>
      <c r="D4612" s="35"/>
      <c r="E4612" s="36"/>
      <c r="F4612" s="32"/>
      <c r="G4612" s="32"/>
      <c r="H4612" s="32"/>
      <c r="I4612" s="32"/>
      <c r="J4612" s="37"/>
      <c r="K4612" s="36"/>
      <c r="L4612" s="32"/>
      <c r="M4612" s="37"/>
      <c r="N4612" s="32"/>
      <c r="O4612" s="32"/>
      <c r="P4612" s="32"/>
      <c r="Q4612" s="32"/>
      <c r="R4612" s="38"/>
    </row>
    <row r="4613" spans="1:18" ht="22.5" customHeight="1">
      <c r="A4613" s="34"/>
      <c r="B4613" s="15"/>
      <c r="C4613" s="18"/>
      <c r="D4613" s="35"/>
      <c r="E4613" s="36"/>
      <c r="F4613" s="32"/>
      <c r="G4613" s="32"/>
      <c r="H4613" s="32"/>
      <c r="I4613" s="32"/>
      <c r="J4613" s="37"/>
      <c r="K4613" s="36"/>
      <c r="L4613" s="32"/>
      <c r="M4613" s="37"/>
      <c r="N4613" s="32"/>
      <c r="O4613" s="32"/>
      <c r="P4613" s="32"/>
      <c r="Q4613" s="32"/>
      <c r="R4613" s="38"/>
    </row>
    <row r="4614" spans="1:18" ht="22.5" customHeight="1">
      <c r="A4614" s="34"/>
      <c r="B4614" s="15"/>
      <c r="C4614" s="18"/>
      <c r="D4614" s="35"/>
      <c r="E4614" s="36"/>
      <c r="F4614" s="32"/>
      <c r="G4614" s="32"/>
      <c r="H4614" s="32"/>
      <c r="I4614" s="32"/>
      <c r="J4614" s="37"/>
      <c r="K4614" s="36"/>
      <c r="L4614" s="32"/>
      <c r="M4614" s="37"/>
      <c r="N4614" s="32"/>
      <c r="O4614" s="32"/>
      <c r="P4614" s="32"/>
      <c r="Q4614" s="32"/>
      <c r="R4614" s="38"/>
    </row>
    <row r="4615" spans="1:18" ht="22.5" customHeight="1">
      <c r="A4615" s="34"/>
      <c r="B4615" s="15"/>
      <c r="C4615" s="18"/>
      <c r="D4615" s="35"/>
      <c r="E4615" s="36"/>
      <c r="F4615" s="32"/>
      <c r="G4615" s="32"/>
      <c r="H4615" s="32"/>
      <c r="I4615" s="32"/>
      <c r="J4615" s="37"/>
      <c r="K4615" s="36"/>
      <c r="L4615" s="32"/>
      <c r="M4615" s="37"/>
      <c r="N4615" s="32"/>
      <c r="O4615" s="32"/>
      <c r="P4615" s="32"/>
      <c r="Q4615" s="32"/>
      <c r="R4615" s="38"/>
    </row>
    <row r="4616" spans="1:18" ht="22.5" customHeight="1">
      <c r="A4616" s="34"/>
      <c r="B4616" s="15"/>
      <c r="C4616" s="18"/>
      <c r="D4616" s="35"/>
      <c r="E4616" s="36"/>
      <c r="F4616" s="32"/>
      <c r="G4616" s="32"/>
      <c r="H4616" s="32"/>
      <c r="I4616" s="32"/>
      <c r="J4616" s="37"/>
      <c r="K4616" s="36"/>
      <c r="L4616" s="32"/>
      <c r="M4616" s="37"/>
      <c r="N4616" s="32"/>
      <c r="O4616" s="32"/>
      <c r="P4616" s="32"/>
      <c r="Q4616" s="32"/>
      <c r="R4616" s="38"/>
    </row>
    <row r="4617" spans="1:18" ht="22.5" customHeight="1">
      <c r="A4617" s="34"/>
      <c r="B4617" s="15"/>
      <c r="C4617" s="18"/>
      <c r="D4617" s="35"/>
      <c r="E4617" s="36"/>
      <c r="F4617" s="32"/>
      <c r="G4617" s="32"/>
      <c r="H4617" s="32"/>
      <c r="I4617" s="32"/>
      <c r="J4617" s="37"/>
      <c r="K4617" s="36"/>
      <c r="L4617" s="32"/>
      <c r="M4617" s="37"/>
      <c r="N4617" s="32"/>
      <c r="O4617" s="32"/>
      <c r="P4617" s="32"/>
      <c r="Q4617" s="32"/>
      <c r="R4617" s="38"/>
    </row>
    <row r="4618" spans="1:18" ht="22.5" customHeight="1">
      <c r="A4618" s="34"/>
      <c r="B4618" s="15"/>
      <c r="C4618" s="18"/>
      <c r="D4618" s="35"/>
      <c r="E4618" s="36"/>
      <c r="F4618" s="32"/>
      <c r="G4618" s="32"/>
      <c r="H4618" s="32"/>
      <c r="I4618" s="32"/>
      <c r="J4618" s="37"/>
      <c r="K4618" s="36"/>
      <c r="L4618" s="32"/>
      <c r="M4618" s="37"/>
      <c r="N4618" s="32"/>
      <c r="O4618" s="32"/>
      <c r="P4618" s="32"/>
      <c r="Q4618" s="32"/>
      <c r="R4618" s="38"/>
    </row>
    <row r="4619" spans="1:18" ht="22.5" customHeight="1">
      <c r="A4619" s="34"/>
      <c r="B4619" s="15"/>
      <c r="C4619" s="18"/>
      <c r="D4619" s="35"/>
      <c r="E4619" s="36"/>
      <c r="F4619" s="32"/>
      <c r="G4619" s="32"/>
      <c r="H4619" s="32"/>
      <c r="I4619" s="32"/>
      <c r="J4619" s="37"/>
      <c r="K4619" s="36"/>
      <c r="L4619" s="32"/>
      <c r="M4619" s="37"/>
      <c r="N4619" s="32"/>
      <c r="O4619" s="32"/>
      <c r="P4619" s="32"/>
      <c r="Q4619" s="32"/>
      <c r="R4619" s="38"/>
    </row>
    <row r="4620" spans="1:18" ht="22.5" customHeight="1">
      <c r="A4620" s="34"/>
      <c r="B4620" s="15"/>
      <c r="C4620" s="18"/>
      <c r="D4620" s="35"/>
      <c r="E4620" s="36"/>
      <c r="F4620" s="32"/>
      <c r="G4620" s="32"/>
      <c r="H4620" s="32"/>
      <c r="I4620" s="32"/>
      <c r="J4620" s="37"/>
      <c r="K4620" s="36"/>
      <c r="L4620" s="32"/>
      <c r="M4620" s="37"/>
      <c r="N4620" s="32"/>
      <c r="O4620" s="32"/>
      <c r="P4620" s="32"/>
      <c r="Q4620" s="32"/>
      <c r="R4620" s="38"/>
    </row>
    <row r="4621" spans="1:18" ht="22.5" customHeight="1">
      <c r="A4621" s="34"/>
      <c r="B4621" s="15"/>
      <c r="C4621" s="18"/>
      <c r="D4621" s="35"/>
      <c r="E4621" s="36"/>
      <c r="F4621" s="32"/>
      <c r="G4621" s="32"/>
      <c r="H4621" s="32"/>
      <c r="I4621" s="32"/>
      <c r="J4621" s="37"/>
      <c r="K4621" s="36"/>
      <c r="L4621" s="32"/>
      <c r="M4621" s="37"/>
      <c r="N4621" s="32"/>
      <c r="O4621" s="32"/>
      <c r="P4621" s="32"/>
      <c r="Q4621" s="32"/>
      <c r="R4621" s="38"/>
    </row>
    <row r="4622" spans="1:18" ht="22.5" customHeight="1">
      <c r="A4622" s="34"/>
      <c r="B4622" s="15"/>
      <c r="C4622" s="18"/>
      <c r="D4622" s="35"/>
      <c r="E4622" s="36"/>
      <c r="F4622" s="32"/>
      <c r="G4622" s="32"/>
      <c r="H4622" s="32"/>
      <c r="I4622" s="32"/>
      <c r="J4622" s="37"/>
      <c r="K4622" s="36"/>
      <c r="L4622" s="32"/>
      <c r="M4622" s="37"/>
      <c r="N4622" s="32"/>
      <c r="O4622" s="32"/>
      <c r="P4622" s="32"/>
      <c r="Q4622" s="32"/>
      <c r="R4622" s="38"/>
    </row>
    <row r="4623" spans="1:18" ht="22.5" customHeight="1">
      <c r="A4623" s="34"/>
      <c r="B4623" s="15"/>
      <c r="C4623" s="18"/>
      <c r="D4623" s="35"/>
      <c r="E4623" s="36"/>
      <c r="F4623" s="32"/>
      <c r="G4623" s="32"/>
      <c r="H4623" s="32"/>
      <c r="I4623" s="32"/>
      <c r="J4623" s="37"/>
      <c r="K4623" s="36"/>
      <c r="L4623" s="32"/>
      <c r="M4623" s="37"/>
      <c r="N4623" s="32"/>
      <c r="O4623" s="32"/>
      <c r="P4623" s="32"/>
      <c r="Q4623" s="32"/>
      <c r="R4623" s="38"/>
    </row>
    <row r="4624" spans="1:18" ht="22.5" customHeight="1">
      <c r="A4624" s="34"/>
      <c r="B4624" s="15"/>
      <c r="C4624" s="18"/>
      <c r="D4624" s="35"/>
      <c r="E4624" s="36"/>
      <c r="F4624" s="32"/>
      <c r="G4624" s="32"/>
      <c r="H4624" s="32"/>
      <c r="I4624" s="32"/>
      <c r="J4624" s="37"/>
      <c r="K4624" s="36"/>
      <c r="L4624" s="32"/>
      <c r="M4624" s="37"/>
      <c r="N4624" s="32"/>
      <c r="O4624" s="32"/>
      <c r="P4624" s="32"/>
      <c r="Q4624" s="32"/>
      <c r="R4624" s="38"/>
    </row>
    <row r="4625" spans="1:18" ht="22.5" customHeight="1">
      <c r="A4625" s="34"/>
      <c r="B4625" s="15"/>
      <c r="C4625" s="18"/>
      <c r="D4625" s="35"/>
      <c r="E4625" s="36"/>
      <c r="F4625" s="32"/>
      <c r="G4625" s="32"/>
      <c r="H4625" s="32"/>
      <c r="I4625" s="32"/>
      <c r="J4625" s="37"/>
      <c r="K4625" s="36"/>
      <c r="L4625" s="32"/>
      <c r="M4625" s="37"/>
      <c r="N4625" s="32"/>
      <c r="O4625" s="32"/>
      <c r="P4625" s="32"/>
      <c r="Q4625" s="32"/>
      <c r="R4625" s="38"/>
    </row>
    <row r="4626" spans="1:18" ht="22.5" customHeight="1">
      <c r="A4626" s="34"/>
      <c r="B4626" s="15"/>
      <c r="C4626" s="18"/>
      <c r="D4626" s="35"/>
      <c r="E4626" s="36"/>
      <c r="F4626" s="32"/>
      <c r="G4626" s="32"/>
      <c r="H4626" s="32"/>
      <c r="I4626" s="32"/>
      <c r="J4626" s="37"/>
      <c r="K4626" s="36"/>
      <c r="L4626" s="32"/>
      <c r="M4626" s="37"/>
      <c r="N4626" s="32"/>
      <c r="O4626" s="32"/>
      <c r="P4626" s="32"/>
      <c r="Q4626" s="32"/>
      <c r="R4626" s="38"/>
    </row>
    <row r="4627" spans="1:18" ht="22.5" customHeight="1">
      <c r="A4627" s="34"/>
      <c r="B4627" s="15"/>
      <c r="C4627" s="18"/>
      <c r="D4627" s="35"/>
      <c r="E4627" s="36"/>
      <c r="F4627" s="32"/>
      <c r="G4627" s="32"/>
      <c r="H4627" s="32"/>
      <c r="I4627" s="32"/>
      <c r="J4627" s="37"/>
      <c r="K4627" s="36"/>
      <c r="L4627" s="32"/>
      <c r="M4627" s="37"/>
      <c r="N4627" s="32"/>
      <c r="O4627" s="32"/>
      <c r="P4627" s="32"/>
      <c r="Q4627" s="32"/>
      <c r="R4627" s="38"/>
    </row>
    <row r="4628" spans="1:18" ht="22.5" customHeight="1">
      <c r="A4628" s="34"/>
      <c r="B4628" s="15"/>
      <c r="C4628" s="18"/>
      <c r="D4628" s="35"/>
      <c r="E4628" s="36"/>
      <c r="F4628" s="32"/>
      <c r="G4628" s="32"/>
      <c r="H4628" s="32"/>
      <c r="I4628" s="32"/>
      <c r="J4628" s="37"/>
      <c r="K4628" s="36"/>
      <c r="L4628" s="32"/>
      <c r="M4628" s="37"/>
      <c r="N4628" s="32"/>
      <c r="O4628" s="32"/>
      <c r="P4628" s="32"/>
      <c r="Q4628" s="32"/>
      <c r="R4628" s="38"/>
    </row>
    <row r="4629" spans="1:18" ht="22.5" customHeight="1">
      <c r="A4629" s="34"/>
      <c r="B4629" s="15"/>
      <c r="C4629" s="18"/>
      <c r="D4629" s="35"/>
      <c r="E4629" s="36"/>
      <c r="F4629" s="32"/>
      <c r="G4629" s="32"/>
      <c r="H4629" s="32"/>
      <c r="I4629" s="32"/>
      <c r="J4629" s="37"/>
      <c r="K4629" s="36"/>
      <c r="L4629" s="32"/>
      <c r="M4629" s="37"/>
      <c r="N4629" s="32"/>
      <c r="O4629" s="32"/>
      <c r="P4629" s="32"/>
      <c r="Q4629" s="32"/>
      <c r="R4629" s="38"/>
    </row>
    <row r="4630" spans="1:18" ht="22.5" customHeight="1">
      <c r="A4630" s="34"/>
      <c r="B4630" s="15"/>
      <c r="C4630" s="18"/>
      <c r="D4630" s="35"/>
      <c r="E4630" s="36"/>
      <c r="F4630" s="32"/>
      <c r="G4630" s="32"/>
      <c r="H4630" s="32"/>
      <c r="I4630" s="32"/>
      <c r="J4630" s="37"/>
      <c r="K4630" s="36"/>
      <c r="L4630" s="32"/>
      <c r="M4630" s="37"/>
      <c r="N4630" s="32"/>
      <c r="O4630" s="32"/>
      <c r="P4630" s="32"/>
      <c r="Q4630" s="32"/>
      <c r="R4630" s="38"/>
    </row>
    <row r="4631" spans="1:18" ht="22.5" customHeight="1">
      <c r="A4631" s="34"/>
      <c r="B4631" s="15"/>
      <c r="C4631" s="18"/>
      <c r="D4631" s="35"/>
      <c r="E4631" s="36"/>
      <c r="F4631" s="32"/>
      <c r="G4631" s="32"/>
      <c r="H4631" s="32"/>
      <c r="I4631" s="32"/>
      <c r="J4631" s="37"/>
      <c r="K4631" s="36"/>
      <c r="L4631" s="32"/>
      <c r="M4631" s="37"/>
      <c r="N4631" s="32"/>
      <c r="O4631" s="32"/>
      <c r="P4631" s="32"/>
      <c r="Q4631" s="32"/>
      <c r="R4631" s="38"/>
    </row>
    <row r="4632" spans="1:18" ht="22.5" customHeight="1">
      <c r="A4632" s="34"/>
      <c r="B4632" s="15"/>
      <c r="C4632" s="18"/>
      <c r="D4632" s="35"/>
      <c r="E4632" s="36"/>
      <c r="F4632" s="32"/>
      <c r="G4632" s="32"/>
      <c r="H4632" s="32"/>
      <c r="I4632" s="32"/>
      <c r="J4632" s="37"/>
      <c r="K4632" s="36"/>
      <c r="L4632" s="32"/>
      <c r="M4632" s="37"/>
      <c r="N4632" s="32"/>
      <c r="O4632" s="32"/>
      <c r="P4632" s="32"/>
      <c r="Q4632" s="32"/>
      <c r="R4632" s="38"/>
    </row>
    <row r="4633" spans="1:18" ht="22.5" customHeight="1">
      <c r="A4633" s="34"/>
      <c r="B4633" s="15"/>
      <c r="C4633" s="18"/>
      <c r="D4633" s="35"/>
      <c r="E4633" s="36"/>
      <c r="F4633" s="32"/>
      <c r="G4633" s="32"/>
      <c r="H4633" s="32"/>
      <c r="I4633" s="32"/>
      <c r="J4633" s="37"/>
      <c r="K4633" s="36"/>
      <c r="L4633" s="32"/>
      <c r="M4633" s="37"/>
      <c r="N4633" s="32"/>
      <c r="O4633" s="32"/>
      <c r="P4633" s="32"/>
      <c r="Q4633" s="32"/>
      <c r="R4633" s="38"/>
    </row>
    <row r="4634" spans="1:18" ht="22.5" customHeight="1">
      <c r="A4634" s="34"/>
      <c r="B4634" s="15"/>
      <c r="C4634" s="18"/>
      <c r="D4634" s="35"/>
      <c r="E4634" s="36"/>
      <c r="F4634" s="32"/>
      <c r="G4634" s="32"/>
      <c r="H4634" s="32"/>
      <c r="I4634" s="32"/>
      <c r="J4634" s="37"/>
      <c r="K4634" s="36"/>
      <c r="L4634" s="32"/>
      <c r="M4634" s="37"/>
      <c r="N4634" s="32"/>
      <c r="O4634" s="32"/>
      <c r="P4634" s="32"/>
      <c r="Q4634" s="32"/>
      <c r="R4634" s="38"/>
    </row>
    <row r="4635" spans="1:18" ht="22.5" customHeight="1">
      <c r="A4635" s="34"/>
      <c r="B4635" s="15"/>
      <c r="C4635" s="18"/>
      <c r="D4635" s="35"/>
      <c r="E4635" s="36"/>
      <c r="F4635" s="32"/>
      <c r="G4635" s="32"/>
      <c r="H4635" s="32"/>
      <c r="I4635" s="32"/>
      <c r="J4635" s="37"/>
      <c r="K4635" s="36"/>
      <c r="L4635" s="32"/>
      <c r="M4635" s="37"/>
      <c r="N4635" s="32"/>
      <c r="O4635" s="32"/>
      <c r="P4635" s="32"/>
      <c r="Q4635" s="32"/>
      <c r="R4635" s="38"/>
    </row>
    <row r="4636" spans="1:18" ht="22.5" customHeight="1">
      <c r="A4636" s="34"/>
      <c r="B4636" s="15"/>
      <c r="C4636" s="18"/>
      <c r="D4636" s="35"/>
      <c r="E4636" s="36"/>
      <c r="F4636" s="32"/>
      <c r="G4636" s="32"/>
      <c r="H4636" s="32"/>
      <c r="I4636" s="32"/>
      <c r="J4636" s="37"/>
      <c r="K4636" s="36"/>
      <c r="L4636" s="32"/>
      <c r="M4636" s="37"/>
      <c r="N4636" s="32"/>
      <c r="O4636" s="32"/>
      <c r="P4636" s="32"/>
      <c r="Q4636" s="32"/>
      <c r="R4636" s="38"/>
    </row>
    <row r="4637" spans="1:18" ht="22.5" customHeight="1">
      <c r="A4637" s="34"/>
      <c r="B4637" s="15"/>
      <c r="C4637" s="18"/>
      <c r="D4637" s="35"/>
      <c r="E4637" s="36"/>
      <c r="F4637" s="32"/>
      <c r="G4637" s="32"/>
      <c r="H4637" s="32"/>
      <c r="I4637" s="32"/>
      <c r="J4637" s="37"/>
      <c r="K4637" s="36"/>
      <c r="L4637" s="32"/>
      <c r="M4637" s="37"/>
      <c r="N4637" s="32"/>
      <c r="O4637" s="32"/>
      <c r="P4637" s="32"/>
      <c r="Q4637" s="32"/>
      <c r="R4637" s="38"/>
    </row>
    <row r="4638" spans="1:18" ht="22.5" customHeight="1">
      <c r="A4638" s="34"/>
      <c r="B4638" s="15"/>
      <c r="C4638" s="18"/>
      <c r="D4638" s="35"/>
      <c r="E4638" s="36"/>
      <c r="F4638" s="32"/>
      <c r="G4638" s="32"/>
      <c r="H4638" s="32"/>
      <c r="I4638" s="32"/>
      <c r="J4638" s="37"/>
      <c r="K4638" s="36"/>
      <c r="L4638" s="32"/>
      <c r="M4638" s="37"/>
      <c r="N4638" s="32"/>
      <c r="O4638" s="32"/>
      <c r="P4638" s="32"/>
      <c r="Q4638" s="32"/>
      <c r="R4638" s="38"/>
    </row>
    <row r="4639" spans="1:18" ht="22.5" customHeight="1">
      <c r="A4639" s="34"/>
      <c r="B4639" s="15"/>
      <c r="C4639" s="18"/>
      <c r="D4639" s="35"/>
      <c r="E4639" s="36"/>
      <c r="F4639" s="32"/>
      <c r="G4639" s="32"/>
      <c r="H4639" s="32"/>
      <c r="I4639" s="32"/>
      <c r="J4639" s="37"/>
      <c r="K4639" s="36"/>
      <c r="L4639" s="32"/>
      <c r="M4639" s="37"/>
      <c r="N4639" s="32"/>
      <c r="O4639" s="32"/>
      <c r="P4639" s="32"/>
      <c r="Q4639" s="32"/>
      <c r="R4639" s="38"/>
    </row>
    <row r="4640" spans="1:18" ht="22.5" customHeight="1">
      <c r="A4640" s="34"/>
      <c r="B4640" s="15"/>
      <c r="C4640" s="18"/>
      <c r="D4640" s="35"/>
      <c r="E4640" s="36"/>
      <c r="F4640" s="32"/>
      <c r="G4640" s="32"/>
      <c r="H4640" s="32"/>
      <c r="I4640" s="32"/>
      <c r="J4640" s="37"/>
      <c r="K4640" s="36"/>
      <c r="L4640" s="32"/>
      <c r="M4640" s="37"/>
      <c r="N4640" s="32"/>
      <c r="O4640" s="32"/>
      <c r="P4640" s="32"/>
      <c r="Q4640" s="32"/>
      <c r="R4640" s="38"/>
    </row>
    <row r="4641" spans="1:18" ht="22.5" customHeight="1">
      <c r="A4641" s="34"/>
      <c r="B4641" s="15"/>
      <c r="C4641" s="18"/>
      <c r="D4641" s="35"/>
      <c r="E4641" s="36"/>
      <c r="F4641" s="32"/>
      <c r="G4641" s="32"/>
      <c r="H4641" s="32"/>
      <c r="I4641" s="32"/>
      <c r="J4641" s="37"/>
      <c r="K4641" s="36"/>
      <c r="L4641" s="32"/>
      <c r="M4641" s="37"/>
      <c r="N4641" s="32"/>
      <c r="O4641" s="32"/>
      <c r="P4641" s="32"/>
      <c r="Q4641" s="32"/>
      <c r="R4641" s="38"/>
    </row>
    <row r="4642" spans="1:18" ht="22.5" customHeight="1">
      <c r="A4642" s="34"/>
      <c r="B4642" s="15"/>
      <c r="C4642" s="18"/>
      <c r="D4642" s="35"/>
      <c r="E4642" s="36"/>
      <c r="F4642" s="32"/>
      <c r="G4642" s="32"/>
      <c r="H4642" s="32"/>
      <c r="I4642" s="32"/>
      <c r="J4642" s="37"/>
      <c r="K4642" s="36"/>
      <c r="L4642" s="32"/>
      <c r="M4642" s="37"/>
      <c r="N4642" s="32"/>
      <c r="O4642" s="32"/>
      <c r="P4642" s="32"/>
      <c r="Q4642" s="32"/>
      <c r="R4642" s="38"/>
    </row>
    <row r="4643" spans="1:18" ht="22.5" customHeight="1">
      <c r="A4643" s="34"/>
      <c r="B4643" s="15"/>
      <c r="C4643" s="18"/>
      <c r="D4643" s="35"/>
      <c r="E4643" s="36"/>
      <c r="F4643" s="32"/>
      <c r="G4643" s="32"/>
      <c r="H4643" s="32"/>
      <c r="I4643" s="32"/>
      <c r="J4643" s="37"/>
      <c r="K4643" s="36"/>
      <c r="L4643" s="32"/>
      <c r="M4643" s="37"/>
      <c r="N4643" s="32"/>
      <c r="O4643" s="32"/>
      <c r="P4643" s="32"/>
      <c r="Q4643" s="32"/>
      <c r="R4643" s="38"/>
    </row>
    <row r="4644" spans="1:18" ht="22.5" customHeight="1">
      <c r="A4644" s="34"/>
      <c r="B4644" s="15"/>
      <c r="C4644" s="18"/>
      <c r="D4644" s="35"/>
      <c r="E4644" s="36"/>
      <c r="F4644" s="32"/>
      <c r="G4644" s="32"/>
      <c r="H4644" s="32"/>
      <c r="I4644" s="32"/>
      <c r="J4644" s="37"/>
      <c r="K4644" s="36"/>
      <c r="L4644" s="32"/>
      <c r="M4644" s="37"/>
      <c r="N4644" s="32"/>
      <c r="O4644" s="32"/>
      <c r="P4644" s="32"/>
      <c r="Q4644" s="32"/>
      <c r="R4644" s="38"/>
    </row>
    <row r="4645" spans="1:18" ht="22.5" customHeight="1">
      <c r="A4645" s="34"/>
      <c r="B4645" s="15"/>
      <c r="C4645" s="18"/>
      <c r="D4645" s="35"/>
      <c r="E4645" s="36"/>
      <c r="F4645" s="32"/>
      <c r="G4645" s="32"/>
      <c r="H4645" s="32"/>
      <c r="I4645" s="32"/>
      <c r="J4645" s="37"/>
      <c r="K4645" s="36"/>
      <c r="L4645" s="32"/>
      <c r="M4645" s="37"/>
      <c r="N4645" s="32"/>
      <c r="O4645" s="32"/>
      <c r="P4645" s="32"/>
      <c r="Q4645" s="32"/>
      <c r="R4645" s="38"/>
    </row>
    <row r="4646" spans="1:18" ht="22.5" customHeight="1">
      <c r="A4646" s="34"/>
      <c r="B4646" s="15"/>
      <c r="C4646" s="18"/>
      <c r="D4646" s="35"/>
      <c r="E4646" s="36"/>
      <c r="F4646" s="32"/>
      <c r="G4646" s="32"/>
      <c r="H4646" s="32"/>
      <c r="I4646" s="32"/>
      <c r="J4646" s="37"/>
      <c r="K4646" s="36"/>
      <c r="L4646" s="32"/>
      <c r="M4646" s="37"/>
      <c r="N4646" s="32"/>
      <c r="O4646" s="32"/>
      <c r="P4646" s="32"/>
      <c r="Q4646" s="32"/>
      <c r="R4646" s="38"/>
    </row>
    <row r="4647" spans="1:18" ht="22.5" customHeight="1">
      <c r="A4647" s="34"/>
      <c r="B4647" s="15"/>
      <c r="C4647" s="18"/>
      <c r="D4647" s="35"/>
      <c r="E4647" s="36"/>
      <c r="F4647" s="32"/>
      <c r="G4647" s="32"/>
      <c r="H4647" s="32"/>
      <c r="I4647" s="32"/>
      <c r="J4647" s="37"/>
      <c r="K4647" s="36"/>
      <c r="L4647" s="32"/>
      <c r="M4647" s="37"/>
      <c r="N4647" s="32"/>
      <c r="O4647" s="32"/>
      <c r="P4647" s="32"/>
      <c r="Q4647" s="32"/>
      <c r="R4647" s="38"/>
    </row>
    <row r="4648" spans="1:18" ht="22.5" customHeight="1">
      <c r="A4648" s="34"/>
      <c r="B4648" s="15"/>
      <c r="C4648" s="18"/>
      <c r="D4648" s="35"/>
      <c r="E4648" s="36"/>
      <c r="F4648" s="32"/>
      <c r="G4648" s="32"/>
      <c r="H4648" s="32"/>
      <c r="I4648" s="32"/>
      <c r="J4648" s="37"/>
      <c r="K4648" s="36"/>
      <c r="L4648" s="32"/>
      <c r="M4648" s="37"/>
      <c r="N4648" s="32"/>
      <c r="O4648" s="32"/>
      <c r="P4648" s="32"/>
      <c r="Q4648" s="32"/>
      <c r="R4648" s="38"/>
    </row>
    <row r="4649" spans="1:18" ht="22.5" customHeight="1">
      <c r="A4649" s="34"/>
      <c r="B4649" s="15"/>
      <c r="C4649" s="18"/>
      <c r="D4649" s="35"/>
      <c r="E4649" s="36"/>
      <c r="F4649" s="32"/>
      <c r="G4649" s="32"/>
      <c r="H4649" s="32"/>
      <c r="I4649" s="32"/>
      <c r="J4649" s="37"/>
      <c r="K4649" s="36"/>
      <c r="L4649" s="32"/>
      <c r="M4649" s="37"/>
      <c r="N4649" s="32"/>
      <c r="O4649" s="32"/>
      <c r="P4649" s="32"/>
      <c r="Q4649" s="32"/>
      <c r="R4649" s="38"/>
    </row>
    <row r="4650" spans="1:18" ht="22.5" customHeight="1">
      <c r="A4650" s="34"/>
      <c r="B4650" s="15"/>
      <c r="C4650" s="18"/>
      <c r="D4650" s="35"/>
      <c r="E4650" s="36"/>
      <c r="F4650" s="32"/>
      <c r="G4650" s="32"/>
      <c r="H4650" s="32"/>
      <c r="I4650" s="32"/>
      <c r="J4650" s="37"/>
      <c r="K4650" s="36"/>
      <c r="L4650" s="32"/>
      <c r="M4650" s="37"/>
      <c r="N4650" s="32"/>
      <c r="O4650" s="32"/>
      <c r="P4650" s="32"/>
      <c r="Q4650" s="32"/>
      <c r="R4650" s="38"/>
    </row>
    <row r="4651" spans="1:18" ht="22.5" customHeight="1">
      <c r="A4651" s="34"/>
      <c r="B4651" s="15"/>
      <c r="C4651" s="18"/>
      <c r="D4651" s="35"/>
      <c r="E4651" s="36"/>
      <c r="F4651" s="32"/>
      <c r="G4651" s="32"/>
      <c r="H4651" s="32"/>
      <c r="I4651" s="32"/>
      <c r="J4651" s="37"/>
      <c r="K4651" s="36"/>
      <c r="L4651" s="32"/>
      <c r="M4651" s="37"/>
      <c r="N4651" s="32"/>
      <c r="O4651" s="32"/>
      <c r="P4651" s="32"/>
      <c r="Q4651" s="32"/>
      <c r="R4651" s="38"/>
    </row>
    <row r="4652" spans="1:18" ht="22.5" customHeight="1">
      <c r="A4652" s="34"/>
      <c r="B4652" s="15"/>
      <c r="C4652" s="18"/>
      <c r="D4652" s="35"/>
      <c r="E4652" s="36"/>
      <c r="F4652" s="32"/>
      <c r="G4652" s="32"/>
      <c r="H4652" s="32"/>
      <c r="I4652" s="32"/>
      <c r="J4652" s="37"/>
      <c r="K4652" s="36"/>
      <c r="L4652" s="32"/>
      <c r="M4652" s="37"/>
      <c r="N4652" s="32"/>
      <c r="O4652" s="32"/>
      <c r="P4652" s="32"/>
      <c r="Q4652" s="32"/>
      <c r="R4652" s="38"/>
    </row>
    <row r="4653" spans="1:18" ht="22.5" customHeight="1">
      <c r="A4653" s="34"/>
      <c r="B4653" s="15"/>
      <c r="C4653" s="18"/>
      <c r="D4653" s="35"/>
      <c r="E4653" s="36"/>
      <c r="F4653" s="32"/>
      <c r="G4653" s="32"/>
      <c r="H4653" s="32"/>
      <c r="I4653" s="32"/>
      <c r="J4653" s="37"/>
      <c r="K4653" s="36"/>
      <c r="L4653" s="32"/>
      <c r="M4653" s="37"/>
      <c r="N4653" s="32"/>
      <c r="O4653" s="32"/>
      <c r="P4653" s="32"/>
      <c r="Q4653" s="32"/>
      <c r="R4653" s="38"/>
    </row>
    <row r="4654" spans="1:18" ht="22.5" customHeight="1">
      <c r="A4654" s="34"/>
      <c r="B4654" s="15"/>
      <c r="C4654" s="18"/>
      <c r="D4654" s="35"/>
      <c r="E4654" s="36"/>
      <c r="F4654" s="32"/>
      <c r="G4654" s="32"/>
      <c r="H4654" s="32"/>
      <c r="I4654" s="32"/>
      <c r="J4654" s="37"/>
      <c r="K4654" s="36"/>
      <c r="L4654" s="32"/>
      <c r="M4654" s="37"/>
      <c r="N4654" s="32"/>
      <c r="O4654" s="32"/>
      <c r="P4654" s="32"/>
      <c r="Q4654" s="32"/>
      <c r="R4654" s="38"/>
    </row>
    <row r="4655" spans="1:18" ht="22.5" customHeight="1">
      <c r="A4655" s="34"/>
      <c r="B4655" s="15"/>
      <c r="C4655" s="18"/>
      <c r="D4655" s="35"/>
      <c r="E4655" s="36"/>
      <c r="F4655" s="32"/>
      <c r="G4655" s="32"/>
      <c r="H4655" s="32"/>
      <c r="I4655" s="32"/>
      <c r="J4655" s="37"/>
      <c r="K4655" s="36"/>
      <c r="L4655" s="32"/>
      <c r="M4655" s="37"/>
      <c r="N4655" s="32"/>
      <c r="O4655" s="32"/>
      <c r="P4655" s="32"/>
      <c r="Q4655" s="32"/>
      <c r="R4655" s="38"/>
    </row>
    <row r="4656" spans="1:18" ht="22.5" customHeight="1">
      <c r="A4656" s="34"/>
      <c r="B4656" s="15"/>
      <c r="C4656" s="18"/>
      <c r="D4656" s="35"/>
      <c r="E4656" s="36"/>
      <c r="F4656" s="32"/>
      <c r="G4656" s="32"/>
      <c r="H4656" s="32"/>
      <c r="I4656" s="32"/>
      <c r="J4656" s="37"/>
      <c r="K4656" s="36"/>
      <c r="L4656" s="32"/>
      <c r="M4656" s="37"/>
      <c r="N4656" s="32"/>
      <c r="O4656" s="32"/>
      <c r="P4656" s="32"/>
      <c r="Q4656" s="32"/>
      <c r="R4656" s="38"/>
    </row>
    <row r="4657" spans="1:18" ht="22.5" customHeight="1">
      <c r="A4657" s="34"/>
      <c r="B4657" s="15"/>
      <c r="C4657" s="18"/>
      <c r="D4657" s="35"/>
      <c r="E4657" s="36"/>
      <c r="F4657" s="32"/>
      <c r="G4657" s="32"/>
      <c r="H4657" s="32"/>
      <c r="I4657" s="32"/>
      <c r="J4657" s="37"/>
      <c r="K4657" s="36"/>
      <c r="L4657" s="32"/>
      <c r="M4657" s="37"/>
      <c r="N4657" s="32"/>
      <c r="O4657" s="32"/>
      <c r="P4657" s="32"/>
      <c r="Q4657" s="32"/>
      <c r="R4657" s="38"/>
    </row>
    <row r="4658" spans="1:18" ht="22.5" customHeight="1">
      <c r="A4658" s="34"/>
      <c r="B4658" s="15"/>
      <c r="C4658" s="18"/>
      <c r="D4658" s="35"/>
      <c r="E4658" s="36"/>
      <c r="F4658" s="32"/>
      <c r="G4658" s="32"/>
      <c r="H4658" s="32"/>
      <c r="I4658" s="32"/>
      <c r="J4658" s="37"/>
      <c r="K4658" s="36"/>
      <c r="L4658" s="32"/>
      <c r="M4658" s="37"/>
      <c r="N4658" s="32"/>
      <c r="O4658" s="32"/>
      <c r="P4658" s="32"/>
      <c r="Q4658" s="32"/>
      <c r="R4658" s="38"/>
    </row>
    <row r="4659" spans="1:18" ht="22.5" customHeight="1">
      <c r="A4659" s="34"/>
      <c r="B4659" s="15"/>
      <c r="C4659" s="18"/>
      <c r="D4659" s="35"/>
      <c r="E4659" s="36"/>
      <c r="F4659" s="32"/>
      <c r="G4659" s="32"/>
      <c r="H4659" s="32"/>
      <c r="I4659" s="32"/>
      <c r="J4659" s="37"/>
      <c r="K4659" s="36"/>
      <c r="L4659" s="32"/>
      <c r="M4659" s="37"/>
      <c r="N4659" s="32"/>
      <c r="O4659" s="32"/>
      <c r="P4659" s="32"/>
      <c r="Q4659" s="32"/>
      <c r="R4659" s="38"/>
    </row>
    <row r="4660" spans="1:18" ht="22.5" customHeight="1">
      <c r="A4660" s="34"/>
      <c r="B4660" s="15"/>
      <c r="C4660" s="18"/>
      <c r="D4660" s="35"/>
      <c r="E4660" s="36"/>
      <c r="F4660" s="32"/>
      <c r="G4660" s="32"/>
      <c r="H4660" s="32"/>
      <c r="I4660" s="32"/>
      <c r="J4660" s="37"/>
      <c r="K4660" s="36"/>
      <c r="L4660" s="32"/>
      <c r="M4660" s="37"/>
      <c r="N4660" s="32"/>
      <c r="O4660" s="32"/>
      <c r="P4660" s="32"/>
      <c r="Q4660" s="32"/>
      <c r="R4660" s="38"/>
    </row>
    <row r="4661" spans="1:18" ht="22.5" customHeight="1">
      <c r="A4661" s="34"/>
      <c r="B4661" s="15"/>
      <c r="C4661" s="18"/>
      <c r="D4661" s="35"/>
      <c r="E4661" s="36"/>
      <c r="F4661" s="32"/>
      <c r="G4661" s="32"/>
      <c r="H4661" s="32"/>
      <c r="I4661" s="32"/>
      <c r="J4661" s="37"/>
      <c r="K4661" s="36"/>
      <c r="L4661" s="32"/>
      <c r="M4661" s="37"/>
      <c r="N4661" s="32"/>
      <c r="O4661" s="32"/>
      <c r="P4661" s="32"/>
      <c r="Q4661" s="32"/>
      <c r="R4661" s="38"/>
    </row>
    <row r="4662" spans="1:18" ht="22.5" customHeight="1">
      <c r="A4662" s="34"/>
      <c r="B4662" s="15"/>
      <c r="C4662" s="18"/>
      <c r="D4662" s="35"/>
      <c r="E4662" s="36"/>
      <c r="F4662" s="32"/>
      <c r="G4662" s="32"/>
      <c r="H4662" s="32"/>
      <c r="I4662" s="32"/>
      <c r="J4662" s="37"/>
      <c r="K4662" s="36"/>
      <c r="L4662" s="32"/>
      <c r="M4662" s="37"/>
      <c r="N4662" s="32"/>
      <c r="O4662" s="32"/>
      <c r="P4662" s="32"/>
      <c r="Q4662" s="32"/>
      <c r="R4662" s="38"/>
    </row>
    <row r="4663" spans="1:18" ht="22.5" customHeight="1">
      <c r="A4663" s="34"/>
      <c r="B4663" s="15"/>
      <c r="C4663" s="18"/>
      <c r="D4663" s="35"/>
      <c r="E4663" s="36"/>
      <c r="F4663" s="32"/>
      <c r="G4663" s="32"/>
      <c r="H4663" s="32"/>
      <c r="I4663" s="32"/>
      <c r="J4663" s="37"/>
      <c r="K4663" s="36"/>
      <c r="L4663" s="32"/>
      <c r="M4663" s="37"/>
      <c r="N4663" s="32"/>
      <c r="O4663" s="32"/>
      <c r="P4663" s="32"/>
      <c r="Q4663" s="32"/>
      <c r="R4663" s="38"/>
    </row>
    <row r="4664" spans="1:18" ht="22.5" customHeight="1">
      <c r="A4664" s="34"/>
      <c r="B4664" s="15"/>
      <c r="C4664" s="18"/>
      <c r="D4664" s="35"/>
      <c r="E4664" s="36"/>
      <c r="F4664" s="32"/>
      <c r="G4664" s="32"/>
      <c r="H4664" s="32"/>
      <c r="I4664" s="32"/>
      <c r="J4664" s="37"/>
      <c r="K4664" s="36"/>
      <c r="L4664" s="32"/>
      <c r="M4664" s="37"/>
      <c r="N4664" s="32"/>
      <c r="O4664" s="32"/>
      <c r="P4664" s="32"/>
      <c r="Q4664" s="32"/>
      <c r="R4664" s="38"/>
    </row>
    <row r="4665" spans="1:18" ht="22.5" customHeight="1">
      <c r="A4665" s="34"/>
      <c r="B4665" s="15"/>
      <c r="C4665" s="18"/>
      <c r="D4665" s="35"/>
      <c r="E4665" s="36"/>
      <c r="F4665" s="32"/>
      <c r="G4665" s="32"/>
      <c r="H4665" s="32"/>
      <c r="I4665" s="32"/>
      <c r="J4665" s="37"/>
      <c r="K4665" s="36"/>
      <c r="L4665" s="32"/>
      <c r="M4665" s="37"/>
      <c r="N4665" s="32"/>
      <c r="O4665" s="32"/>
      <c r="P4665" s="32"/>
      <c r="Q4665" s="32"/>
      <c r="R4665" s="38"/>
    </row>
    <row r="4666" spans="1:18" ht="22.5" customHeight="1">
      <c r="A4666" s="34"/>
      <c r="B4666" s="15"/>
      <c r="C4666" s="18"/>
      <c r="D4666" s="35"/>
      <c r="E4666" s="36"/>
      <c r="F4666" s="32"/>
      <c r="G4666" s="32"/>
      <c r="H4666" s="32"/>
      <c r="I4666" s="32"/>
      <c r="J4666" s="37"/>
      <c r="K4666" s="36"/>
      <c r="L4666" s="32"/>
      <c r="M4666" s="37"/>
      <c r="N4666" s="32"/>
      <c r="O4666" s="32"/>
      <c r="P4666" s="32"/>
      <c r="Q4666" s="32"/>
      <c r="R4666" s="38"/>
    </row>
    <row r="4667" spans="1:18" ht="22.5" customHeight="1">
      <c r="A4667" s="34"/>
      <c r="B4667" s="15"/>
      <c r="C4667" s="18"/>
      <c r="D4667" s="35"/>
      <c r="E4667" s="36"/>
      <c r="F4667" s="32"/>
      <c r="G4667" s="32"/>
      <c r="H4667" s="32"/>
      <c r="I4667" s="32"/>
      <c r="J4667" s="37"/>
      <c r="K4667" s="36"/>
      <c r="L4667" s="32"/>
      <c r="M4667" s="37"/>
      <c r="N4667" s="32"/>
      <c r="O4667" s="32"/>
      <c r="P4667" s="32"/>
      <c r="Q4667" s="32"/>
      <c r="R4667" s="38"/>
    </row>
    <row r="4668" spans="1:18" ht="22.5" customHeight="1">
      <c r="A4668" s="34"/>
      <c r="B4668" s="15"/>
      <c r="C4668" s="18"/>
      <c r="D4668" s="35"/>
      <c r="E4668" s="36"/>
      <c r="F4668" s="32"/>
      <c r="G4668" s="32"/>
      <c r="H4668" s="32"/>
      <c r="I4668" s="32"/>
      <c r="J4668" s="37"/>
      <c r="K4668" s="36"/>
      <c r="L4668" s="32"/>
      <c r="M4668" s="37"/>
      <c r="N4668" s="32"/>
      <c r="O4668" s="32"/>
      <c r="P4668" s="32"/>
      <c r="Q4668" s="32"/>
      <c r="R4668" s="38"/>
    </row>
    <row r="4669" spans="1:18" ht="22.5" customHeight="1">
      <c r="A4669" s="34"/>
      <c r="B4669" s="15"/>
      <c r="C4669" s="18"/>
      <c r="D4669" s="35"/>
      <c r="E4669" s="36"/>
      <c r="F4669" s="32"/>
      <c r="G4669" s="32"/>
      <c r="H4669" s="32"/>
      <c r="I4669" s="32"/>
      <c r="J4669" s="37"/>
      <c r="K4669" s="36"/>
      <c r="L4669" s="32"/>
      <c r="M4669" s="37"/>
      <c r="N4669" s="32"/>
      <c r="O4669" s="32"/>
      <c r="P4669" s="32"/>
      <c r="Q4669" s="32"/>
      <c r="R4669" s="38"/>
    </row>
    <row r="4670" spans="1:18" ht="22.5" customHeight="1">
      <c r="A4670" s="34"/>
      <c r="B4670" s="15"/>
      <c r="C4670" s="18"/>
      <c r="D4670" s="35"/>
      <c r="E4670" s="36"/>
      <c r="F4670" s="32"/>
      <c r="G4670" s="32"/>
      <c r="H4670" s="32"/>
      <c r="I4670" s="32"/>
      <c r="J4670" s="37"/>
      <c r="K4670" s="36"/>
      <c r="L4670" s="32"/>
      <c r="M4670" s="37"/>
      <c r="N4670" s="32"/>
      <c r="O4670" s="32"/>
      <c r="P4670" s="32"/>
      <c r="Q4670" s="32"/>
      <c r="R4670" s="38"/>
    </row>
    <row r="4671" spans="1:18" ht="22.5" customHeight="1">
      <c r="A4671" s="34"/>
      <c r="B4671" s="15"/>
      <c r="C4671" s="18"/>
      <c r="D4671" s="35"/>
      <c r="E4671" s="36"/>
      <c r="F4671" s="32"/>
      <c r="G4671" s="32"/>
      <c r="H4671" s="32"/>
      <c r="I4671" s="32"/>
      <c r="J4671" s="37"/>
      <c r="K4671" s="36"/>
      <c r="L4671" s="32"/>
      <c r="M4671" s="37"/>
      <c r="N4671" s="32"/>
      <c r="O4671" s="32"/>
      <c r="P4671" s="32"/>
      <c r="Q4671" s="32"/>
      <c r="R4671" s="38"/>
    </row>
    <row r="4672" spans="1:18" ht="22.5" customHeight="1">
      <c r="A4672" s="34"/>
      <c r="B4672" s="15"/>
      <c r="C4672" s="18"/>
      <c r="D4672" s="35"/>
      <c r="E4672" s="36"/>
      <c r="F4672" s="32"/>
      <c r="G4672" s="32"/>
      <c r="H4672" s="32"/>
      <c r="I4672" s="32"/>
      <c r="J4672" s="37"/>
      <c r="K4672" s="36"/>
      <c r="L4672" s="32"/>
      <c r="M4672" s="37"/>
      <c r="N4672" s="32"/>
      <c r="O4672" s="32"/>
      <c r="P4672" s="32"/>
      <c r="Q4672" s="32"/>
      <c r="R4672" s="38"/>
    </row>
    <row r="4673" spans="1:18" ht="22.5" customHeight="1">
      <c r="A4673" s="34"/>
      <c r="B4673" s="15"/>
      <c r="C4673" s="18"/>
      <c r="D4673" s="35"/>
      <c r="E4673" s="36"/>
      <c r="F4673" s="32"/>
      <c r="G4673" s="32"/>
      <c r="H4673" s="32"/>
      <c r="I4673" s="32"/>
      <c r="J4673" s="37"/>
      <c r="K4673" s="36"/>
      <c r="L4673" s="32"/>
      <c r="M4673" s="37"/>
      <c r="N4673" s="32"/>
      <c r="O4673" s="32"/>
      <c r="P4673" s="32"/>
      <c r="Q4673" s="32"/>
      <c r="R4673" s="38"/>
    </row>
    <row r="4674" spans="1:18" ht="22.5" customHeight="1">
      <c r="A4674" s="34"/>
      <c r="B4674" s="15"/>
      <c r="C4674" s="18"/>
      <c r="D4674" s="35"/>
      <c r="E4674" s="36"/>
      <c r="F4674" s="32"/>
      <c r="G4674" s="32"/>
      <c r="H4674" s="32"/>
      <c r="I4674" s="32"/>
      <c r="J4674" s="37"/>
      <c r="K4674" s="36"/>
      <c r="L4674" s="32"/>
      <c r="M4674" s="37"/>
      <c r="N4674" s="32"/>
      <c r="O4674" s="32"/>
      <c r="P4674" s="32"/>
      <c r="Q4674" s="32"/>
      <c r="R4674" s="38"/>
    </row>
    <row r="4675" spans="1:18" ht="22.5" customHeight="1">
      <c r="A4675" s="34"/>
      <c r="B4675" s="15"/>
      <c r="C4675" s="18"/>
      <c r="D4675" s="35"/>
      <c r="E4675" s="36"/>
      <c r="F4675" s="32"/>
      <c r="G4675" s="32"/>
      <c r="H4675" s="32"/>
      <c r="I4675" s="32"/>
      <c r="J4675" s="37"/>
      <c r="K4675" s="36"/>
      <c r="L4675" s="32"/>
      <c r="M4675" s="37"/>
      <c r="N4675" s="32"/>
      <c r="O4675" s="32"/>
      <c r="P4675" s="32"/>
      <c r="Q4675" s="32"/>
      <c r="R4675" s="38"/>
    </row>
    <row r="4676" spans="1:18" ht="22.5" customHeight="1">
      <c r="A4676" s="34"/>
      <c r="B4676" s="15"/>
      <c r="C4676" s="18"/>
      <c r="D4676" s="35"/>
      <c r="E4676" s="36"/>
      <c r="F4676" s="32"/>
      <c r="G4676" s="32"/>
      <c r="H4676" s="32"/>
      <c r="I4676" s="32"/>
      <c r="J4676" s="37"/>
      <c r="K4676" s="36"/>
      <c r="L4676" s="32"/>
      <c r="M4676" s="37"/>
      <c r="N4676" s="32"/>
      <c r="O4676" s="32"/>
      <c r="P4676" s="32"/>
      <c r="Q4676" s="32"/>
      <c r="R4676" s="38"/>
    </row>
    <row r="4677" spans="1:18" ht="22.5" customHeight="1">
      <c r="A4677" s="34"/>
      <c r="B4677" s="15"/>
      <c r="C4677" s="18"/>
      <c r="D4677" s="35"/>
      <c r="E4677" s="36"/>
      <c r="F4677" s="32"/>
      <c r="G4677" s="32"/>
      <c r="H4677" s="32"/>
      <c r="I4677" s="32"/>
      <c r="J4677" s="37"/>
      <c r="K4677" s="36"/>
      <c r="L4677" s="32"/>
      <c r="M4677" s="37"/>
      <c r="N4677" s="32"/>
      <c r="O4677" s="32"/>
      <c r="P4677" s="32"/>
      <c r="Q4677" s="32"/>
      <c r="R4677" s="38"/>
    </row>
    <row r="4678" spans="1:18" ht="22.5" customHeight="1">
      <c r="A4678" s="34"/>
      <c r="B4678" s="15"/>
      <c r="C4678" s="18"/>
      <c r="D4678" s="35"/>
      <c r="E4678" s="36"/>
      <c r="F4678" s="32"/>
      <c r="G4678" s="32"/>
      <c r="H4678" s="32"/>
      <c r="I4678" s="32"/>
      <c r="J4678" s="37"/>
      <c r="K4678" s="36"/>
      <c r="L4678" s="32"/>
      <c r="M4678" s="37"/>
      <c r="N4678" s="32"/>
      <c r="O4678" s="32"/>
      <c r="P4678" s="32"/>
      <c r="Q4678" s="32"/>
      <c r="R4678" s="38"/>
    </row>
    <row r="4679" spans="1:18" ht="22.5" customHeight="1">
      <c r="A4679" s="34"/>
      <c r="B4679" s="15"/>
      <c r="C4679" s="18"/>
      <c r="D4679" s="35"/>
      <c r="E4679" s="36"/>
      <c r="F4679" s="32"/>
      <c r="G4679" s="32"/>
      <c r="H4679" s="32"/>
      <c r="I4679" s="32"/>
      <c r="J4679" s="37"/>
      <c r="K4679" s="36"/>
      <c r="L4679" s="32"/>
      <c r="M4679" s="37"/>
      <c r="N4679" s="32"/>
      <c r="O4679" s="32"/>
      <c r="P4679" s="32"/>
      <c r="Q4679" s="32"/>
      <c r="R4679" s="38"/>
    </row>
    <row r="4680" spans="1:18" ht="22.5" customHeight="1">
      <c r="A4680" s="34"/>
      <c r="B4680" s="15"/>
      <c r="C4680" s="18"/>
      <c r="D4680" s="35"/>
      <c r="E4680" s="36"/>
      <c r="F4680" s="32"/>
      <c r="G4680" s="32"/>
      <c r="H4680" s="32"/>
      <c r="I4680" s="32"/>
      <c r="J4680" s="37"/>
      <c r="K4680" s="36"/>
      <c r="L4680" s="32"/>
      <c r="M4680" s="37"/>
      <c r="N4680" s="32"/>
      <c r="O4680" s="32"/>
      <c r="P4680" s="32"/>
      <c r="Q4680" s="32"/>
      <c r="R4680" s="38"/>
    </row>
    <row r="4681" spans="1:18" ht="22.5" customHeight="1">
      <c r="A4681" s="34"/>
      <c r="B4681" s="15"/>
      <c r="C4681" s="18"/>
      <c r="D4681" s="35"/>
      <c r="E4681" s="36"/>
      <c r="F4681" s="32"/>
      <c r="G4681" s="32"/>
      <c r="H4681" s="32"/>
      <c r="I4681" s="32"/>
      <c r="J4681" s="37"/>
      <c r="K4681" s="36"/>
      <c r="L4681" s="32"/>
      <c r="M4681" s="37"/>
      <c r="N4681" s="32"/>
      <c r="O4681" s="32"/>
      <c r="P4681" s="32"/>
      <c r="Q4681" s="32"/>
      <c r="R4681" s="38"/>
    </row>
    <row r="4682" spans="1:18" ht="22.5" customHeight="1">
      <c r="A4682" s="34"/>
      <c r="B4682" s="15"/>
      <c r="C4682" s="18"/>
      <c r="D4682" s="35"/>
      <c r="E4682" s="36"/>
      <c r="F4682" s="32"/>
      <c r="G4682" s="32"/>
      <c r="H4682" s="32"/>
      <c r="I4682" s="32"/>
      <c r="J4682" s="37"/>
      <c r="K4682" s="36"/>
      <c r="L4682" s="32"/>
      <c r="M4682" s="37"/>
      <c r="N4682" s="32"/>
      <c r="O4682" s="32"/>
      <c r="P4682" s="32"/>
      <c r="Q4682" s="32"/>
      <c r="R4682" s="38"/>
    </row>
    <row r="4683" spans="1:18" ht="22.5" customHeight="1">
      <c r="A4683" s="34"/>
      <c r="B4683" s="15"/>
      <c r="C4683" s="18"/>
      <c r="D4683" s="35"/>
      <c r="E4683" s="36"/>
      <c r="F4683" s="32"/>
      <c r="G4683" s="32"/>
      <c r="H4683" s="32"/>
      <c r="I4683" s="32"/>
      <c r="J4683" s="37"/>
      <c r="K4683" s="36"/>
      <c r="L4683" s="32"/>
      <c r="M4683" s="37"/>
      <c r="N4683" s="32"/>
      <c r="O4683" s="32"/>
      <c r="P4683" s="32"/>
      <c r="Q4683" s="32"/>
      <c r="R4683" s="38"/>
    </row>
    <row r="4684" spans="1:18" ht="22.5" customHeight="1">
      <c r="A4684" s="34"/>
      <c r="B4684" s="15"/>
      <c r="C4684" s="18"/>
      <c r="D4684" s="35"/>
      <c r="E4684" s="36"/>
      <c r="F4684" s="32"/>
      <c r="G4684" s="32"/>
      <c r="H4684" s="32"/>
      <c r="I4684" s="32"/>
      <c r="J4684" s="37"/>
      <c r="K4684" s="36"/>
      <c r="L4684" s="32"/>
      <c r="M4684" s="37"/>
      <c r="N4684" s="32"/>
      <c r="O4684" s="32"/>
      <c r="P4684" s="32"/>
      <c r="Q4684" s="32"/>
      <c r="R4684" s="38"/>
    </row>
    <row r="4685" spans="1:18" ht="22.5" customHeight="1">
      <c r="A4685" s="34"/>
      <c r="B4685" s="15"/>
      <c r="C4685" s="18"/>
      <c r="D4685" s="35"/>
      <c r="E4685" s="36"/>
      <c r="F4685" s="32"/>
      <c r="G4685" s="32"/>
      <c r="H4685" s="32"/>
      <c r="I4685" s="32"/>
      <c r="J4685" s="37"/>
      <c r="K4685" s="36"/>
      <c r="L4685" s="32"/>
      <c r="M4685" s="37"/>
      <c r="N4685" s="32"/>
      <c r="O4685" s="32"/>
      <c r="P4685" s="32"/>
      <c r="Q4685" s="32"/>
      <c r="R4685" s="38"/>
    </row>
    <row r="4686" spans="1:18" ht="22.5" customHeight="1">
      <c r="A4686" s="34"/>
      <c r="B4686" s="15"/>
      <c r="C4686" s="18"/>
      <c r="D4686" s="35"/>
      <c r="E4686" s="36"/>
      <c r="F4686" s="32"/>
      <c r="G4686" s="32"/>
      <c r="H4686" s="32"/>
      <c r="I4686" s="32"/>
      <c r="J4686" s="37"/>
      <c r="K4686" s="36"/>
      <c r="L4686" s="32"/>
      <c r="M4686" s="37"/>
      <c r="N4686" s="32"/>
      <c r="O4686" s="32"/>
      <c r="P4686" s="32"/>
      <c r="Q4686" s="32"/>
      <c r="R4686" s="38"/>
    </row>
    <row r="4687" spans="1:18" ht="22.5" customHeight="1">
      <c r="A4687" s="34"/>
      <c r="B4687" s="15"/>
      <c r="C4687" s="18"/>
      <c r="D4687" s="35"/>
      <c r="E4687" s="36"/>
      <c r="F4687" s="32"/>
      <c r="G4687" s="32"/>
      <c r="H4687" s="32"/>
      <c r="I4687" s="32"/>
      <c r="J4687" s="37"/>
      <c r="K4687" s="36"/>
      <c r="L4687" s="32"/>
      <c r="M4687" s="37"/>
      <c r="N4687" s="32"/>
      <c r="O4687" s="32"/>
      <c r="P4687" s="32"/>
      <c r="Q4687" s="32"/>
      <c r="R4687" s="38"/>
    </row>
    <row r="4688" spans="1:18" ht="22.5" customHeight="1">
      <c r="A4688" s="34"/>
      <c r="B4688" s="15"/>
      <c r="C4688" s="18"/>
      <c r="D4688" s="35"/>
      <c r="E4688" s="36"/>
      <c r="F4688" s="32"/>
      <c r="G4688" s="32"/>
      <c r="H4688" s="32"/>
      <c r="I4688" s="32"/>
      <c r="J4688" s="37"/>
      <c r="K4688" s="36"/>
      <c r="L4688" s="32"/>
      <c r="M4688" s="37"/>
      <c r="N4688" s="32"/>
      <c r="O4688" s="32"/>
      <c r="P4688" s="32"/>
      <c r="Q4688" s="32"/>
      <c r="R4688" s="38"/>
    </row>
    <row r="4689" spans="1:18" ht="22.5" customHeight="1">
      <c r="A4689" s="34"/>
      <c r="B4689" s="15"/>
      <c r="C4689" s="18"/>
      <c r="D4689" s="35"/>
      <c r="E4689" s="36"/>
      <c r="F4689" s="32"/>
      <c r="G4689" s="32"/>
      <c r="H4689" s="32"/>
      <c r="I4689" s="32"/>
      <c r="J4689" s="37"/>
      <c r="K4689" s="36"/>
      <c r="L4689" s="32"/>
      <c r="M4689" s="37"/>
      <c r="N4689" s="32"/>
      <c r="O4689" s="32"/>
      <c r="P4689" s="32"/>
      <c r="Q4689" s="32"/>
      <c r="R4689" s="38"/>
    </row>
    <row r="4690" spans="1:18" ht="22.5" customHeight="1">
      <c r="A4690" s="34"/>
      <c r="B4690" s="15"/>
      <c r="C4690" s="18"/>
      <c r="D4690" s="35"/>
      <c r="E4690" s="36"/>
      <c r="F4690" s="32"/>
      <c r="G4690" s="32"/>
      <c r="H4690" s="32"/>
      <c r="I4690" s="32"/>
      <c r="J4690" s="37"/>
      <c r="K4690" s="36"/>
      <c r="L4690" s="32"/>
      <c r="M4690" s="37"/>
      <c r="N4690" s="32"/>
      <c r="O4690" s="32"/>
      <c r="P4690" s="32"/>
      <c r="Q4690" s="32"/>
      <c r="R4690" s="38"/>
    </row>
    <row r="4691" spans="1:18" ht="22.5" customHeight="1">
      <c r="A4691" s="34"/>
      <c r="B4691" s="15"/>
      <c r="C4691" s="18"/>
      <c r="D4691" s="35"/>
      <c r="E4691" s="36"/>
      <c r="F4691" s="32"/>
      <c r="G4691" s="32"/>
      <c r="H4691" s="32"/>
      <c r="I4691" s="32"/>
      <c r="J4691" s="37"/>
      <c r="K4691" s="36"/>
      <c r="L4691" s="32"/>
      <c r="M4691" s="37"/>
      <c r="N4691" s="32"/>
      <c r="O4691" s="32"/>
      <c r="P4691" s="32"/>
      <c r="Q4691" s="32"/>
      <c r="R4691" s="38"/>
    </row>
    <row r="4692" spans="1:18" ht="22.5" customHeight="1">
      <c r="A4692" s="34"/>
      <c r="B4692" s="15"/>
      <c r="C4692" s="18"/>
      <c r="D4692" s="35"/>
      <c r="E4692" s="36"/>
      <c r="F4692" s="32"/>
      <c r="G4692" s="32"/>
      <c r="H4692" s="32"/>
      <c r="I4692" s="32"/>
      <c r="J4692" s="37"/>
      <c r="K4692" s="36"/>
      <c r="L4692" s="32"/>
      <c r="M4692" s="37"/>
      <c r="N4692" s="32"/>
      <c r="O4692" s="32"/>
      <c r="P4692" s="32"/>
      <c r="Q4692" s="32"/>
      <c r="R4692" s="38"/>
    </row>
    <row r="4693" spans="1:18" ht="22.5" customHeight="1">
      <c r="A4693" s="34"/>
      <c r="B4693" s="15"/>
      <c r="C4693" s="18"/>
      <c r="D4693" s="35"/>
      <c r="E4693" s="36"/>
      <c r="F4693" s="32"/>
      <c r="G4693" s="32"/>
      <c r="H4693" s="32"/>
      <c r="I4693" s="32"/>
      <c r="J4693" s="37"/>
      <c r="K4693" s="36"/>
      <c r="L4693" s="32"/>
      <c r="M4693" s="37"/>
      <c r="N4693" s="32"/>
      <c r="O4693" s="32"/>
      <c r="P4693" s="32"/>
      <c r="Q4693" s="32"/>
      <c r="R4693" s="38"/>
    </row>
    <row r="4694" spans="1:18" ht="22.5" customHeight="1">
      <c r="A4694" s="34"/>
      <c r="B4694" s="15"/>
      <c r="C4694" s="18"/>
      <c r="D4694" s="35"/>
      <c r="E4694" s="36"/>
      <c r="F4694" s="32"/>
      <c r="G4694" s="32"/>
      <c r="H4694" s="32"/>
      <c r="I4694" s="32"/>
      <c r="J4694" s="37"/>
      <c r="K4694" s="36"/>
      <c r="L4694" s="32"/>
      <c r="M4694" s="37"/>
      <c r="N4694" s="32"/>
      <c r="O4694" s="32"/>
      <c r="P4694" s="32"/>
      <c r="Q4694" s="32"/>
      <c r="R4694" s="38"/>
    </row>
    <row r="4695" spans="1:18" ht="22.5" customHeight="1">
      <c r="A4695" s="34"/>
      <c r="B4695" s="15"/>
      <c r="C4695" s="18"/>
      <c r="D4695" s="35"/>
      <c r="E4695" s="36"/>
      <c r="F4695" s="32"/>
      <c r="G4695" s="32"/>
      <c r="H4695" s="32"/>
      <c r="I4695" s="32"/>
      <c r="J4695" s="37"/>
      <c r="K4695" s="36"/>
      <c r="L4695" s="32"/>
      <c r="M4695" s="37"/>
      <c r="N4695" s="32"/>
      <c r="O4695" s="32"/>
      <c r="P4695" s="32"/>
      <c r="Q4695" s="32"/>
      <c r="R4695" s="38"/>
    </row>
    <row r="4696" spans="1:18" ht="22.5" customHeight="1">
      <c r="A4696" s="34"/>
      <c r="B4696" s="15"/>
      <c r="C4696" s="18"/>
      <c r="D4696" s="35"/>
      <c r="E4696" s="36"/>
      <c r="F4696" s="32"/>
      <c r="G4696" s="32"/>
      <c r="H4696" s="32"/>
      <c r="I4696" s="32"/>
      <c r="J4696" s="37"/>
      <c r="K4696" s="36"/>
      <c r="L4696" s="32"/>
      <c r="M4696" s="37"/>
      <c r="N4696" s="32"/>
      <c r="O4696" s="32"/>
      <c r="P4696" s="32"/>
      <c r="Q4696" s="32"/>
      <c r="R4696" s="38"/>
    </row>
    <row r="4697" spans="1:18" ht="22.5" customHeight="1">
      <c r="A4697" s="34"/>
      <c r="B4697" s="15"/>
      <c r="C4697" s="18"/>
      <c r="D4697" s="35"/>
      <c r="E4697" s="36"/>
      <c r="F4697" s="32"/>
      <c r="G4697" s="32"/>
      <c r="H4697" s="32"/>
      <c r="I4697" s="32"/>
      <c r="J4697" s="37"/>
      <c r="K4697" s="36"/>
      <c r="L4697" s="32"/>
      <c r="M4697" s="37"/>
      <c r="N4697" s="32"/>
      <c r="O4697" s="32"/>
      <c r="P4697" s="32"/>
      <c r="Q4697" s="32"/>
      <c r="R4697" s="38"/>
    </row>
    <row r="4698" spans="1:18" ht="22.5" customHeight="1">
      <c r="A4698" s="34"/>
      <c r="B4698" s="15"/>
      <c r="C4698" s="18"/>
      <c r="D4698" s="35"/>
      <c r="E4698" s="36"/>
      <c r="F4698" s="32"/>
      <c r="G4698" s="32"/>
      <c r="H4698" s="32"/>
      <c r="I4698" s="32"/>
      <c r="J4698" s="37"/>
      <c r="K4698" s="36"/>
      <c r="L4698" s="32"/>
      <c r="M4698" s="37"/>
      <c r="N4698" s="32"/>
      <c r="O4698" s="32"/>
      <c r="P4698" s="32"/>
      <c r="Q4698" s="32"/>
      <c r="R4698" s="38"/>
    </row>
    <row r="4699" spans="1:18" ht="22.5" customHeight="1">
      <c r="A4699" s="34"/>
      <c r="B4699" s="15"/>
      <c r="C4699" s="18"/>
      <c r="D4699" s="35"/>
      <c r="E4699" s="36"/>
      <c r="F4699" s="32"/>
      <c r="G4699" s="32"/>
      <c r="H4699" s="32"/>
      <c r="I4699" s="32"/>
      <c r="J4699" s="37"/>
      <c r="K4699" s="36"/>
      <c r="L4699" s="32"/>
      <c r="M4699" s="37"/>
      <c r="N4699" s="32"/>
      <c r="O4699" s="32"/>
      <c r="P4699" s="32"/>
      <c r="Q4699" s="32"/>
      <c r="R4699" s="38"/>
    </row>
    <row r="4700" spans="1:18" ht="22.5" customHeight="1">
      <c r="A4700" s="34"/>
      <c r="B4700" s="15"/>
      <c r="C4700" s="18"/>
      <c r="D4700" s="35"/>
      <c r="E4700" s="36"/>
      <c r="F4700" s="32"/>
      <c r="G4700" s="32"/>
      <c r="H4700" s="32"/>
      <c r="I4700" s="32"/>
      <c r="J4700" s="37"/>
      <c r="K4700" s="36"/>
      <c r="L4700" s="32"/>
      <c r="M4700" s="37"/>
      <c r="N4700" s="32"/>
      <c r="O4700" s="32"/>
      <c r="P4700" s="32"/>
      <c r="Q4700" s="32"/>
      <c r="R4700" s="38"/>
    </row>
    <row r="4701" spans="1:18" ht="22.5" customHeight="1">
      <c r="A4701" s="34"/>
      <c r="B4701" s="15"/>
      <c r="C4701" s="18"/>
      <c r="D4701" s="35"/>
      <c r="E4701" s="36"/>
      <c r="F4701" s="32"/>
      <c r="G4701" s="32"/>
      <c r="H4701" s="32"/>
      <c r="I4701" s="32"/>
      <c r="J4701" s="37"/>
      <c r="K4701" s="36"/>
      <c r="L4701" s="32"/>
      <c r="M4701" s="37"/>
      <c r="N4701" s="32"/>
      <c r="O4701" s="32"/>
      <c r="P4701" s="32"/>
      <c r="Q4701" s="32"/>
      <c r="R4701" s="38"/>
    </row>
    <row r="4702" spans="1:18" ht="22.5" customHeight="1">
      <c r="A4702" s="34"/>
      <c r="B4702" s="15"/>
      <c r="C4702" s="18"/>
      <c r="D4702" s="35"/>
      <c r="E4702" s="36"/>
      <c r="F4702" s="32"/>
      <c r="G4702" s="32"/>
      <c r="H4702" s="32"/>
      <c r="I4702" s="32"/>
      <c r="J4702" s="37"/>
      <c r="K4702" s="36"/>
      <c r="L4702" s="32"/>
      <c r="M4702" s="37"/>
      <c r="N4702" s="32"/>
      <c r="O4702" s="32"/>
      <c r="P4702" s="32"/>
      <c r="Q4702" s="32"/>
      <c r="R4702" s="38"/>
    </row>
    <row r="4703" spans="1:18" ht="22.5" customHeight="1">
      <c r="A4703" s="34"/>
      <c r="B4703" s="15"/>
      <c r="C4703" s="18"/>
      <c r="D4703" s="35"/>
      <c r="E4703" s="36"/>
      <c r="F4703" s="32"/>
      <c r="G4703" s="32"/>
      <c r="H4703" s="32"/>
      <c r="I4703" s="32"/>
      <c r="J4703" s="37"/>
      <c r="K4703" s="36"/>
      <c r="L4703" s="32"/>
      <c r="M4703" s="37"/>
      <c r="N4703" s="32"/>
      <c r="O4703" s="32"/>
      <c r="P4703" s="32"/>
      <c r="Q4703" s="32"/>
      <c r="R4703" s="38"/>
    </row>
    <row r="4704" spans="1:18" ht="22.5" customHeight="1">
      <c r="A4704" s="34"/>
      <c r="B4704" s="15"/>
      <c r="C4704" s="18"/>
      <c r="D4704" s="35"/>
      <c r="E4704" s="36"/>
      <c r="F4704" s="32"/>
      <c r="G4704" s="32"/>
      <c r="H4704" s="32"/>
      <c r="I4704" s="32"/>
      <c r="J4704" s="37"/>
      <c r="K4704" s="36"/>
      <c r="L4704" s="32"/>
      <c r="M4704" s="37"/>
      <c r="N4704" s="32"/>
      <c r="O4704" s="32"/>
      <c r="P4704" s="32"/>
      <c r="Q4704" s="32"/>
      <c r="R4704" s="38"/>
    </row>
    <row r="4705" spans="1:18" ht="22.5" customHeight="1">
      <c r="A4705" s="34"/>
      <c r="B4705" s="15"/>
      <c r="C4705" s="18"/>
      <c r="D4705" s="35"/>
      <c r="E4705" s="36"/>
      <c r="F4705" s="32"/>
      <c r="G4705" s="32"/>
      <c r="H4705" s="32"/>
      <c r="I4705" s="32"/>
      <c r="J4705" s="37"/>
      <c r="K4705" s="36"/>
      <c r="L4705" s="32"/>
      <c r="M4705" s="37"/>
      <c r="N4705" s="32"/>
      <c r="O4705" s="32"/>
      <c r="P4705" s="32"/>
      <c r="Q4705" s="32"/>
      <c r="R4705" s="38"/>
    </row>
    <row r="4706" spans="1:18" ht="22.5" customHeight="1">
      <c r="A4706" s="34"/>
      <c r="B4706" s="15"/>
      <c r="C4706" s="18"/>
      <c r="D4706" s="35"/>
      <c r="E4706" s="36"/>
      <c r="F4706" s="32"/>
      <c r="G4706" s="32"/>
      <c r="H4706" s="32"/>
      <c r="I4706" s="32"/>
      <c r="J4706" s="37"/>
      <c r="K4706" s="36"/>
      <c r="L4706" s="32"/>
      <c r="M4706" s="37"/>
      <c r="N4706" s="32"/>
      <c r="O4706" s="32"/>
      <c r="P4706" s="32"/>
      <c r="Q4706" s="32"/>
      <c r="R4706" s="38"/>
    </row>
    <row r="4707" spans="1:18" ht="22.5" customHeight="1">
      <c r="A4707" s="34"/>
      <c r="B4707" s="15"/>
      <c r="C4707" s="18"/>
      <c r="D4707" s="35"/>
      <c r="E4707" s="36"/>
      <c r="F4707" s="32"/>
      <c r="G4707" s="32"/>
      <c r="H4707" s="32"/>
      <c r="I4707" s="32"/>
      <c r="J4707" s="37"/>
      <c r="K4707" s="36"/>
      <c r="L4707" s="32"/>
      <c r="M4707" s="37"/>
      <c r="N4707" s="32"/>
      <c r="O4707" s="32"/>
      <c r="P4707" s="32"/>
      <c r="Q4707" s="32"/>
      <c r="R4707" s="38"/>
    </row>
    <row r="4708" spans="1:18" ht="22.5" customHeight="1">
      <c r="A4708" s="34"/>
      <c r="B4708" s="15"/>
      <c r="C4708" s="18"/>
      <c r="D4708" s="35"/>
      <c r="E4708" s="36"/>
      <c r="F4708" s="32"/>
      <c r="G4708" s="32"/>
      <c r="H4708" s="32"/>
      <c r="I4708" s="32"/>
      <c r="J4708" s="37"/>
      <c r="K4708" s="36"/>
      <c r="L4708" s="32"/>
      <c r="M4708" s="37"/>
      <c r="N4708" s="32"/>
      <c r="O4708" s="32"/>
      <c r="P4708" s="32"/>
      <c r="Q4708" s="32"/>
      <c r="R4708" s="38"/>
    </row>
    <row r="4709" spans="1:18" ht="22.5" customHeight="1">
      <c r="A4709" s="34"/>
      <c r="B4709" s="15"/>
      <c r="C4709" s="18"/>
      <c r="D4709" s="35"/>
      <c r="E4709" s="36"/>
      <c r="F4709" s="32"/>
      <c r="G4709" s="32"/>
      <c r="H4709" s="32"/>
      <c r="I4709" s="32"/>
      <c r="J4709" s="37"/>
      <c r="K4709" s="36"/>
      <c r="L4709" s="32"/>
      <c r="M4709" s="37"/>
      <c r="N4709" s="32"/>
      <c r="O4709" s="32"/>
      <c r="P4709" s="32"/>
      <c r="Q4709" s="32"/>
      <c r="R4709" s="38"/>
    </row>
    <row r="4710" spans="1:18" ht="22.5" customHeight="1">
      <c r="A4710" s="34"/>
      <c r="B4710" s="15"/>
      <c r="C4710" s="18"/>
      <c r="D4710" s="35"/>
      <c r="E4710" s="36"/>
      <c r="F4710" s="32"/>
      <c r="G4710" s="32"/>
      <c r="H4710" s="32"/>
      <c r="I4710" s="32"/>
      <c r="J4710" s="37"/>
      <c r="K4710" s="36"/>
      <c r="L4710" s="32"/>
      <c r="M4710" s="37"/>
      <c r="N4710" s="32"/>
      <c r="O4710" s="32"/>
      <c r="P4710" s="32"/>
      <c r="Q4710" s="32"/>
      <c r="R4710" s="38"/>
    </row>
    <row r="4711" spans="1:18" ht="22.5" customHeight="1">
      <c r="A4711" s="34"/>
      <c r="B4711" s="15"/>
      <c r="C4711" s="18"/>
      <c r="D4711" s="35"/>
      <c r="E4711" s="36"/>
      <c r="F4711" s="32"/>
      <c r="G4711" s="32"/>
      <c r="H4711" s="32"/>
      <c r="I4711" s="32"/>
      <c r="J4711" s="37"/>
      <c r="K4711" s="36"/>
      <c r="L4711" s="32"/>
      <c r="M4711" s="37"/>
      <c r="N4711" s="32"/>
      <c r="O4711" s="32"/>
      <c r="P4711" s="32"/>
      <c r="Q4711" s="32"/>
      <c r="R4711" s="38"/>
    </row>
    <row r="4712" spans="1:18" ht="22.5" customHeight="1">
      <c r="A4712" s="34"/>
      <c r="B4712" s="15"/>
      <c r="C4712" s="18"/>
      <c r="D4712" s="35"/>
      <c r="E4712" s="36"/>
      <c r="F4712" s="32"/>
      <c r="G4712" s="32"/>
      <c r="H4712" s="32"/>
      <c r="I4712" s="32"/>
      <c r="J4712" s="37"/>
      <c r="K4712" s="36"/>
      <c r="L4712" s="32"/>
      <c r="M4712" s="37"/>
      <c r="N4712" s="32"/>
      <c r="O4712" s="32"/>
      <c r="P4712" s="32"/>
      <c r="Q4712" s="32"/>
      <c r="R4712" s="38"/>
    </row>
    <row r="4713" spans="1:18" ht="22.5" customHeight="1">
      <c r="A4713" s="34"/>
      <c r="B4713" s="15"/>
      <c r="C4713" s="18"/>
      <c r="D4713" s="35"/>
      <c r="E4713" s="36"/>
      <c r="F4713" s="32"/>
      <c r="G4713" s="32"/>
      <c r="H4713" s="32"/>
      <c r="I4713" s="32"/>
      <c r="J4713" s="37"/>
      <c r="K4713" s="36"/>
      <c r="L4713" s="32"/>
      <c r="M4713" s="37"/>
      <c r="N4713" s="32"/>
      <c r="O4713" s="32"/>
      <c r="P4713" s="32"/>
      <c r="Q4713" s="32"/>
      <c r="R4713" s="38"/>
    </row>
    <row r="4714" spans="1:18" ht="22.5" customHeight="1">
      <c r="A4714" s="34"/>
      <c r="B4714" s="15"/>
      <c r="C4714" s="18"/>
      <c r="D4714" s="35"/>
      <c r="E4714" s="36"/>
      <c r="F4714" s="32"/>
      <c r="G4714" s="32"/>
      <c r="H4714" s="32"/>
      <c r="I4714" s="32"/>
      <c r="J4714" s="37"/>
      <c r="K4714" s="36"/>
      <c r="L4714" s="32"/>
      <c r="M4714" s="37"/>
      <c r="N4714" s="32"/>
      <c r="O4714" s="32"/>
      <c r="P4714" s="32"/>
      <c r="Q4714" s="32"/>
      <c r="R4714" s="38"/>
    </row>
    <row r="4715" spans="1:18" ht="22.5" customHeight="1">
      <c r="A4715" s="34"/>
      <c r="B4715" s="15"/>
      <c r="C4715" s="18"/>
      <c r="D4715" s="35"/>
      <c r="E4715" s="36"/>
      <c r="F4715" s="32"/>
      <c r="G4715" s="32"/>
      <c r="H4715" s="32"/>
      <c r="I4715" s="32"/>
      <c r="J4715" s="37"/>
      <c r="K4715" s="36"/>
      <c r="L4715" s="32"/>
      <c r="M4715" s="37"/>
      <c r="N4715" s="32"/>
      <c r="O4715" s="32"/>
      <c r="P4715" s="32"/>
      <c r="Q4715" s="32"/>
      <c r="R4715" s="38"/>
    </row>
    <row r="4716" spans="1:18" ht="22.5" customHeight="1">
      <c r="A4716" s="34"/>
      <c r="B4716" s="15"/>
      <c r="C4716" s="18"/>
      <c r="D4716" s="35"/>
      <c r="E4716" s="36"/>
      <c r="F4716" s="32"/>
      <c r="G4716" s="32"/>
      <c r="H4716" s="32"/>
      <c r="I4716" s="32"/>
      <c r="J4716" s="37"/>
      <c r="K4716" s="36"/>
      <c r="L4716" s="32"/>
      <c r="M4716" s="37"/>
      <c r="N4716" s="32"/>
      <c r="O4716" s="32"/>
      <c r="P4716" s="32"/>
      <c r="Q4716" s="32"/>
      <c r="R4716" s="38"/>
    </row>
    <row r="4717" spans="1:18" ht="22.5" customHeight="1">
      <c r="A4717" s="34"/>
      <c r="B4717" s="15"/>
      <c r="C4717" s="18"/>
      <c r="D4717" s="35"/>
      <c r="E4717" s="36"/>
      <c r="F4717" s="32"/>
      <c r="G4717" s="32"/>
      <c r="H4717" s="32"/>
      <c r="I4717" s="32"/>
      <c r="J4717" s="37"/>
      <c r="K4717" s="36"/>
      <c r="L4717" s="32"/>
      <c r="M4717" s="37"/>
      <c r="N4717" s="32"/>
      <c r="O4717" s="32"/>
      <c r="P4717" s="32"/>
      <c r="Q4717" s="32"/>
      <c r="R4717" s="38"/>
    </row>
    <row r="4718" spans="1:18" ht="22.5" customHeight="1">
      <c r="A4718" s="34"/>
      <c r="B4718" s="15"/>
      <c r="C4718" s="18"/>
      <c r="D4718" s="35"/>
      <c r="E4718" s="36"/>
      <c r="F4718" s="32"/>
      <c r="G4718" s="32"/>
      <c r="H4718" s="32"/>
      <c r="I4718" s="32"/>
      <c r="J4718" s="37"/>
      <c r="K4718" s="36"/>
      <c r="L4718" s="32"/>
      <c r="M4718" s="37"/>
      <c r="N4718" s="32"/>
      <c r="O4718" s="32"/>
      <c r="P4718" s="32"/>
      <c r="Q4718" s="32"/>
      <c r="R4718" s="38"/>
    </row>
    <row r="4719" spans="1:18" ht="22.5" customHeight="1">
      <c r="A4719" s="34"/>
      <c r="B4719" s="15"/>
      <c r="C4719" s="18"/>
      <c r="D4719" s="35"/>
      <c r="E4719" s="36"/>
      <c r="F4719" s="32"/>
      <c r="G4719" s="32"/>
      <c r="H4719" s="32"/>
      <c r="I4719" s="32"/>
      <c r="J4719" s="37"/>
      <c r="K4719" s="36"/>
      <c r="L4719" s="32"/>
      <c r="M4719" s="37"/>
      <c r="N4719" s="32"/>
      <c r="O4719" s="32"/>
      <c r="P4719" s="32"/>
      <c r="Q4719" s="32"/>
      <c r="R4719" s="38"/>
    </row>
    <row r="4720" spans="1:18" ht="22.5" customHeight="1">
      <c r="A4720" s="34"/>
      <c r="B4720" s="15"/>
      <c r="C4720" s="18"/>
      <c r="D4720" s="35"/>
      <c r="E4720" s="36"/>
      <c r="F4720" s="32"/>
      <c r="G4720" s="32"/>
      <c r="H4720" s="32"/>
      <c r="I4720" s="32"/>
      <c r="J4720" s="37"/>
      <c r="K4720" s="36"/>
      <c r="L4720" s="32"/>
      <c r="M4720" s="37"/>
      <c r="N4720" s="32"/>
      <c r="O4720" s="32"/>
      <c r="P4720" s="32"/>
      <c r="Q4720" s="32"/>
      <c r="R4720" s="38"/>
    </row>
    <row r="4721" spans="1:18" ht="22.5" customHeight="1">
      <c r="A4721" s="34"/>
      <c r="B4721" s="15"/>
      <c r="C4721" s="18"/>
      <c r="D4721" s="35"/>
      <c r="E4721" s="36"/>
      <c r="F4721" s="32"/>
      <c r="G4721" s="32"/>
      <c r="H4721" s="32"/>
      <c r="I4721" s="32"/>
      <c r="J4721" s="37"/>
      <c r="K4721" s="36"/>
      <c r="L4721" s="32"/>
      <c r="M4721" s="37"/>
      <c r="N4721" s="32"/>
      <c r="O4721" s="32"/>
      <c r="P4721" s="32"/>
      <c r="Q4721" s="32"/>
      <c r="R4721" s="38"/>
    </row>
    <row r="4722" spans="1:18" ht="22.5" customHeight="1">
      <c r="A4722" s="34"/>
      <c r="B4722" s="15"/>
      <c r="C4722" s="18"/>
      <c r="D4722" s="35"/>
      <c r="E4722" s="36"/>
      <c r="F4722" s="32"/>
      <c r="G4722" s="32"/>
      <c r="H4722" s="32"/>
      <c r="I4722" s="32"/>
      <c r="J4722" s="37"/>
      <c r="K4722" s="36"/>
      <c r="L4722" s="32"/>
      <c r="M4722" s="37"/>
      <c r="N4722" s="32"/>
      <c r="O4722" s="32"/>
      <c r="P4722" s="32"/>
      <c r="Q4722" s="32"/>
      <c r="R4722" s="38"/>
    </row>
    <row r="4723" spans="1:18" ht="22.5" customHeight="1">
      <c r="A4723" s="34"/>
      <c r="B4723" s="15"/>
      <c r="C4723" s="18"/>
      <c r="D4723" s="35"/>
      <c r="E4723" s="36"/>
      <c r="F4723" s="32"/>
      <c r="G4723" s="32"/>
      <c r="H4723" s="32"/>
      <c r="I4723" s="32"/>
      <c r="J4723" s="37"/>
      <c r="K4723" s="36"/>
      <c r="L4723" s="32"/>
      <c r="M4723" s="37"/>
      <c r="N4723" s="32"/>
      <c r="O4723" s="32"/>
      <c r="P4723" s="32"/>
      <c r="Q4723" s="32"/>
      <c r="R4723" s="38"/>
    </row>
    <row r="4724" spans="1:18" ht="22.5" customHeight="1">
      <c r="A4724" s="34"/>
      <c r="B4724" s="15"/>
      <c r="C4724" s="18"/>
      <c r="D4724" s="35"/>
      <c r="E4724" s="36"/>
      <c r="F4724" s="32"/>
      <c r="G4724" s="32"/>
      <c r="H4724" s="32"/>
      <c r="I4724" s="32"/>
      <c r="J4724" s="37"/>
      <c r="K4724" s="36"/>
      <c r="L4724" s="32"/>
      <c r="M4724" s="37"/>
      <c r="N4724" s="32"/>
      <c r="O4724" s="32"/>
      <c r="P4724" s="32"/>
      <c r="Q4724" s="32"/>
      <c r="R4724" s="38"/>
    </row>
    <row r="4725" spans="1:18" ht="22.5" customHeight="1">
      <c r="A4725" s="34"/>
      <c r="B4725" s="15"/>
      <c r="C4725" s="18"/>
      <c r="D4725" s="35"/>
      <c r="E4725" s="36"/>
      <c r="F4725" s="32"/>
      <c r="G4725" s="32"/>
      <c r="H4725" s="32"/>
      <c r="I4725" s="32"/>
      <c r="J4725" s="37"/>
      <c r="K4725" s="36"/>
      <c r="L4725" s="32"/>
      <c r="M4725" s="37"/>
      <c r="N4725" s="32"/>
      <c r="O4725" s="32"/>
      <c r="P4725" s="32"/>
      <c r="Q4725" s="32"/>
      <c r="R4725" s="38"/>
    </row>
    <row r="4726" spans="1:18" ht="22.5" customHeight="1">
      <c r="A4726" s="34"/>
      <c r="B4726" s="15"/>
      <c r="C4726" s="18"/>
      <c r="D4726" s="35"/>
      <c r="E4726" s="36"/>
      <c r="F4726" s="32"/>
      <c r="G4726" s="32"/>
      <c r="H4726" s="32"/>
      <c r="I4726" s="32"/>
      <c r="J4726" s="37"/>
      <c r="K4726" s="36"/>
      <c r="L4726" s="32"/>
      <c r="M4726" s="37"/>
      <c r="N4726" s="32"/>
      <c r="O4726" s="32"/>
      <c r="P4726" s="32"/>
      <c r="Q4726" s="32"/>
      <c r="R4726" s="38"/>
    </row>
    <row r="4727" spans="1:18" ht="22.5" customHeight="1">
      <c r="A4727" s="34"/>
      <c r="B4727" s="15"/>
      <c r="C4727" s="18"/>
      <c r="D4727" s="35"/>
      <c r="E4727" s="36"/>
      <c r="F4727" s="32"/>
      <c r="G4727" s="32"/>
      <c r="H4727" s="32"/>
      <c r="I4727" s="32"/>
      <c r="J4727" s="37"/>
      <c r="K4727" s="36"/>
      <c r="L4727" s="32"/>
      <c r="M4727" s="37"/>
      <c r="N4727" s="32"/>
      <c r="O4727" s="32"/>
      <c r="P4727" s="32"/>
      <c r="Q4727" s="32"/>
      <c r="R4727" s="38"/>
    </row>
    <row r="4728" spans="1:18" ht="22.5" customHeight="1">
      <c r="A4728" s="34"/>
      <c r="B4728" s="15"/>
      <c r="C4728" s="18"/>
      <c r="D4728" s="35"/>
      <c r="E4728" s="36"/>
      <c r="F4728" s="32"/>
      <c r="G4728" s="32"/>
      <c r="H4728" s="32"/>
      <c r="I4728" s="32"/>
      <c r="J4728" s="37"/>
      <c r="K4728" s="36"/>
      <c r="L4728" s="32"/>
      <c r="M4728" s="37"/>
      <c r="N4728" s="32"/>
      <c r="O4728" s="32"/>
      <c r="P4728" s="32"/>
      <c r="Q4728" s="32"/>
      <c r="R4728" s="38"/>
    </row>
    <row r="4729" spans="1:18" ht="22.5" customHeight="1">
      <c r="A4729" s="34"/>
      <c r="B4729" s="15"/>
      <c r="C4729" s="18"/>
      <c r="D4729" s="35"/>
      <c r="E4729" s="36"/>
      <c r="F4729" s="32"/>
      <c r="G4729" s="32"/>
      <c r="H4729" s="32"/>
      <c r="I4729" s="32"/>
      <c r="J4729" s="37"/>
      <c r="K4729" s="36"/>
      <c r="L4729" s="32"/>
      <c r="M4729" s="37"/>
      <c r="N4729" s="32"/>
      <c r="O4729" s="32"/>
      <c r="P4729" s="32"/>
      <c r="Q4729" s="32"/>
      <c r="R4729" s="38"/>
    </row>
    <row r="4730" spans="1:18" ht="22.5" customHeight="1">
      <c r="A4730" s="34"/>
      <c r="B4730" s="15"/>
      <c r="C4730" s="18"/>
      <c r="D4730" s="35"/>
      <c r="E4730" s="36"/>
      <c r="F4730" s="32"/>
      <c r="G4730" s="32"/>
      <c r="H4730" s="32"/>
      <c r="I4730" s="32"/>
      <c r="J4730" s="37"/>
      <c r="K4730" s="36"/>
      <c r="L4730" s="32"/>
      <c r="M4730" s="37"/>
      <c r="N4730" s="32"/>
      <c r="O4730" s="32"/>
      <c r="P4730" s="32"/>
      <c r="Q4730" s="32"/>
      <c r="R4730" s="38"/>
    </row>
    <row r="4731" spans="1:18" ht="22.5" customHeight="1">
      <c r="A4731" s="34"/>
      <c r="B4731" s="15"/>
      <c r="C4731" s="18"/>
      <c r="D4731" s="35"/>
      <c r="E4731" s="36"/>
      <c r="F4731" s="32"/>
      <c r="G4731" s="32"/>
      <c r="H4731" s="32"/>
      <c r="I4731" s="32"/>
      <c r="J4731" s="37"/>
      <c r="K4731" s="36"/>
      <c r="L4731" s="32"/>
      <c r="M4731" s="37"/>
      <c r="N4731" s="32"/>
      <c r="O4731" s="32"/>
      <c r="P4731" s="32"/>
      <c r="Q4731" s="32"/>
      <c r="R4731" s="38"/>
    </row>
    <row r="4732" spans="1:18" ht="22.5" customHeight="1">
      <c r="A4732" s="34"/>
      <c r="B4732" s="15"/>
      <c r="C4732" s="18"/>
      <c r="D4732" s="35"/>
      <c r="E4732" s="36"/>
      <c r="F4732" s="32"/>
      <c r="G4732" s="32"/>
      <c r="H4732" s="32"/>
      <c r="I4732" s="32"/>
      <c r="J4732" s="37"/>
      <c r="K4732" s="36"/>
      <c r="L4732" s="32"/>
      <c r="M4732" s="37"/>
      <c r="N4732" s="32"/>
      <c r="O4732" s="32"/>
      <c r="P4732" s="32"/>
      <c r="Q4732" s="32"/>
      <c r="R4732" s="38"/>
    </row>
    <row r="4733" spans="1:18" ht="22.5" customHeight="1">
      <c r="A4733" s="34"/>
      <c r="B4733" s="15"/>
      <c r="C4733" s="18"/>
      <c r="D4733" s="35"/>
      <c r="E4733" s="36"/>
      <c r="F4733" s="32"/>
      <c r="G4733" s="32"/>
      <c r="H4733" s="32"/>
      <c r="I4733" s="32"/>
      <c r="J4733" s="37"/>
      <c r="K4733" s="36"/>
      <c r="L4733" s="32"/>
      <c r="M4733" s="37"/>
      <c r="N4733" s="32"/>
      <c r="O4733" s="32"/>
      <c r="P4733" s="32"/>
      <c r="Q4733" s="32"/>
      <c r="R4733" s="38"/>
    </row>
    <row r="4734" spans="1:18" ht="22.5" customHeight="1">
      <c r="A4734" s="34"/>
      <c r="B4734" s="15"/>
      <c r="C4734" s="18"/>
      <c r="D4734" s="35"/>
      <c r="E4734" s="36"/>
      <c r="F4734" s="32"/>
      <c r="G4734" s="32"/>
      <c r="H4734" s="32"/>
      <c r="I4734" s="32"/>
      <c r="J4734" s="37"/>
      <c r="K4734" s="36"/>
      <c r="L4734" s="32"/>
      <c r="M4734" s="37"/>
      <c r="N4734" s="32"/>
      <c r="O4734" s="32"/>
      <c r="P4734" s="32"/>
      <c r="Q4734" s="32"/>
      <c r="R4734" s="38"/>
    </row>
    <row r="4735" spans="1:18" ht="22.5" customHeight="1">
      <c r="A4735" s="34"/>
      <c r="B4735" s="15"/>
      <c r="C4735" s="18"/>
      <c r="D4735" s="35"/>
      <c r="E4735" s="36"/>
      <c r="F4735" s="32"/>
      <c r="G4735" s="32"/>
      <c r="H4735" s="32"/>
      <c r="I4735" s="32"/>
      <c r="J4735" s="37"/>
      <c r="K4735" s="36"/>
      <c r="L4735" s="32"/>
      <c r="M4735" s="37"/>
      <c r="N4735" s="32"/>
      <c r="O4735" s="32"/>
      <c r="P4735" s="32"/>
      <c r="Q4735" s="32"/>
      <c r="R4735" s="38"/>
    </row>
    <row r="4736" spans="1:18" ht="22.5" customHeight="1">
      <c r="A4736" s="34"/>
      <c r="B4736" s="15"/>
      <c r="C4736" s="18"/>
      <c r="D4736" s="35"/>
      <c r="E4736" s="36"/>
      <c r="F4736" s="32"/>
      <c r="G4736" s="32"/>
      <c r="H4736" s="32"/>
      <c r="I4736" s="32"/>
      <c r="J4736" s="37"/>
      <c r="K4736" s="36"/>
      <c r="L4736" s="32"/>
      <c r="M4736" s="37"/>
      <c r="N4736" s="32"/>
      <c r="O4736" s="32"/>
      <c r="P4736" s="32"/>
      <c r="Q4736" s="32"/>
      <c r="R4736" s="38"/>
    </row>
    <row r="4737" spans="1:18" ht="22.5" customHeight="1">
      <c r="A4737" s="34"/>
      <c r="B4737" s="15"/>
      <c r="C4737" s="18"/>
      <c r="D4737" s="35"/>
      <c r="E4737" s="36"/>
      <c r="F4737" s="32"/>
      <c r="G4737" s="32"/>
      <c r="H4737" s="32"/>
      <c r="I4737" s="32"/>
      <c r="J4737" s="37"/>
      <c r="K4737" s="36"/>
      <c r="L4737" s="32"/>
      <c r="M4737" s="37"/>
      <c r="N4737" s="32"/>
      <c r="O4737" s="32"/>
      <c r="P4737" s="32"/>
      <c r="Q4737" s="32"/>
      <c r="R4737" s="38"/>
    </row>
    <row r="4738" spans="1:18" ht="22.5" customHeight="1">
      <c r="A4738" s="34"/>
      <c r="B4738" s="15"/>
      <c r="C4738" s="18"/>
      <c r="D4738" s="35"/>
      <c r="E4738" s="36"/>
      <c r="F4738" s="32"/>
      <c r="G4738" s="32"/>
      <c r="H4738" s="32"/>
      <c r="I4738" s="32"/>
      <c r="J4738" s="37"/>
      <c r="K4738" s="36"/>
      <c r="L4738" s="32"/>
      <c r="M4738" s="37"/>
      <c r="N4738" s="32"/>
      <c r="O4738" s="32"/>
      <c r="P4738" s="32"/>
      <c r="Q4738" s="32"/>
      <c r="R4738" s="38"/>
    </row>
    <row r="4739" spans="1:18" ht="22.5" customHeight="1">
      <c r="A4739" s="34"/>
      <c r="B4739" s="15"/>
      <c r="C4739" s="18"/>
      <c r="D4739" s="35"/>
      <c r="E4739" s="36"/>
      <c r="F4739" s="32"/>
      <c r="G4739" s="32"/>
      <c r="H4739" s="32"/>
      <c r="I4739" s="32"/>
      <c r="J4739" s="37"/>
      <c r="K4739" s="36"/>
      <c r="L4739" s="32"/>
      <c r="M4739" s="37"/>
      <c r="N4739" s="32"/>
      <c r="O4739" s="32"/>
      <c r="P4739" s="32"/>
      <c r="Q4739" s="32"/>
      <c r="R4739" s="38"/>
    </row>
    <row r="4740" spans="1:18" ht="22.5" customHeight="1">
      <c r="A4740" s="34"/>
      <c r="B4740" s="15"/>
      <c r="C4740" s="18"/>
      <c r="D4740" s="35"/>
      <c r="E4740" s="36"/>
      <c r="F4740" s="32"/>
      <c r="G4740" s="32"/>
      <c r="H4740" s="32"/>
      <c r="I4740" s="32"/>
      <c r="J4740" s="37"/>
      <c r="K4740" s="36"/>
      <c r="L4740" s="32"/>
      <c r="M4740" s="37"/>
      <c r="N4740" s="32"/>
      <c r="O4740" s="32"/>
      <c r="P4740" s="32"/>
      <c r="Q4740" s="32"/>
      <c r="R4740" s="38"/>
    </row>
    <row r="4741" spans="1:18" ht="22.5" customHeight="1">
      <c r="A4741" s="34"/>
      <c r="B4741" s="15"/>
      <c r="C4741" s="18"/>
      <c r="D4741" s="35"/>
      <c r="E4741" s="36"/>
      <c r="F4741" s="32"/>
      <c r="G4741" s="32"/>
      <c r="H4741" s="32"/>
      <c r="I4741" s="32"/>
      <c r="J4741" s="37"/>
      <c r="K4741" s="36"/>
      <c r="L4741" s="32"/>
      <c r="M4741" s="37"/>
      <c r="N4741" s="32"/>
      <c r="O4741" s="32"/>
      <c r="P4741" s="32"/>
      <c r="Q4741" s="32"/>
      <c r="R4741" s="38"/>
    </row>
    <row r="4742" spans="1:18" ht="22.5" customHeight="1">
      <c r="A4742" s="34"/>
      <c r="B4742" s="15"/>
      <c r="C4742" s="18"/>
      <c r="D4742" s="35"/>
      <c r="E4742" s="36"/>
      <c r="F4742" s="32"/>
      <c r="G4742" s="32"/>
      <c r="H4742" s="32"/>
      <c r="I4742" s="32"/>
      <c r="J4742" s="37"/>
      <c r="K4742" s="36"/>
      <c r="L4742" s="32"/>
      <c r="M4742" s="37"/>
      <c r="N4742" s="32"/>
      <c r="O4742" s="32"/>
      <c r="P4742" s="32"/>
      <c r="Q4742" s="32"/>
      <c r="R4742" s="38"/>
    </row>
    <row r="4743" spans="1:18" ht="22.5" customHeight="1">
      <c r="A4743" s="34"/>
      <c r="B4743" s="15"/>
      <c r="C4743" s="18"/>
      <c r="D4743" s="35"/>
      <c r="E4743" s="36"/>
      <c r="F4743" s="32"/>
      <c r="G4743" s="32"/>
      <c r="H4743" s="32"/>
      <c r="I4743" s="32"/>
      <c r="J4743" s="37"/>
      <c r="K4743" s="36"/>
      <c r="L4743" s="32"/>
      <c r="M4743" s="37"/>
      <c r="N4743" s="32"/>
      <c r="O4743" s="32"/>
      <c r="P4743" s="32"/>
      <c r="Q4743" s="32"/>
      <c r="R4743" s="38"/>
    </row>
    <row r="4744" spans="1:18" ht="22.5" customHeight="1">
      <c r="A4744" s="34"/>
      <c r="B4744" s="15"/>
      <c r="C4744" s="18"/>
      <c r="D4744" s="35"/>
      <c r="E4744" s="36"/>
      <c r="F4744" s="32"/>
      <c r="G4744" s="32"/>
      <c r="H4744" s="32"/>
      <c r="I4744" s="32"/>
      <c r="J4744" s="37"/>
      <c r="K4744" s="36"/>
      <c r="L4744" s="32"/>
      <c r="M4744" s="37"/>
      <c r="N4744" s="32"/>
      <c r="O4744" s="32"/>
      <c r="P4744" s="32"/>
      <c r="Q4744" s="32"/>
      <c r="R4744" s="38"/>
    </row>
    <row r="4745" spans="1:18" ht="22.5" customHeight="1">
      <c r="A4745" s="34"/>
      <c r="B4745" s="15"/>
      <c r="C4745" s="18"/>
      <c r="D4745" s="35"/>
      <c r="E4745" s="36"/>
      <c r="F4745" s="32"/>
      <c r="G4745" s="32"/>
      <c r="H4745" s="32"/>
      <c r="I4745" s="32"/>
      <c r="J4745" s="37"/>
      <c r="K4745" s="36"/>
      <c r="L4745" s="32"/>
      <c r="M4745" s="37"/>
      <c r="N4745" s="32"/>
      <c r="O4745" s="32"/>
      <c r="P4745" s="32"/>
      <c r="Q4745" s="32"/>
      <c r="R4745" s="38"/>
    </row>
    <row r="4746" spans="1:18" ht="22.5" customHeight="1">
      <c r="A4746" s="34"/>
      <c r="B4746" s="15"/>
      <c r="C4746" s="18"/>
      <c r="D4746" s="35"/>
      <c r="E4746" s="36"/>
      <c r="F4746" s="32"/>
      <c r="G4746" s="32"/>
      <c r="H4746" s="32"/>
      <c r="I4746" s="32"/>
      <c r="J4746" s="37"/>
      <c r="K4746" s="36"/>
      <c r="L4746" s="32"/>
      <c r="M4746" s="37"/>
      <c r="N4746" s="32"/>
      <c r="O4746" s="32"/>
      <c r="P4746" s="32"/>
      <c r="Q4746" s="32"/>
      <c r="R4746" s="38"/>
    </row>
    <row r="4747" spans="1:18" ht="22.5" customHeight="1">
      <c r="A4747" s="34"/>
      <c r="B4747" s="15"/>
      <c r="C4747" s="18"/>
      <c r="D4747" s="35"/>
      <c r="E4747" s="36"/>
      <c r="F4747" s="32"/>
      <c r="G4747" s="32"/>
      <c r="H4747" s="32"/>
      <c r="I4747" s="32"/>
      <c r="J4747" s="37"/>
      <c r="K4747" s="36"/>
      <c r="L4747" s="32"/>
      <c r="M4747" s="37"/>
      <c r="N4747" s="32"/>
      <c r="O4747" s="32"/>
      <c r="P4747" s="32"/>
      <c r="Q4747" s="32"/>
      <c r="R4747" s="38"/>
    </row>
    <row r="4748" spans="1:18" ht="22.5" customHeight="1">
      <c r="A4748" s="34"/>
      <c r="B4748" s="15"/>
      <c r="C4748" s="18"/>
      <c r="D4748" s="35"/>
      <c r="E4748" s="36"/>
      <c r="F4748" s="32"/>
      <c r="G4748" s="32"/>
      <c r="H4748" s="32"/>
      <c r="I4748" s="32"/>
      <c r="J4748" s="37"/>
      <c r="K4748" s="36"/>
      <c r="L4748" s="32"/>
      <c r="M4748" s="37"/>
      <c r="N4748" s="32"/>
      <c r="O4748" s="32"/>
      <c r="P4748" s="32"/>
      <c r="Q4748" s="32"/>
      <c r="R4748" s="38"/>
    </row>
    <row r="4749" spans="1:18" ht="22.5" customHeight="1">
      <c r="A4749" s="34"/>
      <c r="B4749" s="15"/>
      <c r="C4749" s="18"/>
      <c r="D4749" s="35"/>
      <c r="E4749" s="36"/>
      <c r="F4749" s="32"/>
      <c r="G4749" s="32"/>
      <c r="H4749" s="32"/>
      <c r="I4749" s="32"/>
      <c r="J4749" s="37"/>
      <c r="K4749" s="36"/>
      <c r="L4749" s="32"/>
      <c r="M4749" s="37"/>
      <c r="N4749" s="32"/>
      <c r="O4749" s="32"/>
      <c r="P4749" s="32"/>
      <c r="Q4749" s="32"/>
      <c r="R4749" s="38"/>
    </row>
    <row r="4750" spans="1:18" ht="22.5" customHeight="1">
      <c r="A4750" s="34"/>
      <c r="B4750" s="15"/>
      <c r="C4750" s="18"/>
      <c r="D4750" s="35"/>
      <c r="E4750" s="36"/>
      <c r="F4750" s="32"/>
      <c r="G4750" s="32"/>
      <c r="H4750" s="32"/>
      <c r="I4750" s="32"/>
      <c r="J4750" s="37"/>
      <c r="K4750" s="36"/>
      <c r="L4750" s="32"/>
      <c r="M4750" s="37"/>
      <c r="N4750" s="32"/>
      <c r="O4750" s="32"/>
      <c r="P4750" s="32"/>
      <c r="Q4750" s="32"/>
      <c r="R4750" s="38"/>
    </row>
    <row r="4751" spans="1:18" ht="22.5" customHeight="1">
      <c r="A4751" s="34"/>
      <c r="B4751" s="15"/>
      <c r="C4751" s="18"/>
      <c r="D4751" s="35"/>
      <c r="E4751" s="36"/>
      <c r="F4751" s="32"/>
      <c r="G4751" s="32"/>
      <c r="H4751" s="32"/>
      <c r="I4751" s="32"/>
      <c r="J4751" s="37"/>
      <c r="K4751" s="36"/>
      <c r="L4751" s="32"/>
      <c r="M4751" s="37"/>
      <c r="N4751" s="32"/>
      <c r="O4751" s="32"/>
      <c r="P4751" s="32"/>
      <c r="Q4751" s="32"/>
      <c r="R4751" s="38"/>
    </row>
    <row r="4752" spans="1:18" ht="22.5" customHeight="1">
      <c r="A4752" s="34"/>
      <c r="B4752" s="15"/>
      <c r="C4752" s="18"/>
      <c r="D4752" s="35"/>
      <c r="E4752" s="36"/>
      <c r="F4752" s="32"/>
      <c r="G4752" s="32"/>
      <c r="H4752" s="32"/>
      <c r="I4752" s="32"/>
      <c r="J4752" s="37"/>
      <c r="K4752" s="36"/>
      <c r="L4752" s="32"/>
      <c r="M4752" s="37"/>
      <c r="N4752" s="32"/>
      <c r="O4752" s="32"/>
      <c r="P4752" s="32"/>
      <c r="Q4752" s="32"/>
      <c r="R4752" s="38"/>
    </row>
    <row r="4753" spans="1:18" ht="22.5" customHeight="1">
      <c r="A4753" s="34"/>
      <c r="B4753" s="15"/>
      <c r="C4753" s="18"/>
      <c r="D4753" s="35"/>
      <c r="E4753" s="36"/>
      <c r="F4753" s="32"/>
      <c r="G4753" s="32"/>
      <c r="H4753" s="32"/>
      <c r="I4753" s="32"/>
      <c r="J4753" s="37"/>
      <c r="K4753" s="36"/>
      <c r="L4753" s="32"/>
      <c r="M4753" s="37"/>
      <c r="N4753" s="32"/>
      <c r="O4753" s="32"/>
      <c r="P4753" s="32"/>
      <c r="Q4753" s="32"/>
      <c r="R4753" s="38"/>
    </row>
    <row r="4754" spans="1:18" ht="22.5" customHeight="1">
      <c r="A4754" s="34"/>
      <c r="B4754" s="15"/>
      <c r="C4754" s="18"/>
      <c r="D4754" s="35"/>
      <c r="E4754" s="36"/>
      <c r="F4754" s="32"/>
      <c r="G4754" s="32"/>
      <c r="H4754" s="32"/>
      <c r="I4754" s="32"/>
      <c r="J4754" s="37"/>
      <c r="K4754" s="36"/>
      <c r="L4754" s="32"/>
      <c r="M4754" s="37"/>
      <c r="N4754" s="32"/>
      <c r="O4754" s="32"/>
      <c r="P4754" s="32"/>
      <c r="Q4754" s="32"/>
      <c r="R4754" s="38"/>
    </row>
    <row r="4755" spans="1:18" ht="22.5" customHeight="1">
      <c r="A4755" s="34"/>
      <c r="B4755" s="15"/>
      <c r="C4755" s="18"/>
      <c r="D4755" s="35"/>
      <c r="E4755" s="36"/>
      <c r="F4755" s="32"/>
      <c r="G4755" s="32"/>
      <c r="H4755" s="32"/>
      <c r="I4755" s="32"/>
      <c r="J4755" s="37"/>
      <c r="K4755" s="36"/>
      <c r="L4755" s="32"/>
      <c r="M4755" s="37"/>
      <c r="N4755" s="32"/>
      <c r="O4755" s="32"/>
      <c r="P4755" s="32"/>
      <c r="Q4755" s="32"/>
      <c r="R4755" s="38"/>
    </row>
    <row r="4756" spans="1:18" ht="22.5" customHeight="1">
      <c r="A4756" s="34"/>
      <c r="B4756" s="15"/>
      <c r="C4756" s="18"/>
      <c r="D4756" s="35"/>
      <c r="E4756" s="36"/>
      <c r="F4756" s="32"/>
      <c r="G4756" s="32"/>
      <c r="H4756" s="32"/>
      <c r="I4756" s="32"/>
      <c r="J4756" s="37"/>
      <c r="K4756" s="36"/>
      <c r="L4756" s="32"/>
      <c r="M4756" s="37"/>
      <c r="N4756" s="32"/>
      <c r="O4756" s="32"/>
      <c r="P4756" s="32"/>
      <c r="Q4756" s="32"/>
      <c r="R4756" s="38"/>
    </row>
    <row r="4757" spans="1:18" ht="22.5" customHeight="1">
      <c r="A4757" s="34"/>
      <c r="B4757" s="15"/>
      <c r="C4757" s="18"/>
      <c r="D4757" s="35"/>
      <c r="E4757" s="36"/>
      <c r="F4757" s="32"/>
      <c r="G4757" s="32"/>
      <c r="H4757" s="32"/>
      <c r="I4757" s="32"/>
      <c r="J4757" s="37"/>
      <c r="K4757" s="36"/>
      <c r="L4757" s="32"/>
      <c r="M4757" s="37"/>
      <c r="N4757" s="32"/>
      <c r="O4757" s="32"/>
      <c r="P4757" s="32"/>
      <c r="Q4757" s="32"/>
      <c r="R4757" s="38"/>
    </row>
    <row r="4758" spans="1:18" ht="22.5" customHeight="1">
      <c r="A4758" s="34"/>
      <c r="B4758" s="15"/>
      <c r="C4758" s="18"/>
      <c r="D4758" s="35"/>
      <c r="E4758" s="36"/>
      <c r="F4758" s="32"/>
      <c r="G4758" s="32"/>
      <c r="H4758" s="32"/>
      <c r="I4758" s="32"/>
      <c r="J4758" s="37"/>
      <c r="K4758" s="36"/>
      <c r="L4758" s="32"/>
      <c r="M4758" s="37"/>
      <c r="N4758" s="32"/>
      <c r="O4758" s="32"/>
      <c r="P4758" s="32"/>
      <c r="Q4758" s="32"/>
      <c r="R4758" s="38"/>
    </row>
    <row r="4759" spans="1:18" ht="22.5" customHeight="1">
      <c r="A4759" s="34"/>
      <c r="B4759" s="15"/>
      <c r="C4759" s="18"/>
      <c r="D4759" s="35"/>
      <c r="E4759" s="36"/>
      <c r="F4759" s="32"/>
      <c r="G4759" s="32"/>
      <c r="H4759" s="32"/>
      <c r="I4759" s="32"/>
      <c r="J4759" s="37"/>
      <c r="K4759" s="36"/>
      <c r="L4759" s="32"/>
      <c r="M4759" s="37"/>
      <c r="N4759" s="32"/>
      <c r="O4759" s="32"/>
      <c r="P4759" s="32"/>
      <c r="Q4759" s="32"/>
      <c r="R4759" s="38"/>
    </row>
    <row r="4760" spans="1:18" ht="22.5" customHeight="1">
      <c r="A4760" s="34"/>
      <c r="B4760" s="15"/>
      <c r="C4760" s="18"/>
      <c r="D4760" s="35"/>
      <c r="E4760" s="36"/>
      <c r="F4760" s="32"/>
      <c r="G4760" s="32"/>
      <c r="H4760" s="32"/>
      <c r="I4760" s="32"/>
      <c r="J4760" s="37"/>
      <c r="K4760" s="36"/>
      <c r="L4760" s="32"/>
      <c r="M4760" s="37"/>
      <c r="N4760" s="32"/>
      <c r="O4760" s="32"/>
      <c r="P4760" s="32"/>
      <c r="Q4760" s="32"/>
      <c r="R4760" s="38"/>
    </row>
    <row r="4761" spans="1:18" ht="22.5" customHeight="1">
      <c r="A4761" s="34"/>
      <c r="B4761" s="15"/>
      <c r="C4761" s="18"/>
      <c r="D4761" s="35"/>
      <c r="E4761" s="36"/>
      <c r="F4761" s="32"/>
      <c r="G4761" s="32"/>
      <c r="H4761" s="32"/>
      <c r="I4761" s="32"/>
      <c r="J4761" s="37"/>
      <c r="K4761" s="36"/>
      <c r="L4761" s="32"/>
      <c r="M4761" s="37"/>
      <c r="N4761" s="32"/>
      <c r="O4761" s="32"/>
      <c r="P4761" s="32"/>
      <c r="Q4761" s="32"/>
      <c r="R4761" s="38"/>
    </row>
    <row r="4762" spans="1:18" ht="22.5" customHeight="1">
      <c r="A4762" s="34"/>
      <c r="B4762" s="15"/>
      <c r="C4762" s="18"/>
      <c r="D4762" s="35"/>
      <c r="E4762" s="36"/>
      <c r="F4762" s="32"/>
      <c r="G4762" s="32"/>
      <c r="H4762" s="32"/>
      <c r="I4762" s="32"/>
      <c r="J4762" s="37"/>
      <c r="K4762" s="36"/>
      <c r="L4762" s="32"/>
      <c r="M4762" s="37"/>
      <c r="N4762" s="32"/>
      <c r="O4762" s="32"/>
      <c r="P4762" s="32"/>
      <c r="Q4762" s="32"/>
      <c r="R4762" s="38"/>
    </row>
    <row r="4763" spans="1:18" ht="22.5" customHeight="1">
      <c r="A4763" s="34"/>
      <c r="B4763" s="15"/>
      <c r="C4763" s="18"/>
      <c r="D4763" s="35"/>
      <c r="E4763" s="36"/>
      <c r="F4763" s="32"/>
      <c r="G4763" s="32"/>
      <c r="H4763" s="32"/>
      <c r="I4763" s="32"/>
      <c r="J4763" s="37"/>
      <c r="K4763" s="36"/>
      <c r="L4763" s="32"/>
      <c r="M4763" s="37"/>
      <c r="N4763" s="32"/>
      <c r="O4763" s="32"/>
      <c r="P4763" s="32"/>
      <c r="Q4763" s="32"/>
      <c r="R4763" s="38"/>
    </row>
    <row r="4764" spans="1:18" ht="22.5" customHeight="1">
      <c r="A4764" s="34"/>
      <c r="B4764" s="15"/>
      <c r="C4764" s="18"/>
      <c r="D4764" s="35"/>
      <c r="E4764" s="36"/>
      <c r="F4764" s="32"/>
      <c r="G4764" s="32"/>
      <c r="H4764" s="32"/>
      <c r="I4764" s="32"/>
      <c r="J4764" s="37"/>
      <c r="K4764" s="36"/>
      <c r="L4764" s="32"/>
      <c r="M4764" s="37"/>
      <c r="N4764" s="32"/>
      <c r="O4764" s="32"/>
      <c r="P4764" s="32"/>
      <c r="Q4764" s="32"/>
      <c r="R4764" s="38"/>
    </row>
    <row r="4765" spans="1:18" ht="22.5" customHeight="1">
      <c r="A4765" s="34"/>
      <c r="B4765" s="15"/>
      <c r="C4765" s="18"/>
      <c r="D4765" s="35"/>
      <c r="E4765" s="36"/>
      <c r="F4765" s="32"/>
      <c r="G4765" s="32"/>
      <c r="H4765" s="32"/>
      <c r="I4765" s="32"/>
      <c r="J4765" s="37"/>
      <c r="K4765" s="36"/>
      <c r="L4765" s="32"/>
      <c r="M4765" s="37"/>
      <c r="N4765" s="32"/>
      <c r="O4765" s="32"/>
      <c r="P4765" s="32"/>
      <c r="Q4765" s="32"/>
      <c r="R4765" s="38"/>
    </row>
    <row r="4766" spans="1:18" ht="22.5" customHeight="1">
      <c r="A4766" s="34"/>
      <c r="B4766" s="15"/>
      <c r="C4766" s="18"/>
      <c r="D4766" s="35"/>
      <c r="E4766" s="36"/>
      <c r="F4766" s="32"/>
      <c r="G4766" s="32"/>
      <c r="H4766" s="32"/>
      <c r="I4766" s="32"/>
      <c r="J4766" s="37"/>
      <c r="K4766" s="36"/>
      <c r="L4766" s="32"/>
      <c r="M4766" s="37"/>
      <c r="N4766" s="32"/>
      <c r="O4766" s="32"/>
      <c r="P4766" s="32"/>
      <c r="Q4766" s="32"/>
      <c r="R4766" s="38"/>
    </row>
    <row r="4767" spans="1:18" ht="22.5" customHeight="1">
      <c r="A4767" s="34"/>
      <c r="B4767" s="15"/>
      <c r="C4767" s="18"/>
      <c r="D4767" s="35"/>
      <c r="E4767" s="36"/>
      <c r="F4767" s="32"/>
      <c r="G4767" s="32"/>
      <c r="H4767" s="32"/>
      <c r="I4767" s="32"/>
      <c r="J4767" s="37"/>
      <c r="K4767" s="36"/>
      <c r="L4767" s="32"/>
      <c r="M4767" s="37"/>
      <c r="N4767" s="32"/>
      <c r="O4767" s="32"/>
      <c r="P4767" s="32"/>
      <c r="Q4767" s="32"/>
      <c r="R4767" s="38"/>
    </row>
    <row r="4768" spans="1:18" ht="22.5" customHeight="1">
      <c r="A4768" s="34"/>
      <c r="B4768" s="15"/>
      <c r="C4768" s="18"/>
      <c r="D4768" s="35"/>
      <c r="E4768" s="36"/>
      <c r="F4768" s="32"/>
      <c r="G4768" s="32"/>
      <c r="H4768" s="32"/>
      <c r="I4768" s="32"/>
      <c r="J4768" s="37"/>
      <c r="K4768" s="36"/>
      <c r="L4768" s="32"/>
      <c r="M4768" s="37"/>
      <c r="N4768" s="32"/>
      <c r="O4768" s="32"/>
      <c r="P4768" s="32"/>
      <c r="Q4768" s="32"/>
      <c r="R4768" s="38"/>
    </row>
    <row r="4769" spans="1:18" ht="22.5" customHeight="1">
      <c r="A4769" s="34"/>
      <c r="B4769" s="15"/>
      <c r="C4769" s="18"/>
      <c r="D4769" s="35"/>
      <c r="E4769" s="36"/>
      <c r="F4769" s="32"/>
      <c r="G4769" s="32"/>
      <c r="H4769" s="32"/>
      <c r="I4769" s="32"/>
      <c r="J4769" s="37"/>
      <c r="K4769" s="36"/>
      <c r="L4769" s="32"/>
      <c r="M4769" s="37"/>
      <c r="N4769" s="32"/>
      <c r="O4769" s="32"/>
      <c r="P4769" s="32"/>
      <c r="Q4769" s="32"/>
      <c r="R4769" s="38"/>
    </row>
    <row r="4770" spans="1:18" ht="22.5" customHeight="1">
      <c r="A4770" s="34"/>
      <c r="B4770" s="15"/>
      <c r="C4770" s="18"/>
      <c r="D4770" s="35"/>
      <c r="E4770" s="36"/>
      <c r="F4770" s="32"/>
      <c r="G4770" s="32"/>
      <c r="H4770" s="32"/>
      <c r="I4770" s="32"/>
      <c r="J4770" s="37"/>
      <c r="K4770" s="36"/>
      <c r="L4770" s="32"/>
      <c r="M4770" s="37"/>
      <c r="N4770" s="32"/>
      <c r="O4770" s="32"/>
      <c r="P4770" s="32"/>
      <c r="Q4770" s="32"/>
      <c r="R4770" s="38"/>
    </row>
    <row r="4771" spans="1:18" ht="22.5" customHeight="1">
      <c r="A4771" s="34"/>
      <c r="B4771" s="15"/>
      <c r="C4771" s="18"/>
      <c r="D4771" s="35"/>
      <c r="E4771" s="36"/>
      <c r="F4771" s="32"/>
      <c r="G4771" s="32"/>
      <c r="H4771" s="32"/>
      <c r="I4771" s="32"/>
      <c r="J4771" s="37"/>
      <c r="K4771" s="36"/>
      <c r="L4771" s="32"/>
      <c r="M4771" s="37"/>
      <c r="N4771" s="32"/>
      <c r="O4771" s="32"/>
      <c r="P4771" s="32"/>
      <c r="Q4771" s="32"/>
      <c r="R4771" s="38"/>
    </row>
    <row r="4772" spans="1:18" ht="22.5" customHeight="1">
      <c r="A4772" s="34"/>
      <c r="B4772" s="15"/>
      <c r="C4772" s="18"/>
      <c r="D4772" s="35"/>
      <c r="E4772" s="36"/>
      <c r="F4772" s="32"/>
      <c r="G4772" s="32"/>
      <c r="H4772" s="32"/>
      <c r="I4772" s="32"/>
      <c r="J4772" s="37"/>
      <c r="K4772" s="36"/>
      <c r="L4772" s="32"/>
      <c r="M4772" s="37"/>
      <c r="N4772" s="32"/>
      <c r="O4772" s="32"/>
      <c r="P4772" s="32"/>
      <c r="Q4772" s="32"/>
      <c r="R4772" s="38"/>
    </row>
    <row r="4773" spans="1:18" ht="22.5" customHeight="1">
      <c r="A4773" s="34"/>
      <c r="B4773" s="15"/>
      <c r="C4773" s="18"/>
      <c r="D4773" s="35"/>
      <c r="E4773" s="36"/>
      <c r="F4773" s="32"/>
      <c r="G4773" s="32"/>
      <c r="H4773" s="32"/>
      <c r="I4773" s="32"/>
      <c r="J4773" s="37"/>
      <c r="K4773" s="36"/>
      <c r="L4773" s="32"/>
      <c r="M4773" s="37"/>
      <c r="N4773" s="32"/>
      <c r="O4773" s="32"/>
      <c r="P4773" s="32"/>
      <c r="Q4773" s="32"/>
      <c r="R4773" s="38"/>
    </row>
    <row r="4774" spans="1:18" ht="22.5" customHeight="1">
      <c r="A4774" s="34"/>
      <c r="B4774" s="15"/>
      <c r="C4774" s="18"/>
      <c r="D4774" s="35"/>
      <c r="E4774" s="36"/>
      <c r="F4774" s="32"/>
      <c r="G4774" s="32"/>
      <c r="H4774" s="32"/>
      <c r="I4774" s="32"/>
      <c r="J4774" s="37"/>
      <c r="K4774" s="36"/>
      <c r="L4774" s="32"/>
      <c r="M4774" s="37"/>
      <c r="N4774" s="32"/>
      <c r="O4774" s="32"/>
      <c r="P4774" s="32"/>
      <c r="Q4774" s="32"/>
      <c r="R4774" s="38"/>
    </row>
    <row r="4775" spans="1:18" ht="22.5" customHeight="1">
      <c r="A4775" s="34"/>
      <c r="B4775" s="15"/>
      <c r="C4775" s="18"/>
      <c r="D4775" s="35"/>
      <c r="E4775" s="36"/>
      <c r="F4775" s="32"/>
      <c r="G4775" s="32"/>
      <c r="H4775" s="32"/>
      <c r="I4775" s="32"/>
      <c r="J4775" s="37"/>
      <c r="K4775" s="36"/>
      <c r="L4775" s="32"/>
      <c r="M4775" s="37"/>
      <c r="N4775" s="32"/>
      <c r="O4775" s="32"/>
      <c r="P4775" s="32"/>
      <c r="Q4775" s="32"/>
      <c r="R4775" s="38"/>
    </row>
    <row r="4776" spans="1:18" ht="22.5" customHeight="1">
      <c r="A4776" s="34"/>
      <c r="B4776" s="15"/>
      <c r="C4776" s="18"/>
      <c r="D4776" s="35"/>
      <c r="E4776" s="36"/>
      <c r="F4776" s="32"/>
      <c r="G4776" s="32"/>
      <c r="H4776" s="32"/>
      <c r="I4776" s="32"/>
      <c r="J4776" s="37"/>
      <c r="K4776" s="36"/>
      <c r="L4776" s="32"/>
      <c r="M4776" s="37"/>
      <c r="N4776" s="32"/>
      <c r="O4776" s="32"/>
      <c r="P4776" s="32"/>
      <c r="Q4776" s="32"/>
      <c r="R4776" s="38"/>
    </row>
    <row r="4777" spans="1:18" ht="22.5" customHeight="1">
      <c r="A4777" s="34"/>
      <c r="B4777" s="15"/>
      <c r="C4777" s="18"/>
      <c r="D4777" s="35"/>
      <c r="E4777" s="36"/>
      <c r="F4777" s="32"/>
      <c r="G4777" s="32"/>
      <c r="H4777" s="32"/>
      <c r="I4777" s="32"/>
      <c r="J4777" s="37"/>
      <c r="K4777" s="36"/>
      <c r="L4777" s="32"/>
      <c r="M4777" s="37"/>
      <c r="N4777" s="32"/>
      <c r="O4777" s="32"/>
      <c r="P4777" s="32"/>
      <c r="Q4777" s="32"/>
      <c r="R4777" s="38"/>
    </row>
    <row r="4778" spans="1:18" ht="22.5" customHeight="1">
      <c r="A4778" s="34"/>
      <c r="B4778" s="15"/>
      <c r="C4778" s="18"/>
      <c r="D4778" s="35"/>
      <c r="E4778" s="36"/>
      <c r="F4778" s="32"/>
      <c r="G4778" s="32"/>
      <c r="H4778" s="32"/>
      <c r="I4778" s="32"/>
      <c r="J4778" s="37"/>
      <c r="K4778" s="36"/>
      <c r="L4778" s="32"/>
      <c r="M4778" s="37"/>
      <c r="N4778" s="32"/>
      <c r="O4778" s="32"/>
      <c r="P4778" s="32"/>
      <c r="Q4778" s="32"/>
      <c r="R4778" s="38"/>
    </row>
    <row r="4779" spans="1:18" ht="22.5" customHeight="1">
      <c r="A4779" s="34"/>
      <c r="B4779" s="15"/>
      <c r="C4779" s="18"/>
      <c r="D4779" s="35"/>
      <c r="E4779" s="36"/>
      <c r="F4779" s="32"/>
      <c r="G4779" s="32"/>
      <c r="H4779" s="32"/>
      <c r="I4779" s="32"/>
      <c r="J4779" s="37"/>
      <c r="K4779" s="36"/>
      <c r="L4779" s="32"/>
      <c r="M4779" s="37"/>
      <c r="N4779" s="32"/>
      <c r="O4779" s="32"/>
      <c r="P4779" s="32"/>
      <c r="Q4779" s="32"/>
      <c r="R4779" s="38"/>
    </row>
    <row r="4780" spans="1:18" ht="22.5" customHeight="1">
      <c r="A4780" s="34"/>
      <c r="B4780" s="15"/>
      <c r="C4780" s="18"/>
      <c r="D4780" s="35"/>
      <c r="E4780" s="36"/>
      <c r="F4780" s="32"/>
      <c r="G4780" s="32"/>
      <c r="H4780" s="32"/>
      <c r="I4780" s="32"/>
      <c r="J4780" s="37"/>
      <c r="K4780" s="36"/>
      <c r="L4780" s="32"/>
      <c r="M4780" s="37"/>
      <c r="N4780" s="32"/>
      <c r="O4780" s="32"/>
      <c r="P4780" s="32"/>
      <c r="Q4780" s="32"/>
      <c r="R4780" s="38"/>
    </row>
    <row r="4781" spans="1:18" ht="22.5" customHeight="1">
      <c r="A4781" s="34"/>
      <c r="B4781" s="15"/>
      <c r="C4781" s="18"/>
      <c r="D4781" s="35"/>
      <c r="E4781" s="36"/>
      <c r="F4781" s="32"/>
      <c r="G4781" s="32"/>
      <c r="H4781" s="32"/>
      <c r="I4781" s="32"/>
      <c r="J4781" s="37"/>
      <c r="K4781" s="36"/>
      <c r="L4781" s="32"/>
      <c r="M4781" s="37"/>
      <c r="N4781" s="32"/>
      <c r="O4781" s="32"/>
      <c r="P4781" s="32"/>
      <c r="Q4781" s="32"/>
      <c r="R4781" s="38"/>
    </row>
    <row r="4782" spans="1:18" ht="22.5" customHeight="1">
      <c r="A4782" s="34"/>
      <c r="B4782" s="15"/>
      <c r="C4782" s="18"/>
      <c r="D4782" s="35"/>
      <c r="E4782" s="36"/>
      <c r="F4782" s="32"/>
      <c r="G4782" s="32"/>
      <c r="H4782" s="32"/>
      <c r="I4782" s="32"/>
      <c r="J4782" s="37"/>
      <c r="K4782" s="36"/>
      <c r="L4782" s="32"/>
      <c r="M4782" s="37"/>
      <c r="N4782" s="32"/>
      <c r="O4782" s="32"/>
      <c r="P4782" s="32"/>
      <c r="Q4782" s="32"/>
      <c r="R4782" s="38"/>
    </row>
    <row r="4783" spans="1:18" ht="22.5" customHeight="1">
      <c r="A4783" s="34"/>
      <c r="B4783" s="15"/>
      <c r="C4783" s="18"/>
      <c r="D4783" s="35"/>
      <c r="E4783" s="36"/>
      <c r="F4783" s="32"/>
      <c r="G4783" s="32"/>
      <c r="H4783" s="32"/>
      <c r="I4783" s="32"/>
      <c r="J4783" s="37"/>
      <c r="K4783" s="36"/>
      <c r="L4783" s="32"/>
      <c r="M4783" s="37"/>
      <c r="N4783" s="32"/>
      <c r="O4783" s="32"/>
      <c r="P4783" s="32"/>
      <c r="Q4783" s="32"/>
      <c r="R4783" s="38"/>
    </row>
    <row r="4784" spans="1:18" ht="22.5" customHeight="1">
      <c r="A4784" s="34"/>
      <c r="B4784" s="15"/>
      <c r="C4784" s="18"/>
      <c r="D4784" s="35"/>
      <c r="E4784" s="36"/>
      <c r="F4784" s="32"/>
      <c r="G4784" s="32"/>
      <c r="H4784" s="32"/>
      <c r="I4784" s="32"/>
      <c r="J4784" s="37"/>
      <c r="K4784" s="36"/>
      <c r="L4784" s="32"/>
      <c r="M4784" s="37"/>
      <c r="N4784" s="32"/>
      <c r="O4784" s="32"/>
      <c r="P4784" s="32"/>
      <c r="Q4784" s="32"/>
      <c r="R4784" s="38"/>
    </row>
    <row r="4785" spans="1:18" ht="22.5" customHeight="1">
      <c r="A4785" s="34"/>
      <c r="B4785" s="15"/>
      <c r="C4785" s="18"/>
      <c r="D4785" s="35"/>
      <c r="E4785" s="36"/>
      <c r="F4785" s="32"/>
      <c r="G4785" s="32"/>
      <c r="H4785" s="32"/>
      <c r="I4785" s="32"/>
      <c r="J4785" s="37"/>
      <c r="K4785" s="36"/>
      <c r="L4785" s="32"/>
      <c r="M4785" s="37"/>
      <c r="N4785" s="32"/>
      <c r="O4785" s="32"/>
      <c r="P4785" s="32"/>
      <c r="Q4785" s="32"/>
      <c r="R4785" s="38"/>
    </row>
    <row r="4786" spans="1:18" ht="22.5" customHeight="1">
      <c r="A4786" s="34"/>
      <c r="B4786" s="15"/>
      <c r="C4786" s="18"/>
      <c r="D4786" s="35"/>
      <c r="E4786" s="36"/>
      <c r="F4786" s="32"/>
      <c r="G4786" s="32"/>
      <c r="H4786" s="32"/>
      <c r="I4786" s="32"/>
      <c r="J4786" s="37"/>
      <c r="K4786" s="36"/>
      <c r="L4786" s="32"/>
      <c r="M4786" s="37"/>
      <c r="N4786" s="32"/>
      <c r="O4786" s="32"/>
      <c r="P4786" s="32"/>
      <c r="Q4786" s="32"/>
      <c r="R4786" s="38"/>
    </row>
    <row r="4787" spans="1:18" ht="22.5" customHeight="1">
      <c r="A4787" s="34"/>
      <c r="B4787" s="15"/>
      <c r="C4787" s="18"/>
      <c r="D4787" s="35"/>
      <c r="E4787" s="36"/>
      <c r="F4787" s="32"/>
      <c r="G4787" s="32"/>
      <c r="H4787" s="32"/>
      <c r="I4787" s="32"/>
      <c r="J4787" s="37"/>
      <c r="K4787" s="36"/>
      <c r="L4787" s="32"/>
      <c r="M4787" s="37"/>
      <c r="N4787" s="32"/>
      <c r="O4787" s="32"/>
      <c r="P4787" s="32"/>
      <c r="Q4787" s="32"/>
      <c r="R4787" s="38"/>
    </row>
    <row r="4788" spans="1:18" ht="22.5" customHeight="1">
      <c r="A4788" s="34"/>
      <c r="B4788" s="15"/>
      <c r="C4788" s="18"/>
      <c r="D4788" s="35"/>
      <c r="E4788" s="36"/>
      <c r="F4788" s="32"/>
      <c r="G4788" s="32"/>
      <c r="H4788" s="32"/>
      <c r="I4788" s="32"/>
      <c r="J4788" s="37"/>
      <c r="K4788" s="36"/>
      <c r="L4788" s="32"/>
      <c r="M4788" s="37"/>
      <c r="N4788" s="32"/>
      <c r="O4788" s="32"/>
      <c r="P4788" s="32"/>
      <c r="Q4788" s="32"/>
      <c r="R4788" s="38"/>
    </row>
    <row r="4789" spans="1:18" ht="22.5" customHeight="1">
      <c r="A4789" s="34"/>
      <c r="B4789" s="15"/>
      <c r="C4789" s="18"/>
      <c r="D4789" s="35"/>
      <c r="E4789" s="36"/>
      <c r="F4789" s="32"/>
      <c r="G4789" s="32"/>
      <c r="H4789" s="32"/>
      <c r="I4789" s="32"/>
      <c r="J4789" s="37"/>
      <c r="K4789" s="36"/>
      <c r="L4789" s="32"/>
      <c r="M4789" s="37"/>
      <c r="N4789" s="32"/>
      <c r="O4789" s="32"/>
      <c r="P4789" s="32"/>
      <c r="Q4789" s="32"/>
      <c r="R4789" s="38"/>
    </row>
    <row r="4790" spans="1:18" ht="22.5" customHeight="1">
      <c r="A4790" s="34"/>
      <c r="B4790" s="15"/>
      <c r="C4790" s="18"/>
      <c r="D4790" s="35"/>
      <c r="E4790" s="36"/>
      <c r="F4790" s="32"/>
      <c r="G4790" s="32"/>
      <c r="H4790" s="32"/>
      <c r="I4790" s="32"/>
      <c r="J4790" s="37"/>
      <c r="K4790" s="36"/>
      <c r="L4790" s="32"/>
      <c r="M4790" s="37"/>
      <c r="N4790" s="32"/>
      <c r="O4790" s="32"/>
      <c r="P4790" s="32"/>
      <c r="Q4790" s="32"/>
      <c r="R4790" s="38"/>
    </row>
    <row r="4791" spans="1:18" ht="22.5" customHeight="1">
      <c r="A4791" s="34"/>
      <c r="B4791" s="15"/>
      <c r="C4791" s="18"/>
      <c r="D4791" s="35"/>
      <c r="E4791" s="36"/>
      <c r="F4791" s="32"/>
      <c r="G4791" s="32"/>
      <c r="H4791" s="32"/>
      <c r="I4791" s="32"/>
      <c r="J4791" s="37"/>
      <c r="K4791" s="36"/>
      <c r="L4791" s="32"/>
      <c r="M4791" s="37"/>
      <c r="N4791" s="32"/>
      <c r="O4791" s="32"/>
      <c r="P4791" s="32"/>
      <c r="Q4791" s="32"/>
      <c r="R4791" s="38"/>
    </row>
    <row r="4792" spans="1:18" ht="22.5" customHeight="1">
      <c r="A4792" s="34"/>
      <c r="B4792" s="15"/>
      <c r="C4792" s="18"/>
      <c r="D4792" s="35"/>
      <c r="E4792" s="36"/>
      <c r="F4792" s="32"/>
      <c r="G4792" s="32"/>
      <c r="H4792" s="32"/>
      <c r="I4792" s="32"/>
      <c r="J4792" s="37"/>
      <c r="K4792" s="36"/>
      <c r="L4792" s="32"/>
      <c r="M4792" s="37"/>
      <c r="N4792" s="32"/>
      <c r="O4792" s="32"/>
      <c r="P4792" s="32"/>
      <c r="Q4792" s="32"/>
      <c r="R4792" s="38"/>
    </row>
    <row r="4793" spans="1:18" ht="22.5" customHeight="1">
      <c r="A4793" s="34"/>
      <c r="B4793" s="15"/>
      <c r="C4793" s="18"/>
      <c r="D4793" s="35"/>
      <c r="E4793" s="36"/>
      <c r="F4793" s="32"/>
      <c r="G4793" s="32"/>
      <c r="H4793" s="32"/>
      <c r="I4793" s="32"/>
      <c r="J4793" s="37"/>
      <c r="K4793" s="36"/>
      <c r="L4793" s="32"/>
      <c r="M4793" s="37"/>
      <c r="N4793" s="32"/>
      <c r="O4793" s="32"/>
      <c r="P4793" s="32"/>
      <c r="Q4793" s="32"/>
      <c r="R4793" s="38"/>
    </row>
    <row r="4794" spans="1:18" ht="22.5" customHeight="1">
      <c r="A4794" s="34"/>
      <c r="B4794" s="15"/>
      <c r="C4794" s="18"/>
      <c r="D4794" s="35"/>
      <c r="E4794" s="36"/>
      <c r="F4794" s="32"/>
      <c r="G4794" s="32"/>
      <c r="H4794" s="32"/>
      <c r="I4794" s="32"/>
      <c r="J4794" s="37"/>
      <c r="K4794" s="36"/>
      <c r="L4794" s="32"/>
      <c r="M4794" s="37"/>
      <c r="N4794" s="32"/>
      <c r="O4794" s="32"/>
      <c r="P4794" s="32"/>
      <c r="Q4794" s="32"/>
      <c r="R4794" s="38"/>
    </row>
    <row r="4795" spans="1:18" ht="22.5" customHeight="1">
      <c r="A4795" s="34"/>
      <c r="B4795" s="15"/>
      <c r="C4795" s="18"/>
      <c r="D4795" s="35"/>
      <c r="E4795" s="36"/>
      <c r="F4795" s="32"/>
      <c r="G4795" s="32"/>
      <c r="H4795" s="32"/>
      <c r="I4795" s="32"/>
      <c r="J4795" s="37"/>
      <c r="K4795" s="36"/>
      <c r="L4795" s="32"/>
      <c r="M4795" s="37"/>
      <c r="N4795" s="32"/>
      <c r="O4795" s="32"/>
      <c r="P4795" s="32"/>
      <c r="Q4795" s="32"/>
      <c r="R4795" s="38"/>
    </row>
    <row r="4796" spans="1:18" ht="22.5" customHeight="1">
      <c r="A4796" s="34"/>
      <c r="B4796" s="15"/>
      <c r="C4796" s="18"/>
      <c r="D4796" s="35"/>
      <c r="E4796" s="36"/>
      <c r="F4796" s="32"/>
      <c r="G4796" s="32"/>
      <c r="H4796" s="32"/>
      <c r="I4796" s="32"/>
      <c r="J4796" s="37"/>
      <c r="K4796" s="36"/>
      <c r="L4796" s="32"/>
      <c r="M4796" s="37"/>
      <c r="N4796" s="32"/>
      <c r="O4796" s="32"/>
      <c r="P4796" s="32"/>
      <c r="Q4796" s="32"/>
      <c r="R4796" s="38"/>
    </row>
    <row r="4797" spans="1:18" ht="22.5" customHeight="1">
      <c r="A4797" s="34"/>
      <c r="B4797" s="15"/>
      <c r="C4797" s="18"/>
      <c r="D4797" s="35"/>
      <c r="E4797" s="36"/>
      <c r="F4797" s="32"/>
      <c r="G4797" s="32"/>
      <c r="H4797" s="32"/>
      <c r="I4797" s="32"/>
      <c r="J4797" s="37"/>
      <c r="K4797" s="36"/>
      <c r="L4797" s="32"/>
      <c r="M4797" s="37"/>
      <c r="N4797" s="32"/>
      <c r="O4797" s="32"/>
      <c r="P4797" s="32"/>
      <c r="Q4797" s="32"/>
      <c r="R4797" s="38"/>
    </row>
    <row r="4798" spans="1:18" ht="22.5" customHeight="1">
      <c r="A4798" s="34"/>
      <c r="B4798" s="15"/>
      <c r="C4798" s="18"/>
      <c r="D4798" s="35"/>
      <c r="E4798" s="36"/>
      <c r="F4798" s="32"/>
      <c r="G4798" s="32"/>
      <c r="H4798" s="32"/>
      <c r="I4798" s="32"/>
      <c r="J4798" s="37"/>
      <c r="K4798" s="36"/>
      <c r="L4798" s="32"/>
      <c r="M4798" s="37"/>
      <c r="N4798" s="32"/>
      <c r="O4798" s="32"/>
      <c r="P4798" s="32"/>
      <c r="Q4798" s="32"/>
      <c r="R4798" s="38"/>
    </row>
    <row r="4799" spans="1:18" ht="22.5" customHeight="1">
      <c r="A4799" s="34"/>
      <c r="B4799" s="15"/>
      <c r="C4799" s="18"/>
      <c r="D4799" s="35"/>
      <c r="E4799" s="36"/>
      <c r="F4799" s="32"/>
      <c r="G4799" s="32"/>
      <c r="H4799" s="32"/>
      <c r="I4799" s="32"/>
      <c r="J4799" s="37"/>
      <c r="K4799" s="36"/>
      <c r="L4799" s="32"/>
      <c r="M4799" s="37"/>
      <c r="N4799" s="32"/>
      <c r="O4799" s="32"/>
      <c r="P4799" s="32"/>
      <c r="Q4799" s="32"/>
      <c r="R4799" s="38"/>
    </row>
    <row r="4800" spans="1:18" ht="22.5" customHeight="1">
      <c r="A4800" s="34"/>
      <c r="B4800" s="15"/>
      <c r="C4800" s="18"/>
      <c r="D4800" s="35"/>
      <c r="E4800" s="36"/>
      <c r="F4800" s="32"/>
      <c r="G4800" s="32"/>
      <c r="H4800" s="32"/>
      <c r="I4800" s="32"/>
      <c r="J4800" s="37"/>
      <c r="K4800" s="36"/>
      <c r="L4800" s="32"/>
      <c r="M4800" s="37"/>
      <c r="N4800" s="32"/>
      <c r="O4800" s="32"/>
      <c r="P4800" s="32"/>
      <c r="Q4800" s="32"/>
      <c r="R4800" s="38"/>
    </row>
    <row r="4801" spans="1:18" ht="22.5" customHeight="1">
      <c r="A4801" s="34"/>
      <c r="B4801" s="15"/>
      <c r="C4801" s="18"/>
      <c r="D4801" s="35"/>
      <c r="E4801" s="36"/>
      <c r="F4801" s="32"/>
      <c r="G4801" s="32"/>
      <c r="H4801" s="32"/>
      <c r="I4801" s="32"/>
      <c r="J4801" s="37"/>
      <c r="K4801" s="36"/>
      <c r="L4801" s="32"/>
      <c r="M4801" s="37"/>
      <c r="N4801" s="32"/>
      <c r="O4801" s="32"/>
      <c r="P4801" s="32"/>
      <c r="Q4801" s="32"/>
      <c r="R4801" s="38"/>
    </row>
    <row r="4802" spans="1:18" ht="22.5" customHeight="1">
      <c r="A4802" s="34"/>
      <c r="B4802" s="15"/>
      <c r="C4802" s="18"/>
      <c r="D4802" s="35"/>
      <c r="E4802" s="36"/>
      <c r="F4802" s="32"/>
      <c r="G4802" s="32"/>
      <c r="H4802" s="32"/>
      <c r="I4802" s="32"/>
      <c r="J4802" s="37"/>
      <c r="K4802" s="36"/>
      <c r="L4802" s="32"/>
      <c r="M4802" s="37"/>
      <c r="N4802" s="32"/>
      <c r="O4802" s="32"/>
      <c r="P4802" s="32"/>
      <c r="Q4802" s="32"/>
      <c r="R4802" s="38"/>
    </row>
    <row r="4803" spans="1:18" ht="22.5" customHeight="1">
      <c r="A4803" s="34"/>
      <c r="B4803" s="15"/>
      <c r="C4803" s="18"/>
      <c r="D4803" s="35"/>
      <c r="E4803" s="36"/>
      <c r="F4803" s="32"/>
      <c r="G4803" s="32"/>
      <c r="H4803" s="32"/>
      <c r="I4803" s="32"/>
      <c r="J4803" s="37"/>
      <c r="K4803" s="36"/>
      <c r="L4803" s="32"/>
      <c r="M4803" s="37"/>
      <c r="N4803" s="32"/>
      <c r="O4803" s="32"/>
      <c r="P4803" s="32"/>
      <c r="Q4803" s="32"/>
      <c r="R4803" s="38"/>
    </row>
    <row r="4804" spans="1:18" ht="22.5" customHeight="1">
      <c r="A4804" s="34"/>
      <c r="B4804" s="15"/>
      <c r="C4804" s="18"/>
      <c r="D4804" s="35"/>
      <c r="E4804" s="36"/>
      <c r="F4804" s="32"/>
      <c r="G4804" s="32"/>
      <c r="H4804" s="32"/>
      <c r="I4804" s="32"/>
      <c r="J4804" s="37"/>
      <c r="K4804" s="36"/>
      <c r="L4804" s="32"/>
      <c r="M4804" s="37"/>
      <c r="N4804" s="32"/>
      <c r="O4804" s="32"/>
      <c r="P4804" s="32"/>
      <c r="Q4804" s="32"/>
      <c r="R4804" s="38"/>
    </row>
    <row r="4805" spans="1:18" ht="22.5" customHeight="1">
      <c r="A4805" s="34"/>
      <c r="B4805" s="15"/>
      <c r="C4805" s="18"/>
      <c r="D4805" s="35"/>
      <c r="E4805" s="36"/>
      <c r="F4805" s="32"/>
      <c r="G4805" s="32"/>
      <c r="H4805" s="32"/>
      <c r="I4805" s="32"/>
      <c r="J4805" s="37"/>
      <c r="K4805" s="36"/>
      <c r="L4805" s="32"/>
      <c r="M4805" s="37"/>
      <c r="N4805" s="32"/>
      <c r="O4805" s="32"/>
      <c r="P4805" s="32"/>
      <c r="Q4805" s="32"/>
      <c r="R4805" s="38"/>
    </row>
    <row r="4806" spans="1:18" ht="22.5" customHeight="1">
      <c r="A4806" s="34"/>
      <c r="B4806" s="15"/>
      <c r="C4806" s="18"/>
      <c r="D4806" s="35"/>
      <c r="E4806" s="36"/>
      <c r="F4806" s="32"/>
      <c r="G4806" s="32"/>
      <c r="H4806" s="32"/>
      <c r="I4806" s="32"/>
      <c r="J4806" s="37"/>
      <c r="K4806" s="36"/>
      <c r="L4806" s="32"/>
      <c r="M4806" s="37"/>
      <c r="N4806" s="32"/>
      <c r="O4806" s="32"/>
      <c r="P4806" s="32"/>
      <c r="Q4806" s="32"/>
      <c r="R4806" s="38"/>
    </row>
    <row r="4807" spans="1:18" ht="22.5" customHeight="1">
      <c r="A4807" s="34"/>
      <c r="B4807" s="15"/>
      <c r="C4807" s="18"/>
      <c r="D4807" s="35"/>
      <c r="E4807" s="36"/>
      <c r="F4807" s="32"/>
      <c r="G4807" s="32"/>
      <c r="H4807" s="32"/>
      <c r="I4807" s="32"/>
      <c r="J4807" s="37"/>
      <c r="K4807" s="36"/>
      <c r="L4807" s="32"/>
      <c r="M4807" s="37"/>
      <c r="N4807" s="32"/>
      <c r="O4807" s="32"/>
      <c r="P4807" s="32"/>
      <c r="Q4807" s="32"/>
      <c r="R4807" s="38"/>
    </row>
    <row r="4808" spans="1:18" ht="22.5" customHeight="1">
      <c r="A4808" s="34"/>
      <c r="B4808" s="15"/>
      <c r="C4808" s="18"/>
      <c r="D4808" s="35"/>
      <c r="E4808" s="36"/>
      <c r="F4808" s="32"/>
      <c r="G4808" s="32"/>
      <c r="H4808" s="32"/>
      <c r="I4808" s="32"/>
      <c r="J4808" s="37"/>
      <c r="K4808" s="36"/>
      <c r="L4808" s="32"/>
      <c r="M4808" s="37"/>
      <c r="N4808" s="32"/>
      <c r="O4808" s="32"/>
      <c r="P4808" s="32"/>
      <c r="Q4808" s="32"/>
      <c r="R4808" s="38"/>
    </row>
    <row r="4809" spans="1:18" ht="22.5" customHeight="1">
      <c r="A4809" s="34"/>
      <c r="B4809" s="15"/>
      <c r="C4809" s="18"/>
      <c r="D4809" s="35"/>
      <c r="E4809" s="36"/>
      <c r="F4809" s="32"/>
      <c r="G4809" s="32"/>
      <c r="H4809" s="32"/>
      <c r="I4809" s="32"/>
      <c r="J4809" s="37"/>
      <c r="K4809" s="36"/>
      <c r="L4809" s="32"/>
      <c r="M4809" s="37"/>
      <c r="N4809" s="32"/>
      <c r="O4809" s="32"/>
      <c r="P4809" s="32"/>
      <c r="Q4809" s="32"/>
      <c r="R4809" s="38"/>
    </row>
    <row r="4810" spans="1:18" ht="22.5" customHeight="1">
      <c r="A4810" s="34"/>
      <c r="B4810" s="15"/>
      <c r="C4810" s="18"/>
      <c r="D4810" s="35"/>
      <c r="E4810" s="36"/>
      <c r="F4810" s="32"/>
      <c r="G4810" s="32"/>
      <c r="H4810" s="32"/>
      <c r="I4810" s="32"/>
      <c r="J4810" s="37"/>
      <c r="K4810" s="36"/>
      <c r="L4810" s="32"/>
      <c r="M4810" s="37"/>
      <c r="N4810" s="32"/>
      <c r="O4810" s="32"/>
      <c r="P4810" s="32"/>
      <c r="Q4810" s="32"/>
      <c r="R4810" s="38"/>
    </row>
    <row r="4811" spans="1:18" ht="22.5" customHeight="1">
      <c r="A4811" s="34"/>
      <c r="B4811" s="15"/>
      <c r="C4811" s="18"/>
      <c r="D4811" s="35"/>
      <c r="E4811" s="36"/>
      <c r="F4811" s="32"/>
      <c r="G4811" s="32"/>
      <c r="H4811" s="32"/>
      <c r="I4811" s="32"/>
      <c r="J4811" s="37"/>
      <c r="K4811" s="36"/>
      <c r="L4811" s="32"/>
      <c r="M4811" s="37"/>
      <c r="N4811" s="32"/>
      <c r="O4811" s="32"/>
      <c r="P4811" s="32"/>
      <c r="Q4811" s="32"/>
      <c r="R4811" s="38"/>
    </row>
    <row r="4812" spans="1:18" ht="22.5" customHeight="1">
      <c r="A4812" s="34"/>
      <c r="B4812" s="15"/>
      <c r="C4812" s="18"/>
      <c r="D4812" s="35"/>
      <c r="E4812" s="36"/>
      <c r="F4812" s="32"/>
      <c r="G4812" s="32"/>
      <c r="H4812" s="32"/>
      <c r="I4812" s="32"/>
      <c r="J4812" s="37"/>
      <c r="K4812" s="36"/>
      <c r="L4812" s="32"/>
      <c r="M4812" s="37"/>
      <c r="N4812" s="32"/>
      <c r="O4812" s="32"/>
      <c r="P4812" s="32"/>
      <c r="Q4812" s="32"/>
      <c r="R4812" s="38"/>
    </row>
    <row r="4813" spans="1:18" ht="22.5" customHeight="1">
      <c r="A4813" s="34"/>
      <c r="B4813" s="15"/>
      <c r="C4813" s="18"/>
      <c r="D4813" s="35"/>
      <c r="E4813" s="36"/>
      <c r="F4813" s="32"/>
      <c r="G4813" s="32"/>
      <c r="H4813" s="32"/>
      <c r="I4813" s="32"/>
      <c r="J4813" s="37"/>
      <c r="K4813" s="36"/>
      <c r="L4813" s="32"/>
      <c r="M4813" s="37"/>
      <c r="N4813" s="32"/>
      <c r="O4813" s="32"/>
      <c r="P4813" s="32"/>
      <c r="Q4813" s="32"/>
      <c r="R4813" s="38"/>
    </row>
    <row r="4814" spans="1:18" ht="22.5" customHeight="1">
      <c r="A4814" s="34"/>
      <c r="B4814" s="15"/>
      <c r="C4814" s="18"/>
      <c r="D4814" s="35"/>
      <c r="E4814" s="36"/>
      <c r="F4814" s="32"/>
      <c r="G4814" s="32"/>
      <c r="H4814" s="32"/>
      <c r="I4814" s="32"/>
      <c r="J4814" s="37"/>
      <c r="K4814" s="36"/>
      <c r="L4814" s="32"/>
      <c r="M4814" s="37"/>
      <c r="N4814" s="32"/>
      <c r="O4814" s="32"/>
      <c r="P4814" s="32"/>
      <c r="Q4814" s="32"/>
      <c r="R4814" s="38"/>
    </row>
    <row r="4815" spans="1:18" ht="22.5" customHeight="1">
      <c r="A4815" s="34"/>
      <c r="B4815" s="15"/>
      <c r="C4815" s="18"/>
      <c r="D4815" s="35"/>
      <c r="E4815" s="36"/>
      <c r="F4815" s="32"/>
      <c r="G4815" s="32"/>
      <c r="H4815" s="32"/>
      <c r="I4815" s="32"/>
      <c r="J4815" s="37"/>
      <c r="K4815" s="36"/>
      <c r="L4815" s="32"/>
      <c r="M4815" s="37"/>
      <c r="N4815" s="32"/>
      <c r="O4815" s="32"/>
      <c r="P4815" s="32"/>
      <c r="Q4815" s="32"/>
      <c r="R4815" s="38"/>
    </row>
    <row r="4816" spans="1:18" ht="22.5" customHeight="1">
      <c r="A4816" s="34"/>
      <c r="B4816" s="15"/>
      <c r="C4816" s="18"/>
      <c r="D4816" s="35"/>
      <c r="E4816" s="36"/>
      <c r="F4816" s="32"/>
      <c r="G4816" s="32"/>
      <c r="H4816" s="32"/>
      <c r="I4816" s="32"/>
      <c r="J4816" s="37"/>
      <c r="K4816" s="36"/>
      <c r="L4816" s="32"/>
      <c r="M4816" s="37"/>
      <c r="N4816" s="32"/>
      <c r="O4816" s="32"/>
      <c r="P4816" s="32"/>
      <c r="Q4816" s="32"/>
      <c r="R4816" s="38"/>
    </row>
    <row r="4817" spans="1:18" ht="22.5" customHeight="1">
      <c r="A4817" s="34"/>
      <c r="B4817" s="15"/>
      <c r="C4817" s="18"/>
      <c r="D4817" s="35"/>
      <c r="E4817" s="36"/>
      <c r="F4817" s="32"/>
      <c r="G4817" s="32"/>
      <c r="H4817" s="32"/>
      <c r="I4817" s="32"/>
      <c r="J4817" s="37"/>
      <c r="K4817" s="36"/>
      <c r="L4817" s="32"/>
      <c r="M4817" s="37"/>
      <c r="N4817" s="32"/>
      <c r="O4817" s="32"/>
      <c r="P4817" s="32"/>
      <c r="Q4817" s="32"/>
      <c r="R4817" s="38"/>
    </row>
    <row r="4818" spans="1:18" ht="22.5" customHeight="1">
      <c r="A4818" s="34"/>
      <c r="B4818" s="15"/>
      <c r="C4818" s="18"/>
      <c r="D4818" s="35"/>
      <c r="E4818" s="36"/>
      <c r="F4818" s="32"/>
      <c r="G4818" s="32"/>
      <c r="H4818" s="32"/>
      <c r="I4818" s="32"/>
      <c r="J4818" s="37"/>
      <c r="K4818" s="36"/>
      <c r="L4818" s="32"/>
      <c r="M4818" s="37"/>
      <c r="N4818" s="32"/>
      <c r="O4818" s="32"/>
      <c r="P4818" s="32"/>
      <c r="Q4818" s="32"/>
      <c r="R4818" s="38"/>
    </row>
    <row r="4819" spans="1:18" ht="22.5" customHeight="1">
      <c r="A4819" s="34"/>
      <c r="B4819" s="15"/>
      <c r="C4819" s="18"/>
      <c r="D4819" s="35"/>
      <c r="E4819" s="36"/>
      <c r="F4819" s="32"/>
      <c r="G4819" s="32"/>
      <c r="H4819" s="32"/>
      <c r="I4819" s="32"/>
      <c r="J4819" s="37"/>
      <c r="K4819" s="36"/>
      <c r="L4819" s="32"/>
      <c r="M4819" s="37"/>
      <c r="N4819" s="32"/>
      <c r="O4819" s="32"/>
      <c r="P4819" s="32"/>
      <c r="Q4819" s="32"/>
      <c r="R4819" s="38"/>
    </row>
    <row r="4820" spans="1:18" ht="22.5" customHeight="1">
      <c r="A4820" s="34"/>
      <c r="B4820" s="15"/>
      <c r="C4820" s="18"/>
      <c r="D4820" s="35"/>
      <c r="E4820" s="36"/>
      <c r="F4820" s="32"/>
      <c r="G4820" s="32"/>
      <c r="H4820" s="32"/>
      <c r="I4820" s="32"/>
      <c r="J4820" s="37"/>
      <c r="K4820" s="36"/>
      <c r="L4820" s="32"/>
      <c r="M4820" s="37"/>
      <c r="N4820" s="32"/>
      <c r="O4820" s="32"/>
      <c r="P4820" s="32"/>
      <c r="Q4820" s="32"/>
      <c r="R4820" s="38"/>
    </row>
    <row r="4821" spans="1:18" ht="22.5" customHeight="1">
      <c r="A4821" s="34"/>
      <c r="B4821" s="15"/>
      <c r="C4821" s="18"/>
      <c r="D4821" s="35"/>
      <c r="E4821" s="36"/>
      <c r="F4821" s="32"/>
      <c r="G4821" s="32"/>
      <c r="H4821" s="32"/>
      <c r="I4821" s="32"/>
      <c r="J4821" s="37"/>
      <c r="K4821" s="36"/>
      <c r="L4821" s="32"/>
      <c r="M4821" s="37"/>
      <c r="N4821" s="32"/>
      <c r="O4821" s="32"/>
      <c r="P4821" s="32"/>
      <c r="Q4821" s="32"/>
      <c r="R4821" s="38"/>
    </row>
    <row r="4822" spans="1:18" ht="22.5" customHeight="1">
      <c r="A4822" s="34"/>
      <c r="B4822" s="15"/>
      <c r="C4822" s="18"/>
      <c r="D4822" s="35"/>
      <c r="E4822" s="36"/>
      <c r="F4822" s="32"/>
      <c r="G4822" s="32"/>
      <c r="H4822" s="32"/>
      <c r="I4822" s="32"/>
      <c r="J4822" s="37"/>
      <c r="K4822" s="36"/>
      <c r="L4822" s="32"/>
      <c r="M4822" s="37"/>
      <c r="N4822" s="32"/>
      <c r="O4822" s="32"/>
      <c r="P4822" s="32"/>
      <c r="Q4822" s="32"/>
      <c r="R4822" s="38"/>
    </row>
    <row r="4823" spans="1:18" ht="22.5" customHeight="1">
      <c r="A4823" s="34"/>
      <c r="B4823" s="15"/>
      <c r="C4823" s="18"/>
      <c r="D4823" s="35"/>
      <c r="E4823" s="36"/>
      <c r="F4823" s="32"/>
      <c r="G4823" s="32"/>
      <c r="H4823" s="32"/>
      <c r="I4823" s="32"/>
      <c r="J4823" s="37"/>
      <c r="K4823" s="36"/>
      <c r="L4823" s="32"/>
      <c r="M4823" s="37"/>
      <c r="N4823" s="32"/>
      <c r="O4823" s="32"/>
      <c r="P4823" s="32"/>
      <c r="Q4823" s="32"/>
      <c r="R4823" s="38"/>
    </row>
    <row r="4824" spans="1:18" ht="22.5" customHeight="1">
      <c r="A4824" s="34"/>
      <c r="B4824" s="15"/>
      <c r="C4824" s="18"/>
      <c r="D4824" s="35"/>
      <c r="E4824" s="36"/>
      <c r="F4824" s="32"/>
      <c r="G4824" s="32"/>
      <c r="H4824" s="32"/>
      <c r="I4824" s="32"/>
      <c r="J4824" s="37"/>
      <c r="K4824" s="36"/>
      <c r="L4824" s="32"/>
      <c r="M4824" s="37"/>
      <c r="N4824" s="32"/>
      <c r="O4824" s="32"/>
      <c r="P4824" s="32"/>
      <c r="Q4824" s="32"/>
      <c r="R4824" s="38"/>
    </row>
    <row r="4825" spans="1:18" ht="22.5" customHeight="1">
      <c r="A4825" s="34"/>
      <c r="B4825" s="15"/>
      <c r="C4825" s="18"/>
      <c r="D4825" s="35"/>
      <c r="E4825" s="36"/>
      <c r="F4825" s="32"/>
      <c r="G4825" s="32"/>
      <c r="H4825" s="32"/>
      <c r="I4825" s="32"/>
      <c r="J4825" s="37"/>
      <c r="K4825" s="36"/>
      <c r="L4825" s="32"/>
      <c r="M4825" s="37"/>
      <c r="N4825" s="32"/>
      <c r="O4825" s="32"/>
      <c r="P4825" s="32"/>
      <c r="Q4825" s="32"/>
      <c r="R4825" s="38"/>
    </row>
    <row r="4826" spans="1:18" ht="22.5" customHeight="1">
      <c r="A4826" s="34"/>
      <c r="B4826" s="15"/>
      <c r="C4826" s="18"/>
      <c r="D4826" s="35"/>
      <c r="E4826" s="36"/>
      <c r="F4826" s="32"/>
      <c r="G4826" s="32"/>
      <c r="H4826" s="32"/>
      <c r="I4826" s="32"/>
      <c r="J4826" s="37"/>
      <c r="K4826" s="36"/>
      <c r="L4826" s="32"/>
      <c r="M4826" s="37"/>
      <c r="N4826" s="32"/>
      <c r="O4826" s="32"/>
      <c r="P4826" s="32"/>
      <c r="Q4826" s="32"/>
      <c r="R4826" s="38"/>
    </row>
    <row r="4827" spans="1:18" ht="22.5" customHeight="1">
      <c r="A4827" s="34"/>
      <c r="B4827" s="15"/>
      <c r="C4827" s="18"/>
      <c r="D4827" s="35"/>
      <c r="E4827" s="36"/>
      <c r="F4827" s="32"/>
      <c r="G4827" s="32"/>
      <c r="H4827" s="32"/>
      <c r="I4827" s="32"/>
      <c r="J4827" s="37"/>
      <c r="K4827" s="36"/>
      <c r="L4827" s="32"/>
      <c r="M4827" s="37"/>
      <c r="N4827" s="32"/>
      <c r="O4827" s="32"/>
      <c r="P4827" s="32"/>
      <c r="Q4827" s="32"/>
      <c r="R4827" s="38"/>
    </row>
    <row r="4828" spans="1:18" ht="22.5" customHeight="1">
      <c r="A4828" s="34"/>
      <c r="B4828" s="15"/>
      <c r="C4828" s="18"/>
      <c r="D4828" s="35"/>
      <c r="E4828" s="36"/>
      <c r="F4828" s="32"/>
      <c r="G4828" s="32"/>
      <c r="H4828" s="32"/>
      <c r="I4828" s="32"/>
      <c r="J4828" s="37"/>
      <c r="K4828" s="36"/>
      <c r="L4828" s="32"/>
      <c r="M4828" s="37"/>
      <c r="N4828" s="32"/>
      <c r="O4828" s="32"/>
      <c r="P4828" s="32"/>
      <c r="Q4828" s="32"/>
      <c r="R4828" s="38"/>
    </row>
    <row r="4829" spans="1:18" ht="22.5" customHeight="1">
      <c r="A4829" s="34"/>
      <c r="B4829" s="15"/>
      <c r="C4829" s="18"/>
      <c r="D4829" s="35"/>
      <c r="E4829" s="36"/>
      <c r="F4829" s="32"/>
      <c r="G4829" s="32"/>
      <c r="H4829" s="32"/>
      <c r="I4829" s="32"/>
      <c r="J4829" s="37"/>
      <c r="K4829" s="36"/>
      <c r="L4829" s="32"/>
      <c r="M4829" s="37"/>
      <c r="N4829" s="32"/>
      <c r="O4829" s="32"/>
      <c r="P4829" s="32"/>
      <c r="Q4829" s="32"/>
      <c r="R4829" s="38"/>
    </row>
    <row r="4830" spans="1:18" ht="22.5" customHeight="1">
      <c r="A4830" s="34"/>
      <c r="B4830" s="15"/>
      <c r="C4830" s="18"/>
      <c r="D4830" s="35"/>
      <c r="E4830" s="36"/>
      <c r="F4830" s="32"/>
      <c r="G4830" s="32"/>
      <c r="H4830" s="32"/>
      <c r="I4830" s="32"/>
      <c r="J4830" s="37"/>
      <c r="K4830" s="36"/>
      <c r="L4830" s="32"/>
      <c r="M4830" s="37"/>
      <c r="N4830" s="32"/>
      <c r="O4830" s="32"/>
      <c r="P4830" s="32"/>
      <c r="Q4830" s="32"/>
      <c r="R4830" s="38"/>
    </row>
    <row r="4831" spans="1:18" ht="22.5" customHeight="1">
      <c r="A4831" s="34"/>
      <c r="B4831" s="15"/>
      <c r="C4831" s="18"/>
      <c r="D4831" s="35"/>
      <c r="E4831" s="36"/>
      <c r="F4831" s="32"/>
      <c r="G4831" s="32"/>
      <c r="H4831" s="32"/>
      <c r="I4831" s="32"/>
      <c r="J4831" s="37"/>
      <c r="K4831" s="36"/>
      <c r="L4831" s="32"/>
      <c r="M4831" s="37"/>
      <c r="N4831" s="32"/>
      <c r="O4831" s="32"/>
      <c r="P4831" s="32"/>
      <c r="Q4831" s="32"/>
      <c r="R4831" s="38"/>
    </row>
    <row r="4832" spans="1:18" ht="22.5" customHeight="1">
      <c r="A4832" s="34"/>
      <c r="B4832" s="15"/>
      <c r="C4832" s="18"/>
      <c r="D4832" s="35"/>
      <c r="E4832" s="36"/>
      <c r="F4832" s="32"/>
      <c r="G4832" s="32"/>
      <c r="H4832" s="32"/>
      <c r="I4832" s="32"/>
      <c r="J4832" s="37"/>
      <c r="K4832" s="36"/>
      <c r="L4832" s="32"/>
      <c r="M4832" s="37"/>
      <c r="N4832" s="32"/>
      <c r="O4832" s="32"/>
      <c r="P4832" s="32"/>
      <c r="Q4832" s="32"/>
      <c r="R4832" s="38"/>
    </row>
    <row r="4833" spans="1:18" ht="22.5" customHeight="1">
      <c r="A4833" s="34"/>
      <c r="B4833" s="15"/>
      <c r="C4833" s="18"/>
      <c r="D4833" s="35"/>
      <c r="E4833" s="36"/>
      <c r="F4833" s="32"/>
      <c r="G4833" s="32"/>
      <c r="H4833" s="32"/>
      <c r="I4833" s="32"/>
      <c r="J4833" s="37"/>
      <c r="K4833" s="36"/>
      <c r="L4833" s="32"/>
      <c r="M4833" s="37"/>
      <c r="N4833" s="32"/>
      <c r="O4833" s="32"/>
      <c r="P4833" s="32"/>
      <c r="Q4833" s="32"/>
      <c r="R4833" s="38"/>
    </row>
    <row r="4834" spans="1:18" ht="22.5" customHeight="1">
      <c r="A4834" s="34"/>
      <c r="B4834" s="15"/>
      <c r="C4834" s="18"/>
      <c r="D4834" s="35"/>
      <c r="E4834" s="36"/>
      <c r="F4834" s="32"/>
      <c r="G4834" s="32"/>
      <c r="H4834" s="32"/>
      <c r="I4834" s="32"/>
      <c r="J4834" s="37"/>
      <c r="K4834" s="36"/>
      <c r="L4834" s="32"/>
      <c r="M4834" s="37"/>
      <c r="N4834" s="32"/>
      <c r="O4834" s="32"/>
      <c r="P4834" s="32"/>
      <c r="Q4834" s="32"/>
      <c r="R4834" s="38"/>
    </row>
    <row r="4835" spans="1:18" ht="22.5" customHeight="1">
      <c r="A4835" s="34"/>
      <c r="B4835" s="15"/>
      <c r="C4835" s="18"/>
      <c r="D4835" s="35"/>
      <c r="E4835" s="36"/>
      <c r="F4835" s="32"/>
      <c r="G4835" s="32"/>
      <c r="H4835" s="32"/>
      <c r="I4835" s="32"/>
      <c r="J4835" s="37"/>
      <c r="K4835" s="36"/>
      <c r="L4835" s="32"/>
      <c r="M4835" s="37"/>
      <c r="N4835" s="32"/>
      <c r="O4835" s="32"/>
      <c r="P4835" s="32"/>
      <c r="Q4835" s="32"/>
      <c r="R4835" s="38"/>
    </row>
    <row r="4836" spans="1:18" ht="22.5" customHeight="1">
      <c r="A4836" s="34"/>
      <c r="B4836" s="15"/>
      <c r="C4836" s="18"/>
      <c r="D4836" s="35"/>
      <c r="E4836" s="36"/>
      <c r="F4836" s="32"/>
      <c r="G4836" s="32"/>
      <c r="H4836" s="32"/>
      <c r="I4836" s="32"/>
      <c r="J4836" s="37"/>
      <c r="K4836" s="36"/>
      <c r="L4836" s="32"/>
      <c r="M4836" s="37"/>
      <c r="N4836" s="32"/>
      <c r="O4836" s="32"/>
      <c r="P4836" s="32"/>
      <c r="Q4836" s="32"/>
      <c r="R4836" s="38"/>
    </row>
    <row r="4837" spans="1:18" ht="22.5" customHeight="1">
      <c r="A4837" s="34"/>
      <c r="B4837" s="15"/>
      <c r="C4837" s="18"/>
      <c r="D4837" s="35"/>
      <c r="E4837" s="36"/>
      <c r="F4837" s="32"/>
      <c r="G4837" s="32"/>
      <c r="H4837" s="32"/>
      <c r="I4837" s="32"/>
      <c r="J4837" s="37"/>
      <c r="K4837" s="36"/>
      <c r="L4837" s="32"/>
      <c r="M4837" s="37"/>
      <c r="N4837" s="32"/>
      <c r="O4837" s="32"/>
      <c r="P4837" s="32"/>
      <c r="Q4837" s="32"/>
      <c r="R4837" s="38"/>
    </row>
    <row r="4838" spans="1:18" ht="22.5" customHeight="1">
      <c r="A4838" s="34"/>
      <c r="B4838" s="15"/>
      <c r="C4838" s="18"/>
      <c r="D4838" s="35"/>
      <c r="E4838" s="36"/>
      <c r="F4838" s="32"/>
      <c r="G4838" s="32"/>
      <c r="H4838" s="32"/>
      <c r="I4838" s="32"/>
      <c r="J4838" s="37"/>
      <c r="K4838" s="36"/>
      <c r="L4838" s="32"/>
      <c r="M4838" s="37"/>
      <c r="N4838" s="32"/>
      <c r="O4838" s="32"/>
      <c r="P4838" s="32"/>
      <c r="Q4838" s="32"/>
      <c r="R4838" s="38"/>
    </row>
    <row r="4839" spans="1:18" ht="22.5" customHeight="1">
      <c r="A4839" s="34"/>
      <c r="B4839" s="15"/>
      <c r="C4839" s="18"/>
      <c r="D4839" s="35"/>
      <c r="E4839" s="36"/>
      <c r="F4839" s="32"/>
      <c r="G4839" s="32"/>
      <c r="H4839" s="32"/>
      <c r="I4839" s="32"/>
      <c r="J4839" s="37"/>
      <c r="K4839" s="36"/>
      <c r="L4839" s="32"/>
      <c r="M4839" s="37"/>
      <c r="N4839" s="32"/>
      <c r="O4839" s="32"/>
      <c r="P4839" s="32"/>
      <c r="Q4839" s="32"/>
      <c r="R4839" s="38"/>
    </row>
    <row r="4840" spans="1:18" ht="22.5" customHeight="1">
      <c r="A4840" s="34"/>
      <c r="B4840" s="15"/>
      <c r="C4840" s="18"/>
      <c r="D4840" s="35"/>
      <c r="E4840" s="36"/>
      <c r="F4840" s="32"/>
      <c r="G4840" s="32"/>
      <c r="H4840" s="32"/>
      <c r="I4840" s="32"/>
      <c r="J4840" s="37"/>
      <c r="K4840" s="36"/>
      <c r="L4840" s="32"/>
      <c r="M4840" s="37"/>
      <c r="N4840" s="32"/>
      <c r="O4840" s="32"/>
      <c r="P4840" s="32"/>
      <c r="Q4840" s="32"/>
      <c r="R4840" s="38"/>
    </row>
    <row r="4841" spans="1:18" ht="22.5" customHeight="1">
      <c r="A4841" s="34"/>
      <c r="B4841" s="15"/>
      <c r="C4841" s="18"/>
      <c r="D4841" s="35"/>
      <c r="E4841" s="36"/>
      <c r="F4841" s="32"/>
      <c r="G4841" s="32"/>
      <c r="H4841" s="32"/>
      <c r="I4841" s="32"/>
      <c r="J4841" s="37"/>
      <c r="K4841" s="36"/>
      <c r="L4841" s="32"/>
      <c r="M4841" s="37"/>
      <c r="N4841" s="32"/>
      <c r="O4841" s="32"/>
      <c r="P4841" s="32"/>
      <c r="Q4841" s="32"/>
      <c r="R4841" s="38"/>
    </row>
    <row r="4842" spans="1:18" ht="22.5" customHeight="1">
      <c r="A4842" s="34"/>
      <c r="B4842" s="15"/>
      <c r="C4842" s="18"/>
      <c r="D4842" s="35"/>
      <c r="E4842" s="36"/>
      <c r="F4842" s="32"/>
      <c r="G4842" s="32"/>
      <c r="H4842" s="32"/>
      <c r="I4842" s="32"/>
      <c r="J4842" s="37"/>
      <c r="K4842" s="36"/>
      <c r="L4842" s="32"/>
      <c r="M4842" s="37"/>
      <c r="N4842" s="32"/>
      <c r="O4842" s="32"/>
      <c r="P4842" s="32"/>
      <c r="Q4842" s="32"/>
      <c r="R4842" s="38"/>
    </row>
    <row r="4843" spans="1:18" ht="22.5" customHeight="1">
      <c r="A4843" s="34"/>
      <c r="B4843" s="15"/>
      <c r="C4843" s="18"/>
      <c r="D4843" s="35"/>
      <c r="E4843" s="36"/>
      <c r="F4843" s="32"/>
      <c r="G4843" s="32"/>
      <c r="H4843" s="32"/>
      <c r="I4843" s="32"/>
      <c r="J4843" s="37"/>
      <c r="K4843" s="36"/>
      <c r="L4843" s="32"/>
      <c r="M4843" s="37"/>
      <c r="N4843" s="32"/>
      <c r="O4843" s="32"/>
      <c r="P4843" s="32"/>
      <c r="Q4843" s="32"/>
      <c r="R4843" s="38"/>
    </row>
    <row r="4844" spans="1:18" ht="22.5" customHeight="1">
      <c r="A4844" s="34"/>
      <c r="B4844" s="15"/>
      <c r="C4844" s="18"/>
      <c r="D4844" s="35"/>
      <c r="E4844" s="36"/>
      <c r="F4844" s="32"/>
      <c r="G4844" s="32"/>
      <c r="H4844" s="32"/>
      <c r="I4844" s="32"/>
      <c r="J4844" s="37"/>
      <c r="K4844" s="36"/>
      <c r="L4844" s="32"/>
      <c r="M4844" s="37"/>
      <c r="N4844" s="32"/>
      <c r="O4844" s="32"/>
      <c r="P4844" s="32"/>
      <c r="Q4844" s="32"/>
      <c r="R4844" s="38"/>
    </row>
    <row r="4845" spans="1:18" ht="22.5" customHeight="1">
      <c r="A4845" s="34"/>
      <c r="B4845" s="15"/>
      <c r="C4845" s="18"/>
      <c r="D4845" s="35"/>
      <c r="E4845" s="36"/>
      <c r="F4845" s="32"/>
      <c r="G4845" s="32"/>
      <c r="H4845" s="32"/>
      <c r="I4845" s="32"/>
      <c r="J4845" s="37"/>
      <c r="K4845" s="36"/>
      <c r="L4845" s="32"/>
      <c r="M4845" s="37"/>
      <c r="N4845" s="32"/>
      <c r="O4845" s="32"/>
      <c r="P4845" s="32"/>
      <c r="Q4845" s="32"/>
      <c r="R4845" s="38"/>
    </row>
    <row r="4846" spans="1:18" ht="22.5" customHeight="1">
      <c r="A4846" s="34"/>
      <c r="B4846" s="15"/>
      <c r="C4846" s="18"/>
      <c r="D4846" s="35"/>
      <c r="E4846" s="36"/>
      <c r="F4846" s="32"/>
      <c r="G4846" s="32"/>
      <c r="H4846" s="32"/>
      <c r="I4846" s="32"/>
      <c r="J4846" s="37"/>
      <c r="K4846" s="36"/>
      <c r="L4846" s="32"/>
      <c r="M4846" s="37"/>
      <c r="N4846" s="32"/>
      <c r="O4846" s="32"/>
      <c r="P4846" s="32"/>
      <c r="Q4846" s="32"/>
      <c r="R4846" s="38"/>
    </row>
    <row r="4847" spans="1:18" ht="22.5" customHeight="1">
      <c r="A4847" s="34"/>
      <c r="B4847" s="15"/>
      <c r="C4847" s="18"/>
      <c r="D4847" s="35"/>
      <c r="E4847" s="36"/>
      <c r="F4847" s="32"/>
      <c r="G4847" s="32"/>
      <c r="H4847" s="32"/>
      <c r="I4847" s="32"/>
      <c r="J4847" s="37"/>
      <c r="K4847" s="36"/>
      <c r="L4847" s="32"/>
      <c r="M4847" s="37"/>
      <c r="N4847" s="32"/>
      <c r="O4847" s="32"/>
      <c r="P4847" s="32"/>
      <c r="Q4847" s="32"/>
      <c r="R4847" s="38"/>
    </row>
    <row r="4848" spans="1:18" ht="22.5" customHeight="1">
      <c r="A4848" s="34"/>
      <c r="B4848" s="15"/>
      <c r="C4848" s="18"/>
      <c r="D4848" s="35"/>
      <c r="E4848" s="36"/>
      <c r="F4848" s="32"/>
      <c r="G4848" s="32"/>
      <c r="H4848" s="32"/>
      <c r="I4848" s="32"/>
      <c r="J4848" s="37"/>
      <c r="K4848" s="36"/>
      <c r="L4848" s="32"/>
      <c r="M4848" s="37"/>
      <c r="N4848" s="32"/>
      <c r="O4848" s="32"/>
      <c r="P4848" s="32"/>
      <c r="Q4848" s="32"/>
      <c r="R4848" s="38"/>
    </row>
    <row r="4849" spans="1:18" ht="22.5" customHeight="1">
      <c r="A4849" s="34"/>
      <c r="B4849" s="15"/>
      <c r="C4849" s="18"/>
      <c r="D4849" s="35"/>
      <c r="E4849" s="36"/>
      <c r="F4849" s="32"/>
      <c r="G4849" s="32"/>
      <c r="H4849" s="32"/>
      <c r="I4849" s="32"/>
      <c r="J4849" s="37"/>
      <c r="K4849" s="36"/>
      <c r="L4849" s="32"/>
      <c r="M4849" s="37"/>
      <c r="N4849" s="32"/>
      <c r="O4849" s="32"/>
      <c r="P4849" s="32"/>
      <c r="Q4849" s="32"/>
      <c r="R4849" s="38"/>
    </row>
    <row r="4850" spans="1:18" ht="22.5" customHeight="1">
      <c r="A4850" s="34"/>
      <c r="B4850" s="15"/>
      <c r="C4850" s="18"/>
      <c r="D4850" s="35"/>
      <c r="E4850" s="36"/>
      <c r="F4850" s="32"/>
      <c r="G4850" s="32"/>
      <c r="H4850" s="32"/>
      <c r="I4850" s="32"/>
      <c r="J4850" s="37"/>
      <c r="K4850" s="36"/>
      <c r="L4850" s="32"/>
      <c r="M4850" s="37"/>
      <c r="N4850" s="32"/>
      <c r="O4850" s="32"/>
      <c r="P4850" s="32"/>
      <c r="Q4850" s="32"/>
      <c r="R4850" s="38"/>
    </row>
    <row r="4851" spans="1:18" ht="22.5" customHeight="1">
      <c r="A4851" s="34"/>
      <c r="B4851" s="15"/>
      <c r="C4851" s="18"/>
      <c r="D4851" s="35"/>
      <c r="E4851" s="36"/>
      <c r="F4851" s="32"/>
      <c r="G4851" s="32"/>
      <c r="H4851" s="32"/>
      <c r="I4851" s="32"/>
      <c r="J4851" s="37"/>
      <c r="K4851" s="36"/>
      <c r="L4851" s="32"/>
      <c r="M4851" s="37"/>
      <c r="N4851" s="32"/>
      <c r="O4851" s="32"/>
      <c r="P4851" s="32"/>
      <c r="Q4851" s="32"/>
      <c r="R4851" s="38"/>
    </row>
    <row r="4852" spans="1:18" ht="22.5" customHeight="1">
      <c r="A4852" s="34"/>
      <c r="B4852" s="15"/>
      <c r="C4852" s="18"/>
      <c r="D4852" s="35"/>
      <c r="E4852" s="36"/>
      <c r="F4852" s="32"/>
      <c r="G4852" s="32"/>
      <c r="H4852" s="32"/>
      <c r="I4852" s="32"/>
      <c r="J4852" s="37"/>
      <c r="K4852" s="36"/>
      <c r="L4852" s="32"/>
      <c r="M4852" s="37"/>
      <c r="N4852" s="32"/>
      <c r="O4852" s="32"/>
      <c r="P4852" s="32"/>
      <c r="Q4852" s="32"/>
      <c r="R4852" s="38"/>
    </row>
    <row r="4853" spans="1:18" ht="22.5" customHeight="1">
      <c r="A4853" s="34"/>
      <c r="B4853" s="15"/>
      <c r="C4853" s="18"/>
      <c r="D4853" s="35"/>
      <c r="E4853" s="36"/>
      <c r="F4853" s="32"/>
      <c r="G4853" s="32"/>
      <c r="H4853" s="32"/>
      <c r="I4853" s="32"/>
      <c r="J4853" s="37"/>
      <c r="K4853" s="36"/>
      <c r="L4853" s="32"/>
      <c r="M4853" s="37"/>
      <c r="N4853" s="32"/>
      <c r="O4853" s="32"/>
      <c r="P4853" s="32"/>
      <c r="Q4853" s="32"/>
      <c r="R4853" s="38"/>
    </row>
    <row r="4854" spans="1:18" ht="22.5" customHeight="1">
      <c r="A4854" s="34"/>
      <c r="B4854" s="15"/>
      <c r="C4854" s="18"/>
      <c r="D4854" s="35"/>
      <c r="E4854" s="36"/>
      <c r="F4854" s="32"/>
      <c r="G4854" s="32"/>
      <c r="H4854" s="32"/>
      <c r="I4854" s="32"/>
      <c r="J4854" s="37"/>
      <c r="K4854" s="36"/>
      <c r="L4854" s="32"/>
      <c r="M4854" s="37"/>
      <c r="N4854" s="32"/>
      <c r="O4854" s="32"/>
      <c r="P4854" s="32"/>
      <c r="Q4854" s="32"/>
      <c r="R4854" s="38"/>
    </row>
    <row r="4855" spans="1:18" ht="22.5" customHeight="1">
      <c r="A4855" s="34"/>
      <c r="B4855" s="15"/>
      <c r="C4855" s="18"/>
      <c r="D4855" s="35"/>
      <c r="E4855" s="36"/>
      <c r="F4855" s="32"/>
      <c r="G4855" s="32"/>
      <c r="H4855" s="32"/>
      <c r="I4855" s="32"/>
      <c r="J4855" s="37"/>
      <c r="K4855" s="36"/>
      <c r="L4855" s="32"/>
      <c r="M4855" s="37"/>
      <c r="N4855" s="32"/>
      <c r="O4855" s="32"/>
      <c r="P4855" s="32"/>
      <c r="Q4855" s="32"/>
      <c r="R4855" s="38"/>
    </row>
    <row r="4856" spans="1:18" ht="22.5" customHeight="1">
      <c r="A4856" s="34"/>
      <c r="B4856" s="15"/>
      <c r="C4856" s="18"/>
      <c r="D4856" s="35"/>
      <c r="E4856" s="36"/>
      <c r="F4856" s="32"/>
      <c r="G4856" s="32"/>
      <c r="H4856" s="32"/>
      <c r="I4856" s="32"/>
      <c r="J4856" s="37"/>
      <c r="K4856" s="36"/>
      <c r="L4856" s="32"/>
      <c r="M4856" s="37"/>
      <c r="N4856" s="32"/>
      <c r="O4856" s="32"/>
      <c r="P4856" s="32"/>
      <c r="Q4856" s="32"/>
      <c r="R4856" s="38"/>
    </row>
    <row r="4857" spans="1:18" ht="22.5" customHeight="1">
      <c r="A4857" s="34"/>
      <c r="B4857" s="15"/>
      <c r="C4857" s="18"/>
      <c r="D4857" s="35"/>
      <c r="E4857" s="36"/>
      <c r="F4857" s="32"/>
      <c r="G4857" s="32"/>
      <c r="H4857" s="32"/>
      <c r="I4857" s="32"/>
      <c r="J4857" s="37"/>
      <c r="K4857" s="36"/>
      <c r="L4857" s="32"/>
      <c r="M4857" s="37"/>
      <c r="N4857" s="32"/>
      <c r="O4857" s="32"/>
      <c r="P4857" s="32"/>
      <c r="Q4857" s="32"/>
      <c r="R4857" s="38"/>
    </row>
    <row r="4858" spans="1:18" ht="22.5" customHeight="1">
      <c r="A4858" s="34"/>
      <c r="B4858" s="15"/>
      <c r="C4858" s="18"/>
      <c r="D4858" s="35"/>
      <c r="E4858" s="36"/>
      <c r="F4858" s="32"/>
      <c r="G4858" s="32"/>
      <c r="H4858" s="32"/>
      <c r="I4858" s="32"/>
      <c r="J4858" s="37"/>
      <c r="K4858" s="36"/>
      <c r="L4858" s="32"/>
      <c r="M4858" s="37"/>
      <c r="N4858" s="32"/>
      <c r="O4858" s="32"/>
      <c r="P4858" s="32"/>
      <c r="Q4858" s="32"/>
      <c r="R4858" s="38"/>
    </row>
    <row r="4859" spans="1:18" ht="22.5" customHeight="1">
      <c r="A4859" s="34"/>
      <c r="B4859" s="15"/>
      <c r="C4859" s="18"/>
      <c r="D4859" s="35"/>
      <c r="E4859" s="36"/>
      <c r="F4859" s="32"/>
      <c r="G4859" s="32"/>
      <c r="H4859" s="32"/>
      <c r="I4859" s="32"/>
      <c r="J4859" s="37"/>
      <c r="K4859" s="36"/>
      <c r="L4859" s="32"/>
      <c r="M4859" s="37"/>
      <c r="N4859" s="32"/>
      <c r="O4859" s="32"/>
      <c r="P4859" s="32"/>
      <c r="Q4859" s="32"/>
      <c r="R4859" s="38"/>
    </row>
    <row r="4860" spans="1:18" ht="22.5" customHeight="1">
      <c r="A4860" s="34"/>
      <c r="B4860" s="15"/>
      <c r="C4860" s="18"/>
      <c r="D4860" s="35"/>
      <c r="E4860" s="36"/>
      <c r="F4860" s="32"/>
      <c r="G4860" s="32"/>
      <c r="H4860" s="32"/>
      <c r="I4860" s="32"/>
      <c r="J4860" s="37"/>
      <c r="K4860" s="36"/>
      <c r="L4860" s="32"/>
      <c r="M4860" s="37"/>
      <c r="N4860" s="32"/>
      <c r="O4860" s="32"/>
      <c r="P4860" s="32"/>
      <c r="Q4860" s="32"/>
      <c r="R4860" s="38"/>
    </row>
    <row r="4861" spans="1:18" ht="22.5" customHeight="1">
      <c r="A4861" s="34"/>
      <c r="B4861" s="15"/>
      <c r="C4861" s="18"/>
      <c r="D4861" s="35"/>
      <c r="E4861" s="36"/>
      <c r="F4861" s="32"/>
      <c r="G4861" s="32"/>
      <c r="H4861" s="32"/>
      <c r="I4861" s="32"/>
      <c r="J4861" s="37"/>
      <c r="K4861" s="36"/>
      <c r="L4861" s="32"/>
      <c r="M4861" s="37"/>
      <c r="N4861" s="32"/>
      <c r="O4861" s="32"/>
      <c r="P4861" s="32"/>
      <c r="Q4861" s="32"/>
      <c r="R4861" s="38"/>
    </row>
    <row r="4862" spans="1:18" ht="22.5" customHeight="1">
      <c r="A4862" s="34"/>
      <c r="B4862" s="15"/>
      <c r="C4862" s="18"/>
      <c r="D4862" s="35"/>
      <c r="E4862" s="36"/>
      <c r="F4862" s="32"/>
      <c r="G4862" s="32"/>
      <c r="H4862" s="32"/>
      <c r="I4862" s="32"/>
      <c r="J4862" s="37"/>
      <c r="K4862" s="36"/>
      <c r="L4862" s="32"/>
      <c r="M4862" s="37"/>
      <c r="N4862" s="32"/>
      <c r="O4862" s="32"/>
      <c r="P4862" s="32"/>
      <c r="Q4862" s="32"/>
      <c r="R4862" s="38"/>
    </row>
    <row r="4863" spans="1:18" ht="22.5" customHeight="1">
      <c r="A4863" s="34"/>
      <c r="B4863" s="15"/>
      <c r="C4863" s="18"/>
      <c r="D4863" s="35"/>
      <c r="E4863" s="36"/>
      <c r="F4863" s="32"/>
      <c r="G4863" s="32"/>
      <c r="H4863" s="32"/>
      <c r="I4863" s="32"/>
      <c r="J4863" s="37"/>
      <c r="K4863" s="36"/>
      <c r="L4863" s="32"/>
      <c r="M4863" s="37"/>
      <c r="N4863" s="32"/>
      <c r="O4863" s="32"/>
      <c r="P4863" s="32"/>
      <c r="Q4863" s="32"/>
      <c r="R4863" s="38"/>
    </row>
    <row r="4864" spans="1:18" ht="22.5" customHeight="1">
      <c r="A4864" s="34"/>
      <c r="B4864" s="15"/>
      <c r="C4864" s="18"/>
      <c r="D4864" s="35"/>
      <c r="E4864" s="36"/>
      <c r="F4864" s="32"/>
      <c r="G4864" s="32"/>
      <c r="H4864" s="32"/>
      <c r="I4864" s="32"/>
      <c r="J4864" s="37"/>
      <c r="K4864" s="36"/>
      <c r="L4864" s="32"/>
      <c r="M4864" s="37"/>
      <c r="N4864" s="32"/>
      <c r="O4864" s="32"/>
      <c r="P4864" s="32"/>
      <c r="Q4864" s="32"/>
      <c r="R4864" s="38"/>
    </row>
    <row r="4865" spans="1:18" ht="22.5" customHeight="1">
      <c r="A4865" s="34"/>
      <c r="B4865" s="15"/>
      <c r="C4865" s="18"/>
      <c r="D4865" s="35"/>
      <c r="E4865" s="36"/>
      <c r="F4865" s="32"/>
      <c r="G4865" s="32"/>
      <c r="H4865" s="32"/>
      <c r="I4865" s="32"/>
      <c r="J4865" s="37"/>
      <c r="K4865" s="36"/>
      <c r="L4865" s="32"/>
      <c r="M4865" s="37"/>
      <c r="N4865" s="32"/>
      <c r="O4865" s="32"/>
      <c r="P4865" s="32"/>
      <c r="Q4865" s="32"/>
      <c r="R4865" s="38"/>
    </row>
    <row r="4866" spans="1:18" ht="22.5" customHeight="1">
      <c r="A4866" s="34"/>
      <c r="B4866" s="15"/>
      <c r="C4866" s="18"/>
      <c r="D4866" s="35"/>
      <c r="E4866" s="36"/>
      <c r="F4866" s="32"/>
      <c r="G4866" s="32"/>
      <c r="H4866" s="32"/>
      <c r="I4866" s="32"/>
      <c r="J4866" s="37"/>
      <c r="K4866" s="36"/>
      <c r="L4866" s="32"/>
      <c r="M4866" s="37"/>
      <c r="N4866" s="32"/>
      <c r="O4866" s="32"/>
      <c r="P4866" s="32"/>
      <c r="Q4866" s="32"/>
      <c r="R4866" s="38"/>
    </row>
    <row r="4867" spans="1:18" ht="22.5" customHeight="1">
      <c r="A4867" s="34"/>
      <c r="B4867" s="15"/>
      <c r="C4867" s="18"/>
      <c r="D4867" s="35"/>
      <c r="E4867" s="36"/>
      <c r="F4867" s="32"/>
      <c r="G4867" s="32"/>
      <c r="H4867" s="32"/>
      <c r="I4867" s="32"/>
      <c r="J4867" s="37"/>
      <c r="K4867" s="36"/>
      <c r="L4867" s="32"/>
      <c r="M4867" s="37"/>
      <c r="N4867" s="32"/>
      <c r="O4867" s="32"/>
      <c r="P4867" s="32"/>
      <c r="Q4867" s="32"/>
      <c r="R4867" s="38"/>
    </row>
    <row r="4868" spans="1:18" ht="22.5" customHeight="1">
      <c r="A4868" s="34"/>
      <c r="B4868" s="15"/>
      <c r="C4868" s="18"/>
      <c r="D4868" s="35"/>
      <c r="E4868" s="36"/>
      <c r="F4868" s="32"/>
      <c r="G4868" s="32"/>
      <c r="H4868" s="32"/>
      <c r="I4868" s="32"/>
      <c r="J4868" s="37"/>
      <c r="K4868" s="36"/>
      <c r="L4868" s="32"/>
      <c r="M4868" s="37"/>
      <c r="N4868" s="32"/>
      <c r="O4868" s="32"/>
      <c r="P4868" s="32"/>
      <c r="Q4868" s="32"/>
      <c r="R4868" s="38"/>
    </row>
    <row r="4869" spans="1:18" ht="22.5" customHeight="1">
      <c r="A4869" s="34"/>
      <c r="B4869" s="15"/>
      <c r="C4869" s="18"/>
      <c r="D4869" s="35"/>
      <c r="E4869" s="36"/>
      <c r="F4869" s="32"/>
      <c r="G4869" s="32"/>
      <c r="H4869" s="32"/>
      <c r="I4869" s="32"/>
      <c r="J4869" s="37"/>
      <c r="K4869" s="36"/>
      <c r="L4869" s="32"/>
      <c r="M4869" s="37"/>
      <c r="N4869" s="32"/>
      <c r="O4869" s="32"/>
      <c r="P4869" s="32"/>
      <c r="Q4869" s="32"/>
      <c r="R4869" s="38"/>
    </row>
    <row r="4870" spans="1:18" ht="22.5" customHeight="1">
      <c r="A4870" s="34"/>
      <c r="B4870" s="15"/>
      <c r="C4870" s="18"/>
      <c r="D4870" s="35"/>
      <c r="E4870" s="36"/>
      <c r="F4870" s="32"/>
      <c r="G4870" s="32"/>
      <c r="H4870" s="32"/>
      <c r="I4870" s="32"/>
      <c r="J4870" s="37"/>
      <c r="K4870" s="36"/>
      <c r="L4870" s="32"/>
      <c r="M4870" s="37"/>
      <c r="N4870" s="32"/>
      <c r="O4870" s="32"/>
      <c r="P4870" s="32"/>
      <c r="Q4870" s="32"/>
      <c r="R4870" s="38"/>
    </row>
    <row r="4871" spans="1:18" ht="22.5" customHeight="1">
      <c r="A4871" s="34"/>
      <c r="B4871" s="15"/>
      <c r="C4871" s="18"/>
      <c r="D4871" s="35"/>
      <c r="E4871" s="36"/>
      <c r="F4871" s="32"/>
      <c r="G4871" s="32"/>
      <c r="H4871" s="32"/>
      <c r="I4871" s="32"/>
      <c r="J4871" s="37"/>
      <c r="K4871" s="36"/>
      <c r="L4871" s="32"/>
      <c r="M4871" s="37"/>
      <c r="N4871" s="32"/>
      <c r="O4871" s="32"/>
      <c r="P4871" s="32"/>
      <c r="Q4871" s="32"/>
      <c r="R4871" s="38"/>
    </row>
    <row r="4872" spans="1:18" ht="22.5" customHeight="1">
      <c r="A4872" s="34"/>
      <c r="B4872" s="15"/>
      <c r="C4872" s="18"/>
      <c r="D4872" s="35"/>
      <c r="E4872" s="36"/>
      <c r="F4872" s="32"/>
      <c r="G4872" s="32"/>
      <c r="H4872" s="32"/>
      <c r="I4872" s="32"/>
      <c r="J4872" s="37"/>
      <c r="K4872" s="36"/>
      <c r="L4872" s="32"/>
      <c r="M4872" s="37"/>
      <c r="N4872" s="32"/>
      <c r="O4872" s="32"/>
      <c r="P4872" s="32"/>
      <c r="Q4872" s="32"/>
      <c r="R4872" s="38"/>
    </row>
    <row r="4873" spans="1:18" ht="22.5" customHeight="1">
      <c r="A4873" s="34"/>
      <c r="B4873" s="15"/>
      <c r="C4873" s="18"/>
      <c r="D4873" s="35"/>
      <c r="E4873" s="36"/>
      <c r="F4873" s="32"/>
      <c r="G4873" s="32"/>
      <c r="H4873" s="32"/>
      <c r="I4873" s="32"/>
      <c r="J4873" s="37"/>
      <c r="K4873" s="36"/>
      <c r="L4873" s="32"/>
      <c r="M4873" s="37"/>
      <c r="N4873" s="32"/>
      <c r="O4873" s="32"/>
      <c r="P4873" s="32"/>
      <c r="Q4873" s="32"/>
      <c r="R4873" s="38"/>
    </row>
    <row r="4874" spans="1:18" ht="22.5" customHeight="1">
      <c r="A4874" s="34"/>
      <c r="B4874" s="15"/>
      <c r="C4874" s="18"/>
      <c r="D4874" s="35"/>
      <c r="E4874" s="36"/>
      <c r="F4874" s="32"/>
      <c r="G4874" s="32"/>
      <c r="H4874" s="32"/>
      <c r="I4874" s="32"/>
      <c r="J4874" s="37"/>
      <c r="K4874" s="36"/>
      <c r="L4874" s="32"/>
      <c r="M4874" s="37"/>
      <c r="N4874" s="32"/>
      <c r="O4874" s="32"/>
      <c r="P4874" s="32"/>
      <c r="Q4874" s="32"/>
      <c r="R4874" s="38"/>
    </row>
    <row r="4875" spans="1:18" ht="22.5" customHeight="1">
      <c r="A4875" s="34"/>
      <c r="B4875" s="15"/>
      <c r="C4875" s="18"/>
      <c r="D4875" s="35"/>
      <c r="E4875" s="36"/>
      <c r="F4875" s="32"/>
      <c r="G4875" s="32"/>
      <c r="H4875" s="32"/>
      <c r="I4875" s="32"/>
      <c r="J4875" s="37"/>
      <c r="K4875" s="36"/>
      <c r="L4875" s="32"/>
      <c r="M4875" s="37"/>
      <c r="N4875" s="32"/>
      <c r="O4875" s="32"/>
      <c r="P4875" s="32"/>
      <c r="Q4875" s="32"/>
      <c r="R4875" s="38"/>
    </row>
    <row r="4876" spans="1:18" ht="22.5" customHeight="1">
      <c r="A4876" s="34"/>
      <c r="B4876" s="15"/>
      <c r="C4876" s="18"/>
      <c r="D4876" s="35"/>
      <c r="E4876" s="36"/>
      <c r="F4876" s="32"/>
      <c r="G4876" s="32"/>
      <c r="H4876" s="32"/>
      <c r="I4876" s="32"/>
      <c r="J4876" s="37"/>
      <c r="K4876" s="36"/>
      <c r="L4876" s="32"/>
      <c r="M4876" s="37"/>
      <c r="N4876" s="32"/>
      <c r="O4876" s="32"/>
      <c r="P4876" s="32"/>
      <c r="Q4876" s="32"/>
      <c r="R4876" s="38"/>
    </row>
    <row r="4877" spans="1:18" ht="22.5" customHeight="1">
      <c r="A4877" s="34"/>
      <c r="B4877" s="15"/>
      <c r="C4877" s="18"/>
      <c r="D4877" s="35"/>
      <c r="E4877" s="36"/>
      <c r="F4877" s="32"/>
      <c r="G4877" s="32"/>
      <c r="H4877" s="32"/>
      <c r="I4877" s="32"/>
      <c r="J4877" s="37"/>
      <c r="K4877" s="36"/>
      <c r="L4877" s="32"/>
      <c r="M4877" s="37"/>
      <c r="N4877" s="32"/>
      <c r="O4877" s="32"/>
      <c r="P4877" s="32"/>
      <c r="Q4877" s="32"/>
      <c r="R4877" s="38"/>
    </row>
    <row r="4878" spans="1:18" ht="22.5" customHeight="1">
      <c r="A4878" s="34"/>
      <c r="B4878" s="15"/>
      <c r="C4878" s="18"/>
      <c r="D4878" s="35"/>
      <c r="E4878" s="36"/>
      <c r="F4878" s="32"/>
      <c r="G4878" s="32"/>
      <c r="H4878" s="32"/>
      <c r="I4878" s="32"/>
      <c r="J4878" s="37"/>
      <c r="K4878" s="36"/>
      <c r="L4878" s="32"/>
      <c r="M4878" s="37"/>
      <c r="N4878" s="32"/>
      <c r="O4878" s="32"/>
      <c r="P4878" s="32"/>
      <c r="Q4878" s="32"/>
      <c r="R4878" s="38"/>
    </row>
    <row r="4879" spans="1:18" ht="22.5" customHeight="1">
      <c r="A4879" s="34"/>
      <c r="B4879" s="15"/>
      <c r="C4879" s="18"/>
      <c r="D4879" s="35"/>
      <c r="E4879" s="36"/>
      <c r="F4879" s="32"/>
      <c r="G4879" s="32"/>
      <c r="H4879" s="32"/>
      <c r="I4879" s="32"/>
      <c r="J4879" s="37"/>
      <c r="K4879" s="36"/>
      <c r="L4879" s="32"/>
      <c r="M4879" s="37"/>
      <c r="N4879" s="32"/>
      <c r="O4879" s="32"/>
      <c r="P4879" s="32"/>
      <c r="Q4879" s="32"/>
      <c r="R4879" s="38"/>
    </row>
    <row r="4880" spans="1:18" ht="22.5" customHeight="1">
      <c r="A4880" s="34"/>
      <c r="B4880" s="15"/>
      <c r="C4880" s="18"/>
      <c r="D4880" s="35"/>
      <c r="E4880" s="36"/>
      <c r="F4880" s="32"/>
      <c r="G4880" s="32"/>
      <c r="H4880" s="32"/>
      <c r="I4880" s="32"/>
      <c r="J4880" s="37"/>
      <c r="K4880" s="36"/>
      <c r="L4880" s="32"/>
      <c r="M4880" s="37"/>
      <c r="N4880" s="32"/>
      <c r="O4880" s="32"/>
      <c r="P4880" s="32"/>
      <c r="Q4880" s="32"/>
      <c r="R4880" s="38"/>
    </row>
    <row r="4881" spans="1:18" ht="22.5" customHeight="1">
      <c r="A4881" s="34"/>
      <c r="B4881" s="15"/>
      <c r="C4881" s="18"/>
      <c r="D4881" s="35"/>
      <c r="E4881" s="36"/>
      <c r="F4881" s="32"/>
      <c r="G4881" s="32"/>
      <c r="H4881" s="32"/>
      <c r="I4881" s="32"/>
      <c r="J4881" s="37"/>
      <c r="K4881" s="36"/>
      <c r="L4881" s="32"/>
      <c r="M4881" s="37"/>
      <c r="N4881" s="32"/>
      <c r="O4881" s="32"/>
      <c r="P4881" s="32"/>
      <c r="Q4881" s="32"/>
      <c r="R4881" s="38"/>
    </row>
    <row r="4882" spans="1:18" ht="22.5" customHeight="1">
      <c r="A4882" s="34"/>
      <c r="B4882" s="15"/>
      <c r="C4882" s="18"/>
      <c r="D4882" s="35"/>
      <c r="E4882" s="36"/>
      <c r="F4882" s="32"/>
      <c r="G4882" s="32"/>
      <c r="H4882" s="32"/>
      <c r="I4882" s="32"/>
      <c r="J4882" s="37"/>
      <c r="K4882" s="36"/>
      <c r="L4882" s="32"/>
      <c r="M4882" s="37"/>
      <c r="N4882" s="32"/>
      <c r="O4882" s="32"/>
      <c r="P4882" s="32"/>
      <c r="Q4882" s="32"/>
      <c r="R4882" s="38"/>
    </row>
    <row r="4883" spans="1:18" ht="22.5" customHeight="1">
      <c r="A4883" s="34"/>
      <c r="B4883" s="15"/>
      <c r="C4883" s="18"/>
      <c r="D4883" s="35"/>
      <c r="E4883" s="36"/>
      <c r="F4883" s="32"/>
      <c r="G4883" s="32"/>
      <c r="H4883" s="32"/>
      <c r="I4883" s="32"/>
      <c r="J4883" s="37"/>
      <c r="K4883" s="36"/>
      <c r="L4883" s="32"/>
      <c r="M4883" s="37"/>
      <c r="N4883" s="32"/>
      <c r="O4883" s="32"/>
      <c r="P4883" s="32"/>
      <c r="Q4883" s="32"/>
      <c r="R4883" s="38"/>
    </row>
    <row r="4884" spans="1:18" ht="22.5" customHeight="1">
      <c r="A4884" s="34"/>
      <c r="B4884" s="15"/>
      <c r="C4884" s="18"/>
      <c r="D4884" s="35"/>
      <c r="E4884" s="36"/>
      <c r="F4884" s="32"/>
      <c r="G4884" s="32"/>
      <c r="H4884" s="32"/>
      <c r="I4884" s="32"/>
      <c r="J4884" s="37"/>
      <c r="K4884" s="36"/>
      <c r="L4884" s="32"/>
      <c r="M4884" s="37"/>
      <c r="N4884" s="32"/>
      <c r="O4884" s="32"/>
      <c r="P4884" s="32"/>
      <c r="Q4884" s="32"/>
      <c r="R4884" s="38"/>
    </row>
    <row r="4885" spans="1:18" ht="22.5" customHeight="1">
      <c r="A4885" s="34"/>
      <c r="B4885" s="15"/>
      <c r="C4885" s="18"/>
      <c r="D4885" s="35"/>
      <c r="E4885" s="36"/>
      <c r="F4885" s="32"/>
      <c r="G4885" s="32"/>
      <c r="H4885" s="32"/>
      <c r="I4885" s="32"/>
      <c r="J4885" s="37"/>
      <c r="K4885" s="36"/>
      <c r="L4885" s="32"/>
      <c r="M4885" s="37"/>
      <c r="N4885" s="32"/>
      <c r="O4885" s="32"/>
      <c r="P4885" s="32"/>
      <c r="Q4885" s="32"/>
      <c r="R4885" s="38"/>
    </row>
    <row r="4886" spans="1:18" ht="22.5" customHeight="1">
      <c r="A4886" s="34"/>
      <c r="B4886" s="15"/>
      <c r="C4886" s="18"/>
      <c r="D4886" s="35"/>
      <c r="E4886" s="36"/>
      <c r="F4886" s="32"/>
      <c r="G4886" s="32"/>
      <c r="H4886" s="32"/>
      <c r="I4886" s="32"/>
      <c r="J4886" s="37"/>
      <c r="K4886" s="36"/>
      <c r="L4886" s="32"/>
      <c r="M4886" s="37"/>
      <c r="N4886" s="32"/>
      <c r="O4886" s="32"/>
      <c r="P4886" s="32"/>
      <c r="Q4886" s="32"/>
      <c r="R4886" s="38"/>
    </row>
    <row r="4887" spans="1:18" ht="22.5" customHeight="1">
      <c r="A4887" s="34"/>
      <c r="B4887" s="15"/>
      <c r="C4887" s="18"/>
      <c r="D4887" s="35"/>
      <c r="E4887" s="36"/>
      <c r="F4887" s="32"/>
      <c r="G4887" s="32"/>
      <c r="H4887" s="32"/>
      <c r="I4887" s="32"/>
      <c r="J4887" s="37"/>
      <c r="K4887" s="36"/>
      <c r="L4887" s="32"/>
      <c r="M4887" s="37"/>
      <c r="N4887" s="32"/>
      <c r="O4887" s="32"/>
      <c r="P4887" s="32"/>
      <c r="Q4887" s="32"/>
      <c r="R4887" s="38"/>
    </row>
    <row r="4888" spans="1:18" ht="22.5" customHeight="1">
      <c r="A4888" s="34"/>
      <c r="B4888" s="15"/>
      <c r="C4888" s="18"/>
      <c r="D4888" s="35"/>
      <c r="E4888" s="36"/>
      <c r="F4888" s="32"/>
      <c r="G4888" s="32"/>
      <c r="H4888" s="32"/>
      <c r="I4888" s="32"/>
      <c r="J4888" s="37"/>
      <c r="K4888" s="36"/>
      <c r="L4888" s="32"/>
      <c r="M4888" s="37"/>
      <c r="N4888" s="32"/>
      <c r="O4888" s="32"/>
      <c r="P4888" s="32"/>
      <c r="Q4888" s="32"/>
      <c r="R4888" s="38"/>
    </row>
    <row r="4889" spans="1:18" ht="22.5" customHeight="1">
      <c r="A4889" s="34"/>
      <c r="B4889" s="15"/>
      <c r="C4889" s="18"/>
      <c r="D4889" s="35"/>
      <c r="E4889" s="36"/>
      <c r="F4889" s="32"/>
      <c r="G4889" s="32"/>
      <c r="H4889" s="32"/>
      <c r="I4889" s="32"/>
      <c r="J4889" s="37"/>
      <c r="K4889" s="36"/>
      <c r="L4889" s="32"/>
      <c r="M4889" s="37"/>
      <c r="N4889" s="32"/>
      <c r="O4889" s="32"/>
      <c r="P4889" s="32"/>
      <c r="Q4889" s="32"/>
      <c r="R4889" s="38"/>
    </row>
    <row r="4890" spans="1:18" ht="22.5" customHeight="1">
      <c r="A4890" s="34"/>
      <c r="B4890" s="15"/>
      <c r="C4890" s="18"/>
      <c r="D4890" s="35"/>
      <c r="E4890" s="36"/>
      <c r="F4890" s="32"/>
      <c r="G4890" s="32"/>
      <c r="H4890" s="32"/>
      <c r="I4890" s="32"/>
      <c r="J4890" s="37"/>
      <c r="K4890" s="36"/>
      <c r="L4890" s="32"/>
      <c r="M4890" s="37"/>
      <c r="N4890" s="32"/>
      <c r="O4890" s="32"/>
      <c r="P4890" s="32"/>
      <c r="Q4890" s="32"/>
      <c r="R4890" s="38"/>
    </row>
    <row r="4891" spans="1:18" ht="22.5" customHeight="1">
      <c r="A4891" s="34"/>
      <c r="B4891" s="15"/>
      <c r="C4891" s="18"/>
      <c r="D4891" s="35"/>
      <c r="E4891" s="36"/>
      <c r="F4891" s="32"/>
      <c r="G4891" s="32"/>
      <c r="H4891" s="32"/>
      <c r="I4891" s="32"/>
      <c r="J4891" s="37"/>
      <c r="K4891" s="36"/>
      <c r="L4891" s="32"/>
      <c r="M4891" s="37"/>
      <c r="N4891" s="32"/>
      <c r="O4891" s="32"/>
      <c r="P4891" s="32"/>
      <c r="Q4891" s="32"/>
      <c r="R4891" s="38"/>
    </row>
    <row r="4892" spans="1:18" ht="22.5" customHeight="1">
      <c r="A4892" s="34"/>
      <c r="B4892" s="15"/>
      <c r="C4892" s="18"/>
      <c r="D4892" s="35"/>
      <c r="E4892" s="36"/>
      <c r="F4892" s="32"/>
      <c r="G4892" s="32"/>
      <c r="H4892" s="32"/>
      <c r="I4892" s="32"/>
      <c r="J4892" s="37"/>
      <c r="K4892" s="36"/>
      <c r="L4892" s="32"/>
      <c r="M4892" s="37"/>
      <c r="N4892" s="32"/>
      <c r="O4892" s="32"/>
      <c r="P4892" s="32"/>
      <c r="Q4892" s="32"/>
      <c r="R4892" s="38"/>
    </row>
    <row r="4893" spans="1:18" ht="22.5" customHeight="1">
      <c r="A4893" s="34"/>
      <c r="B4893" s="15"/>
      <c r="C4893" s="18"/>
      <c r="D4893" s="35"/>
      <c r="E4893" s="36"/>
      <c r="F4893" s="32"/>
      <c r="G4893" s="32"/>
      <c r="H4893" s="32"/>
      <c r="I4893" s="32"/>
      <c r="J4893" s="37"/>
      <c r="K4893" s="36"/>
      <c r="L4893" s="32"/>
      <c r="M4893" s="37"/>
      <c r="N4893" s="32"/>
      <c r="O4893" s="32"/>
      <c r="P4893" s="32"/>
      <c r="Q4893" s="32"/>
      <c r="R4893" s="38"/>
    </row>
    <row r="4894" spans="1:18" ht="22.5" customHeight="1">
      <c r="A4894" s="34"/>
      <c r="B4894" s="15"/>
      <c r="C4894" s="18"/>
      <c r="D4894" s="35"/>
      <c r="E4894" s="36"/>
      <c r="F4894" s="32"/>
      <c r="G4894" s="32"/>
      <c r="H4894" s="32"/>
      <c r="I4894" s="32"/>
      <c r="J4894" s="37"/>
      <c r="K4894" s="36"/>
      <c r="L4894" s="32"/>
      <c r="M4894" s="37"/>
      <c r="N4894" s="32"/>
      <c r="O4894" s="32"/>
      <c r="P4894" s="32"/>
      <c r="Q4894" s="32"/>
      <c r="R4894" s="38"/>
    </row>
    <row r="4895" spans="1:18" ht="22.5" customHeight="1">
      <c r="A4895" s="34"/>
      <c r="B4895" s="15"/>
      <c r="C4895" s="18"/>
      <c r="D4895" s="35"/>
      <c r="E4895" s="36"/>
      <c r="F4895" s="32"/>
      <c r="G4895" s="32"/>
      <c r="H4895" s="32"/>
      <c r="I4895" s="32"/>
      <c r="J4895" s="37"/>
      <c r="K4895" s="36"/>
      <c r="L4895" s="32"/>
      <c r="M4895" s="37"/>
      <c r="N4895" s="32"/>
      <c r="O4895" s="32"/>
      <c r="P4895" s="32"/>
      <c r="Q4895" s="32"/>
      <c r="R4895" s="38"/>
    </row>
    <row r="4896" spans="1:18" ht="22.5" customHeight="1">
      <c r="A4896" s="34"/>
      <c r="B4896" s="15"/>
      <c r="C4896" s="18"/>
      <c r="D4896" s="35"/>
      <c r="E4896" s="36"/>
      <c r="F4896" s="32"/>
      <c r="G4896" s="32"/>
      <c r="H4896" s="32"/>
      <c r="I4896" s="32"/>
      <c r="J4896" s="37"/>
      <c r="K4896" s="36"/>
      <c r="L4896" s="32"/>
      <c r="M4896" s="37"/>
      <c r="N4896" s="32"/>
      <c r="O4896" s="32"/>
      <c r="P4896" s="32"/>
      <c r="Q4896" s="32"/>
      <c r="R4896" s="38"/>
    </row>
    <row r="4897" spans="1:18" ht="22.5" customHeight="1">
      <c r="A4897" s="34"/>
      <c r="B4897" s="15"/>
      <c r="C4897" s="18"/>
      <c r="D4897" s="35"/>
      <c r="E4897" s="36"/>
      <c r="F4897" s="32"/>
      <c r="G4897" s="32"/>
      <c r="H4897" s="32"/>
      <c r="I4897" s="32"/>
      <c r="J4897" s="37"/>
      <c r="K4897" s="36"/>
      <c r="L4897" s="32"/>
      <c r="M4897" s="37"/>
      <c r="N4897" s="32"/>
      <c r="O4897" s="32"/>
      <c r="P4897" s="32"/>
      <c r="Q4897" s="32"/>
      <c r="R4897" s="38"/>
    </row>
    <row r="4898" spans="1:18" ht="22.5" customHeight="1">
      <c r="A4898" s="34"/>
      <c r="B4898" s="15"/>
      <c r="C4898" s="18"/>
      <c r="D4898" s="35"/>
      <c r="E4898" s="36"/>
      <c r="F4898" s="32"/>
      <c r="G4898" s="32"/>
      <c r="H4898" s="32"/>
      <c r="I4898" s="32"/>
      <c r="J4898" s="37"/>
      <c r="K4898" s="36"/>
      <c r="L4898" s="32"/>
      <c r="M4898" s="37"/>
      <c r="N4898" s="32"/>
      <c r="O4898" s="32"/>
      <c r="P4898" s="32"/>
      <c r="Q4898" s="32"/>
      <c r="R4898" s="38"/>
    </row>
    <row r="4899" spans="1:18" ht="22.5" customHeight="1">
      <c r="A4899" s="34"/>
      <c r="B4899" s="15"/>
      <c r="C4899" s="18"/>
      <c r="D4899" s="35"/>
      <c r="E4899" s="36"/>
      <c r="F4899" s="32"/>
      <c r="G4899" s="32"/>
      <c r="H4899" s="32"/>
      <c r="I4899" s="32"/>
      <c r="J4899" s="37"/>
      <c r="K4899" s="36"/>
      <c r="L4899" s="32"/>
      <c r="M4899" s="37"/>
      <c r="N4899" s="32"/>
      <c r="O4899" s="32"/>
      <c r="P4899" s="32"/>
      <c r="Q4899" s="32"/>
      <c r="R4899" s="38"/>
    </row>
    <row r="4900" spans="1:18" ht="22.5" customHeight="1">
      <c r="A4900" s="34"/>
      <c r="B4900" s="15"/>
      <c r="C4900" s="18"/>
      <c r="D4900" s="35"/>
      <c r="E4900" s="36"/>
      <c r="F4900" s="32"/>
      <c r="G4900" s="32"/>
      <c r="H4900" s="32"/>
      <c r="I4900" s="32"/>
      <c r="J4900" s="37"/>
      <c r="K4900" s="36"/>
      <c r="L4900" s="32"/>
      <c r="M4900" s="37"/>
      <c r="N4900" s="32"/>
      <c r="O4900" s="32"/>
      <c r="P4900" s="32"/>
      <c r="Q4900" s="32"/>
      <c r="R4900" s="38"/>
    </row>
    <row r="4901" spans="1:18" ht="22.5" customHeight="1">
      <c r="A4901" s="34"/>
      <c r="B4901" s="15"/>
      <c r="C4901" s="18"/>
      <c r="D4901" s="35"/>
      <c r="E4901" s="36"/>
      <c r="F4901" s="32"/>
      <c r="G4901" s="32"/>
      <c r="H4901" s="32"/>
      <c r="I4901" s="32"/>
      <c r="J4901" s="37"/>
      <c r="K4901" s="36"/>
      <c r="L4901" s="32"/>
      <c r="M4901" s="37"/>
      <c r="N4901" s="32"/>
      <c r="O4901" s="32"/>
      <c r="P4901" s="32"/>
      <c r="Q4901" s="32"/>
      <c r="R4901" s="38"/>
    </row>
    <row r="4902" spans="1:18" ht="22.5" customHeight="1">
      <c r="A4902" s="34"/>
      <c r="B4902" s="15"/>
      <c r="C4902" s="18"/>
      <c r="D4902" s="35"/>
      <c r="E4902" s="36"/>
      <c r="F4902" s="32"/>
      <c r="G4902" s="32"/>
      <c r="H4902" s="32"/>
      <c r="I4902" s="32"/>
      <c r="J4902" s="37"/>
      <c r="K4902" s="36"/>
      <c r="L4902" s="32"/>
      <c r="M4902" s="37"/>
      <c r="N4902" s="32"/>
      <c r="O4902" s="32"/>
      <c r="P4902" s="32"/>
      <c r="Q4902" s="32"/>
      <c r="R4902" s="38"/>
    </row>
    <row r="4903" spans="1:18" ht="22.5" customHeight="1">
      <c r="A4903" s="34"/>
      <c r="B4903" s="15"/>
      <c r="C4903" s="18"/>
      <c r="D4903" s="35"/>
      <c r="E4903" s="36"/>
      <c r="F4903" s="32"/>
      <c r="G4903" s="32"/>
      <c r="H4903" s="32"/>
      <c r="I4903" s="32"/>
      <c r="J4903" s="37"/>
      <c r="K4903" s="36"/>
      <c r="L4903" s="32"/>
      <c r="M4903" s="37"/>
      <c r="N4903" s="32"/>
      <c r="O4903" s="32"/>
      <c r="P4903" s="32"/>
      <c r="Q4903" s="32"/>
      <c r="R4903" s="38"/>
    </row>
    <row r="4904" spans="1:18" ht="22.5" customHeight="1">
      <c r="A4904" s="34"/>
      <c r="B4904" s="15"/>
      <c r="C4904" s="18"/>
      <c r="D4904" s="35"/>
      <c r="E4904" s="36"/>
      <c r="F4904" s="32"/>
      <c r="G4904" s="32"/>
      <c r="H4904" s="32"/>
      <c r="I4904" s="32"/>
      <c r="J4904" s="37"/>
      <c r="K4904" s="36"/>
      <c r="L4904" s="32"/>
      <c r="M4904" s="37"/>
      <c r="N4904" s="32"/>
      <c r="O4904" s="32"/>
      <c r="P4904" s="32"/>
      <c r="Q4904" s="32"/>
      <c r="R4904" s="38"/>
    </row>
    <row r="4905" spans="1:18" ht="22.5" customHeight="1">
      <c r="A4905" s="34"/>
      <c r="B4905" s="15"/>
      <c r="C4905" s="18"/>
      <c r="D4905" s="35"/>
      <c r="E4905" s="36"/>
      <c r="F4905" s="32"/>
      <c r="G4905" s="32"/>
      <c r="H4905" s="32"/>
      <c r="I4905" s="32"/>
      <c r="J4905" s="37"/>
      <c r="K4905" s="36"/>
      <c r="L4905" s="32"/>
      <c r="M4905" s="37"/>
      <c r="N4905" s="32"/>
      <c r="O4905" s="32"/>
      <c r="P4905" s="32"/>
      <c r="Q4905" s="32"/>
      <c r="R4905" s="38"/>
    </row>
    <row r="4906" spans="1:18" ht="22.5" customHeight="1">
      <c r="A4906" s="34"/>
      <c r="B4906" s="15"/>
      <c r="C4906" s="18"/>
      <c r="D4906" s="35"/>
      <c r="E4906" s="36"/>
      <c r="F4906" s="32"/>
      <c r="G4906" s="32"/>
      <c r="H4906" s="32"/>
      <c r="I4906" s="32"/>
      <c r="J4906" s="37"/>
      <c r="K4906" s="36"/>
      <c r="L4906" s="32"/>
      <c r="M4906" s="37"/>
      <c r="N4906" s="32"/>
      <c r="O4906" s="32"/>
      <c r="P4906" s="32"/>
      <c r="Q4906" s="32"/>
      <c r="R4906" s="38"/>
    </row>
    <row r="4907" spans="1:18" ht="22.5" customHeight="1">
      <c r="A4907" s="34"/>
      <c r="B4907" s="15"/>
      <c r="C4907" s="18"/>
      <c r="D4907" s="35"/>
      <c r="E4907" s="36"/>
      <c r="F4907" s="32"/>
      <c r="G4907" s="32"/>
      <c r="H4907" s="32"/>
      <c r="I4907" s="32"/>
      <c r="J4907" s="37"/>
      <c r="K4907" s="36"/>
      <c r="L4907" s="32"/>
      <c r="M4907" s="37"/>
      <c r="N4907" s="32"/>
      <c r="O4907" s="32"/>
      <c r="P4907" s="32"/>
      <c r="Q4907" s="32"/>
      <c r="R4907" s="38"/>
    </row>
    <row r="4908" spans="1:18" ht="22.5" customHeight="1">
      <c r="A4908" s="34"/>
      <c r="B4908" s="15"/>
      <c r="C4908" s="18"/>
      <c r="D4908" s="35"/>
      <c r="E4908" s="36"/>
      <c r="F4908" s="32"/>
      <c r="G4908" s="32"/>
      <c r="H4908" s="32"/>
      <c r="I4908" s="32"/>
      <c r="J4908" s="37"/>
      <c r="K4908" s="36"/>
      <c r="L4908" s="32"/>
      <c r="M4908" s="37"/>
      <c r="N4908" s="32"/>
      <c r="O4908" s="32"/>
      <c r="P4908" s="32"/>
      <c r="Q4908" s="32"/>
      <c r="R4908" s="38"/>
    </row>
    <row r="4909" spans="1:18" ht="22.5" customHeight="1">
      <c r="A4909" s="34"/>
      <c r="B4909" s="15"/>
      <c r="C4909" s="18"/>
      <c r="D4909" s="35"/>
      <c r="E4909" s="36"/>
      <c r="F4909" s="32"/>
      <c r="G4909" s="32"/>
      <c r="H4909" s="32"/>
      <c r="I4909" s="32"/>
      <c r="J4909" s="37"/>
      <c r="K4909" s="36"/>
      <c r="L4909" s="32"/>
      <c r="M4909" s="37"/>
      <c r="N4909" s="32"/>
      <c r="O4909" s="32"/>
      <c r="P4909" s="32"/>
      <c r="Q4909" s="32"/>
      <c r="R4909" s="38"/>
    </row>
    <row r="4910" spans="1:18" ht="22.5" customHeight="1">
      <c r="A4910" s="34"/>
      <c r="B4910" s="15"/>
      <c r="C4910" s="18"/>
      <c r="D4910" s="35"/>
      <c r="E4910" s="36"/>
      <c r="F4910" s="32"/>
      <c r="G4910" s="32"/>
      <c r="H4910" s="32"/>
      <c r="I4910" s="32"/>
      <c r="J4910" s="37"/>
      <c r="K4910" s="36"/>
      <c r="L4910" s="32"/>
      <c r="M4910" s="37"/>
      <c r="N4910" s="32"/>
      <c r="O4910" s="32"/>
      <c r="P4910" s="32"/>
      <c r="Q4910" s="32"/>
      <c r="R4910" s="38"/>
    </row>
    <row r="4911" spans="1:18" ht="22.5" customHeight="1">
      <c r="A4911" s="34"/>
      <c r="B4911" s="15"/>
      <c r="C4911" s="18"/>
      <c r="D4911" s="35"/>
      <c r="E4911" s="36"/>
      <c r="F4911" s="32"/>
      <c r="G4911" s="32"/>
      <c r="H4911" s="32"/>
      <c r="I4911" s="32"/>
      <c r="J4911" s="37"/>
      <c r="K4911" s="36"/>
      <c r="L4911" s="32"/>
      <c r="M4911" s="37"/>
      <c r="N4911" s="32"/>
      <c r="O4911" s="32"/>
      <c r="P4911" s="32"/>
      <c r="Q4911" s="32"/>
      <c r="R4911" s="38"/>
    </row>
    <row r="4912" spans="1:18" ht="22.5" customHeight="1">
      <c r="A4912" s="34"/>
      <c r="B4912" s="15"/>
      <c r="C4912" s="18"/>
      <c r="D4912" s="35"/>
      <c r="E4912" s="36"/>
      <c r="F4912" s="32"/>
      <c r="G4912" s="32"/>
      <c r="H4912" s="32"/>
      <c r="I4912" s="32"/>
      <c r="J4912" s="37"/>
      <c r="K4912" s="36"/>
      <c r="L4912" s="32"/>
      <c r="M4912" s="37"/>
      <c r="N4912" s="32"/>
      <c r="O4912" s="32"/>
      <c r="P4912" s="32"/>
      <c r="Q4912" s="32"/>
      <c r="R4912" s="38"/>
    </row>
    <row r="4913" spans="1:18" ht="22.5" customHeight="1">
      <c r="A4913" s="34"/>
      <c r="B4913" s="15"/>
      <c r="C4913" s="18"/>
      <c r="D4913" s="35"/>
      <c r="E4913" s="36"/>
      <c r="F4913" s="32"/>
      <c r="G4913" s="32"/>
      <c r="H4913" s="32"/>
      <c r="I4913" s="32"/>
      <c r="J4913" s="37"/>
      <c r="K4913" s="36"/>
      <c r="L4913" s="32"/>
      <c r="M4913" s="37"/>
      <c r="N4913" s="32"/>
      <c r="O4913" s="32"/>
      <c r="P4913" s="32"/>
      <c r="Q4913" s="32"/>
      <c r="R4913" s="38"/>
    </row>
    <row r="4914" spans="1:18" ht="22.5" customHeight="1">
      <c r="A4914" s="34"/>
      <c r="B4914" s="15"/>
      <c r="C4914" s="18"/>
      <c r="D4914" s="35"/>
      <c r="E4914" s="36"/>
      <c r="F4914" s="32"/>
      <c r="G4914" s="32"/>
      <c r="H4914" s="32"/>
      <c r="I4914" s="32"/>
      <c r="J4914" s="37"/>
      <c r="K4914" s="36"/>
      <c r="L4914" s="32"/>
      <c r="M4914" s="37"/>
      <c r="N4914" s="32"/>
      <c r="O4914" s="32"/>
      <c r="P4914" s="32"/>
      <c r="Q4914" s="32"/>
      <c r="R4914" s="38"/>
    </row>
    <row r="4915" spans="1:18" ht="22.5" customHeight="1">
      <c r="A4915" s="34"/>
      <c r="B4915" s="15"/>
      <c r="C4915" s="18"/>
      <c r="D4915" s="35"/>
      <c r="E4915" s="36"/>
      <c r="F4915" s="32"/>
      <c r="G4915" s="32"/>
      <c r="H4915" s="32"/>
      <c r="I4915" s="32"/>
      <c r="J4915" s="37"/>
      <c r="K4915" s="36"/>
      <c r="L4915" s="32"/>
      <c r="M4915" s="37"/>
      <c r="N4915" s="32"/>
      <c r="O4915" s="32"/>
      <c r="P4915" s="32"/>
      <c r="Q4915" s="32"/>
      <c r="R4915" s="38"/>
    </row>
    <row r="4916" spans="1:18" ht="22.5" customHeight="1">
      <c r="A4916" s="34"/>
      <c r="B4916" s="15"/>
      <c r="C4916" s="18"/>
      <c r="D4916" s="35"/>
      <c r="E4916" s="36"/>
      <c r="F4916" s="32"/>
      <c r="G4916" s="32"/>
      <c r="H4916" s="32"/>
      <c r="I4916" s="32"/>
      <c r="J4916" s="37"/>
      <c r="K4916" s="36"/>
      <c r="L4916" s="32"/>
      <c r="M4916" s="37"/>
      <c r="N4916" s="32"/>
      <c r="O4916" s="32"/>
      <c r="P4916" s="32"/>
      <c r="Q4916" s="32"/>
      <c r="R4916" s="38"/>
    </row>
    <row r="4917" spans="1:18" ht="22.5" customHeight="1">
      <c r="A4917" s="34"/>
      <c r="B4917" s="15"/>
      <c r="C4917" s="18"/>
      <c r="D4917" s="35"/>
      <c r="E4917" s="36"/>
      <c r="F4917" s="32"/>
      <c r="G4917" s="32"/>
      <c r="H4917" s="32"/>
      <c r="I4917" s="32"/>
      <c r="J4917" s="37"/>
      <c r="K4917" s="36"/>
      <c r="L4917" s="32"/>
      <c r="M4917" s="37"/>
      <c r="N4917" s="32"/>
      <c r="O4917" s="32"/>
      <c r="P4917" s="32"/>
      <c r="Q4917" s="32"/>
      <c r="R4917" s="38"/>
    </row>
    <row r="4918" spans="1:18" ht="22.5" customHeight="1">
      <c r="A4918" s="34"/>
      <c r="B4918" s="15"/>
      <c r="C4918" s="18"/>
      <c r="D4918" s="35"/>
      <c r="E4918" s="36"/>
      <c r="F4918" s="32"/>
      <c r="G4918" s="32"/>
      <c r="H4918" s="32"/>
      <c r="I4918" s="32"/>
      <c r="J4918" s="37"/>
      <c r="K4918" s="36"/>
      <c r="L4918" s="32"/>
      <c r="M4918" s="37"/>
      <c r="N4918" s="32"/>
      <c r="O4918" s="32"/>
      <c r="P4918" s="32"/>
      <c r="Q4918" s="32"/>
      <c r="R4918" s="38"/>
    </row>
    <row r="4919" spans="1:18" ht="22.5" customHeight="1">
      <c r="A4919" s="34"/>
      <c r="B4919" s="15"/>
      <c r="C4919" s="18"/>
      <c r="D4919" s="35"/>
      <c r="E4919" s="36"/>
      <c r="F4919" s="32"/>
      <c r="G4919" s="32"/>
      <c r="H4919" s="32"/>
      <c r="I4919" s="32"/>
      <c r="J4919" s="37"/>
      <c r="K4919" s="36"/>
      <c r="L4919" s="32"/>
      <c r="M4919" s="37"/>
      <c r="N4919" s="32"/>
      <c r="O4919" s="32"/>
      <c r="P4919" s="32"/>
      <c r="Q4919" s="32"/>
      <c r="R4919" s="38"/>
    </row>
    <row r="4920" spans="1:18" ht="22.5" customHeight="1">
      <c r="A4920" s="34"/>
      <c r="B4920" s="15"/>
      <c r="C4920" s="18"/>
      <c r="D4920" s="35"/>
      <c r="E4920" s="36"/>
      <c r="F4920" s="32"/>
      <c r="G4920" s="32"/>
      <c r="H4920" s="32"/>
      <c r="I4920" s="32"/>
      <c r="J4920" s="37"/>
      <c r="K4920" s="36"/>
      <c r="L4920" s="32"/>
      <c r="M4920" s="37"/>
      <c r="N4920" s="32"/>
      <c r="O4920" s="32"/>
      <c r="P4920" s="32"/>
      <c r="Q4920" s="32"/>
      <c r="R4920" s="38"/>
    </row>
    <row r="4921" spans="1:18" ht="22.5" customHeight="1">
      <c r="A4921" s="34"/>
      <c r="B4921" s="15"/>
      <c r="C4921" s="18"/>
      <c r="D4921" s="35"/>
      <c r="E4921" s="36"/>
      <c r="F4921" s="32"/>
      <c r="G4921" s="32"/>
      <c r="H4921" s="32"/>
      <c r="I4921" s="32"/>
      <c r="J4921" s="37"/>
      <c r="K4921" s="36"/>
      <c r="L4921" s="32"/>
      <c r="M4921" s="37"/>
      <c r="N4921" s="32"/>
      <c r="O4921" s="32"/>
      <c r="P4921" s="32"/>
      <c r="Q4921" s="32"/>
      <c r="R4921" s="38"/>
    </row>
    <row r="4922" spans="1:18" ht="22.5" customHeight="1">
      <c r="A4922" s="34"/>
      <c r="B4922" s="15"/>
      <c r="C4922" s="18"/>
      <c r="D4922" s="35"/>
      <c r="E4922" s="36"/>
      <c r="F4922" s="32"/>
      <c r="G4922" s="32"/>
      <c r="H4922" s="32"/>
      <c r="I4922" s="32"/>
      <c r="J4922" s="37"/>
      <c r="K4922" s="36"/>
      <c r="L4922" s="32"/>
      <c r="M4922" s="37"/>
      <c r="N4922" s="32"/>
      <c r="O4922" s="32"/>
      <c r="P4922" s="32"/>
      <c r="Q4922" s="32"/>
      <c r="R4922" s="38"/>
    </row>
    <row r="4923" spans="1:18" ht="22.5" customHeight="1">
      <c r="A4923" s="34"/>
      <c r="B4923" s="15"/>
      <c r="C4923" s="18"/>
      <c r="D4923" s="35"/>
      <c r="E4923" s="36"/>
      <c r="F4923" s="32"/>
      <c r="G4923" s="32"/>
      <c r="H4923" s="32"/>
      <c r="I4923" s="32"/>
      <c r="J4923" s="37"/>
      <c r="K4923" s="36"/>
      <c r="L4923" s="32"/>
      <c r="M4923" s="37"/>
      <c r="N4923" s="32"/>
      <c r="O4923" s="32"/>
      <c r="P4923" s="32"/>
      <c r="Q4923" s="32"/>
      <c r="R4923" s="38"/>
    </row>
    <row r="4924" spans="1:18" ht="22.5" customHeight="1">
      <c r="A4924" s="34"/>
      <c r="B4924" s="15"/>
      <c r="C4924" s="18"/>
      <c r="D4924" s="35"/>
      <c r="E4924" s="36"/>
      <c r="F4924" s="32"/>
      <c r="G4924" s="32"/>
      <c r="H4924" s="32"/>
      <c r="I4924" s="32"/>
      <c r="J4924" s="37"/>
      <c r="K4924" s="36"/>
      <c r="L4924" s="32"/>
      <c r="M4924" s="37"/>
      <c r="N4924" s="32"/>
      <c r="O4924" s="32"/>
      <c r="P4924" s="32"/>
      <c r="Q4924" s="32"/>
      <c r="R4924" s="38"/>
    </row>
    <row r="4925" spans="1:18" ht="22.5" customHeight="1">
      <c r="A4925" s="34"/>
      <c r="B4925" s="15"/>
      <c r="C4925" s="18"/>
      <c r="D4925" s="35"/>
      <c r="E4925" s="36"/>
      <c r="F4925" s="32"/>
      <c r="G4925" s="32"/>
      <c r="H4925" s="32"/>
      <c r="I4925" s="32"/>
      <c r="J4925" s="37"/>
      <c r="K4925" s="36"/>
      <c r="L4925" s="32"/>
      <c r="M4925" s="37"/>
      <c r="N4925" s="32"/>
      <c r="O4925" s="32"/>
      <c r="P4925" s="32"/>
      <c r="Q4925" s="32"/>
      <c r="R4925" s="38"/>
    </row>
    <row r="4926" spans="1:18" ht="22.5" customHeight="1">
      <c r="A4926" s="34"/>
      <c r="B4926" s="15"/>
      <c r="C4926" s="18"/>
      <c r="D4926" s="35"/>
      <c r="E4926" s="36"/>
      <c r="F4926" s="32"/>
      <c r="G4926" s="32"/>
      <c r="H4926" s="32"/>
      <c r="I4926" s="32"/>
      <c r="J4926" s="37"/>
      <c r="K4926" s="36"/>
      <c r="L4926" s="32"/>
      <c r="M4926" s="37"/>
      <c r="N4926" s="32"/>
      <c r="O4926" s="32"/>
      <c r="P4926" s="32"/>
      <c r="Q4926" s="32"/>
      <c r="R4926" s="38"/>
    </row>
    <row r="4927" spans="1:18" ht="22.5" customHeight="1">
      <c r="A4927" s="34"/>
      <c r="B4927" s="15"/>
      <c r="C4927" s="18"/>
      <c r="D4927" s="35"/>
      <c r="E4927" s="36"/>
      <c r="F4927" s="32"/>
      <c r="G4927" s="32"/>
      <c r="H4927" s="32"/>
      <c r="I4927" s="32"/>
      <c r="J4927" s="37"/>
      <c r="K4927" s="36"/>
      <c r="L4927" s="32"/>
      <c r="M4927" s="37"/>
      <c r="N4927" s="32"/>
      <c r="O4927" s="32"/>
      <c r="P4927" s="32"/>
      <c r="Q4927" s="32"/>
      <c r="R4927" s="38"/>
    </row>
    <row r="4928" spans="1:18" ht="22.5" customHeight="1">
      <c r="A4928" s="34"/>
      <c r="B4928" s="15"/>
      <c r="C4928" s="18"/>
      <c r="D4928" s="35"/>
      <c r="E4928" s="36"/>
      <c r="F4928" s="32"/>
      <c r="G4928" s="32"/>
      <c r="H4928" s="32"/>
      <c r="I4928" s="32"/>
      <c r="J4928" s="37"/>
      <c r="K4928" s="36"/>
      <c r="L4928" s="32"/>
      <c r="M4928" s="37"/>
      <c r="N4928" s="32"/>
      <c r="O4928" s="32"/>
      <c r="P4928" s="32"/>
      <c r="Q4928" s="32"/>
      <c r="R4928" s="38"/>
    </row>
    <row r="4929" spans="1:18" ht="22.5" customHeight="1">
      <c r="A4929" s="34"/>
      <c r="B4929" s="15"/>
      <c r="C4929" s="18"/>
      <c r="D4929" s="35"/>
      <c r="E4929" s="36"/>
      <c r="F4929" s="32"/>
      <c r="G4929" s="32"/>
      <c r="H4929" s="32"/>
      <c r="I4929" s="32"/>
      <c r="J4929" s="37"/>
      <c r="K4929" s="36"/>
      <c r="L4929" s="32"/>
      <c r="M4929" s="37"/>
      <c r="N4929" s="32"/>
      <c r="O4929" s="32"/>
      <c r="P4929" s="32"/>
      <c r="Q4929" s="32"/>
      <c r="R4929" s="38"/>
    </row>
    <row r="4930" spans="1:18" ht="22.5" customHeight="1">
      <c r="A4930" s="34"/>
      <c r="B4930" s="15"/>
      <c r="C4930" s="18"/>
      <c r="D4930" s="35"/>
      <c r="E4930" s="36"/>
      <c r="F4930" s="32"/>
      <c r="G4930" s="32"/>
      <c r="H4930" s="32"/>
      <c r="I4930" s="32"/>
      <c r="J4930" s="37"/>
      <c r="K4930" s="36"/>
      <c r="L4930" s="32"/>
      <c r="M4930" s="37"/>
      <c r="N4930" s="32"/>
      <c r="O4930" s="32"/>
      <c r="P4930" s="32"/>
      <c r="Q4930" s="32"/>
      <c r="R4930" s="38"/>
    </row>
    <row r="4931" spans="1:18" ht="22.5" customHeight="1">
      <c r="A4931" s="34"/>
      <c r="B4931" s="15"/>
      <c r="C4931" s="18"/>
      <c r="D4931" s="35"/>
      <c r="E4931" s="36"/>
      <c r="F4931" s="32"/>
      <c r="G4931" s="32"/>
      <c r="H4931" s="32"/>
      <c r="I4931" s="32"/>
      <c r="J4931" s="37"/>
      <c r="K4931" s="36"/>
      <c r="L4931" s="32"/>
      <c r="M4931" s="37"/>
      <c r="N4931" s="32"/>
      <c r="O4931" s="32"/>
      <c r="P4931" s="32"/>
      <c r="Q4931" s="32"/>
      <c r="R4931" s="38"/>
    </row>
    <row r="4932" spans="1:18" ht="22.5" customHeight="1">
      <c r="A4932" s="34"/>
      <c r="B4932" s="15"/>
      <c r="C4932" s="18"/>
      <c r="D4932" s="35"/>
      <c r="E4932" s="36"/>
      <c r="F4932" s="32"/>
      <c r="G4932" s="32"/>
      <c r="H4932" s="32"/>
      <c r="I4932" s="32"/>
      <c r="J4932" s="37"/>
      <c r="K4932" s="36"/>
      <c r="L4932" s="32"/>
      <c r="M4932" s="37"/>
      <c r="N4932" s="32"/>
      <c r="O4932" s="32"/>
      <c r="P4932" s="32"/>
      <c r="Q4932" s="32"/>
      <c r="R4932" s="38"/>
    </row>
    <row r="4933" spans="1:18" ht="22.5" customHeight="1">
      <c r="A4933" s="34"/>
      <c r="B4933" s="15"/>
      <c r="C4933" s="18"/>
      <c r="D4933" s="35"/>
      <c r="E4933" s="36"/>
      <c r="F4933" s="32"/>
      <c r="G4933" s="32"/>
      <c r="H4933" s="32"/>
      <c r="I4933" s="32"/>
      <c r="J4933" s="37"/>
      <c r="K4933" s="36"/>
      <c r="L4933" s="32"/>
      <c r="M4933" s="37"/>
      <c r="N4933" s="32"/>
      <c r="O4933" s="32"/>
      <c r="P4933" s="32"/>
      <c r="Q4933" s="32"/>
      <c r="R4933" s="38"/>
    </row>
    <row r="4934" spans="1:18" ht="22.5" customHeight="1">
      <c r="A4934" s="34"/>
      <c r="B4934" s="15"/>
      <c r="C4934" s="18"/>
      <c r="D4934" s="35"/>
      <c r="E4934" s="36"/>
      <c r="F4934" s="32"/>
      <c r="G4934" s="32"/>
      <c r="H4934" s="32"/>
      <c r="I4934" s="32"/>
      <c r="J4934" s="37"/>
      <c r="K4934" s="36"/>
      <c r="L4934" s="32"/>
      <c r="M4934" s="37"/>
      <c r="N4934" s="32"/>
      <c r="O4934" s="32"/>
      <c r="P4934" s="32"/>
      <c r="Q4934" s="32"/>
      <c r="R4934" s="38"/>
    </row>
    <row r="4935" spans="1:18" ht="22.5" customHeight="1">
      <c r="A4935" s="34"/>
      <c r="B4935" s="15"/>
      <c r="C4935" s="18"/>
      <c r="D4935" s="35"/>
      <c r="E4935" s="36"/>
      <c r="F4935" s="32"/>
      <c r="G4935" s="32"/>
      <c r="H4935" s="32"/>
      <c r="I4935" s="32"/>
      <c r="J4935" s="37"/>
      <c r="K4935" s="36"/>
      <c r="L4935" s="32"/>
      <c r="M4935" s="37"/>
      <c r="N4935" s="32"/>
      <c r="O4935" s="32"/>
      <c r="P4935" s="32"/>
      <c r="Q4935" s="32"/>
      <c r="R4935" s="38"/>
    </row>
    <row r="4936" spans="1:18" ht="22.5" customHeight="1">
      <c r="A4936" s="34"/>
      <c r="B4936" s="15"/>
      <c r="C4936" s="18"/>
      <c r="D4936" s="35"/>
      <c r="E4936" s="36"/>
      <c r="F4936" s="32"/>
      <c r="G4936" s="32"/>
      <c r="H4936" s="32"/>
      <c r="I4936" s="32"/>
      <c r="J4936" s="37"/>
      <c r="K4936" s="36"/>
      <c r="L4936" s="32"/>
      <c r="M4936" s="37"/>
      <c r="N4936" s="32"/>
      <c r="O4936" s="32"/>
      <c r="P4936" s="32"/>
      <c r="Q4936" s="32"/>
      <c r="R4936" s="38"/>
    </row>
    <row r="4937" spans="1:18" ht="22.5" customHeight="1">
      <c r="A4937" s="34"/>
      <c r="B4937" s="15"/>
      <c r="C4937" s="18"/>
      <c r="D4937" s="35"/>
      <c r="E4937" s="36"/>
      <c r="F4937" s="32"/>
      <c r="G4937" s="32"/>
      <c r="H4937" s="32"/>
      <c r="I4937" s="32"/>
      <c r="J4937" s="37"/>
      <c r="K4937" s="36"/>
      <c r="L4937" s="32"/>
      <c r="M4937" s="37"/>
      <c r="N4937" s="32"/>
      <c r="O4937" s="32"/>
      <c r="P4937" s="32"/>
      <c r="Q4937" s="32"/>
      <c r="R4937" s="38"/>
    </row>
    <row r="4938" spans="1:18" ht="22.5" customHeight="1">
      <c r="A4938" s="34"/>
      <c r="B4938" s="15"/>
      <c r="C4938" s="18"/>
      <c r="D4938" s="35"/>
      <c r="E4938" s="36"/>
      <c r="F4938" s="32"/>
      <c r="G4938" s="32"/>
      <c r="H4938" s="32"/>
      <c r="I4938" s="32"/>
      <c r="J4938" s="37"/>
      <c r="K4938" s="36"/>
      <c r="L4938" s="32"/>
      <c r="M4938" s="37"/>
      <c r="N4938" s="32"/>
      <c r="O4938" s="32"/>
      <c r="P4938" s="32"/>
      <c r="Q4938" s="32"/>
      <c r="R4938" s="38"/>
    </row>
    <row r="4939" spans="1:18" ht="22.5" customHeight="1">
      <c r="A4939" s="34"/>
      <c r="B4939" s="15"/>
      <c r="C4939" s="18"/>
      <c r="D4939" s="35"/>
      <c r="E4939" s="36"/>
      <c r="F4939" s="32"/>
      <c r="G4939" s="32"/>
      <c r="H4939" s="32"/>
      <c r="I4939" s="32"/>
      <c r="J4939" s="37"/>
      <c r="K4939" s="36"/>
      <c r="L4939" s="32"/>
      <c r="M4939" s="37"/>
      <c r="N4939" s="32"/>
      <c r="O4939" s="32"/>
      <c r="P4939" s="32"/>
      <c r="Q4939" s="32"/>
      <c r="R4939" s="38"/>
    </row>
    <row r="4940" spans="1:18" ht="22.5" customHeight="1">
      <c r="A4940" s="34"/>
      <c r="B4940" s="15"/>
      <c r="C4940" s="18"/>
      <c r="D4940" s="35"/>
      <c r="E4940" s="36"/>
      <c r="F4940" s="32"/>
      <c r="G4940" s="32"/>
      <c r="H4940" s="32"/>
      <c r="I4940" s="32"/>
      <c r="J4940" s="37"/>
      <c r="K4940" s="36"/>
      <c r="L4940" s="32"/>
      <c r="M4940" s="37"/>
      <c r="N4940" s="32"/>
      <c r="O4940" s="32"/>
      <c r="P4940" s="32"/>
      <c r="Q4940" s="32"/>
      <c r="R4940" s="38"/>
    </row>
    <row r="4941" spans="1:18" ht="22.5" customHeight="1">
      <c r="A4941" s="34"/>
      <c r="B4941" s="15"/>
      <c r="C4941" s="18"/>
      <c r="D4941" s="35"/>
      <c r="E4941" s="36"/>
      <c r="F4941" s="32"/>
      <c r="G4941" s="32"/>
      <c r="H4941" s="32"/>
      <c r="I4941" s="32"/>
      <c r="J4941" s="37"/>
      <c r="K4941" s="36"/>
      <c r="L4941" s="32"/>
      <c r="M4941" s="37"/>
      <c r="N4941" s="32"/>
      <c r="O4941" s="32"/>
      <c r="P4941" s="32"/>
      <c r="Q4941" s="32"/>
      <c r="R4941" s="38"/>
    </row>
    <row r="4942" spans="1:18" ht="22.5" customHeight="1">
      <c r="A4942" s="34"/>
      <c r="B4942" s="15"/>
      <c r="C4942" s="18"/>
      <c r="D4942" s="35"/>
      <c r="E4942" s="36"/>
      <c r="F4942" s="32"/>
      <c r="G4942" s="32"/>
      <c r="H4942" s="32"/>
      <c r="I4942" s="32"/>
      <c r="J4942" s="37"/>
      <c r="K4942" s="36"/>
      <c r="L4942" s="32"/>
      <c r="M4942" s="37"/>
      <c r="N4942" s="32"/>
      <c r="O4942" s="32"/>
      <c r="P4942" s="32"/>
      <c r="Q4942" s="32"/>
      <c r="R4942" s="38"/>
    </row>
    <row r="4943" spans="1:18" ht="22.5" customHeight="1">
      <c r="A4943" s="34"/>
      <c r="B4943" s="15"/>
      <c r="C4943" s="18"/>
      <c r="D4943" s="35"/>
      <c r="E4943" s="36"/>
      <c r="F4943" s="32"/>
      <c r="G4943" s="32"/>
      <c r="H4943" s="32"/>
      <c r="I4943" s="32"/>
      <c r="J4943" s="37"/>
      <c r="K4943" s="36"/>
      <c r="L4943" s="32"/>
      <c r="M4943" s="37"/>
      <c r="N4943" s="32"/>
      <c r="O4943" s="32"/>
      <c r="P4943" s="32"/>
      <c r="Q4943" s="32"/>
      <c r="R4943" s="38"/>
    </row>
    <row r="4944" spans="1:18" ht="22.5" customHeight="1">
      <c r="A4944" s="34"/>
      <c r="B4944" s="15"/>
      <c r="C4944" s="18"/>
      <c r="D4944" s="35"/>
      <c r="E4944" s="36"/>
      <c r="F4944" s="32"/>
      <c r="G4944" s="32"/>
      <c r="H4944" s="32"/>
      <c r="I4944" s="32"/>
      <c r="J4944" s="37"/>
      <c r="K4944" s="36"/>
      <c r="L4944" s="32"/>
      <c r="M4944" s="37"/>
      <c r="N4944" s="32"/>
      <c r="O4944" s="32"/>
      <c r="P4944" s="32"/>
      <c r="Q4944" s="32"/>
      <c r="R4944" s="38"/>
    </row>
    <row r="4945" spans="1:18" ht="22.5" customHeight="1">
      <c r="A4945" s="34"/>
      <c r="B4945" s="15"/>
      <c r="C4945" s="18"/>
      <c r="D4945" s="35"/>
      <c r="E4945" s="36"/>
      <c r="F4945" s="32"/>
      <c r="G4945" s="32"/>
      <c r="H4945" s="32"/>
      <c r="I4945" s="32"/>
      <c r="J4945" s="37"/>
      <c r="K4945" s="36"/>
      <c r="L4945" s="32"/>
      <c r="M4945" s="37"/>
      <c r="N4945" s="32"/>
      <c r="O4945" s="32"/>
      <c r="P4945" s="32"/>
      <c r="Q4945" s="32"/>
      <c r="R4945" s="38"/>
    </row>
    <row r="4946" spans="1:18" ht="22.5" customHeight="1">
      <c r="A4946" s="34"/>
      <c r="B4946" s="15"/>
      <c r="C4946" s="18"/>
      <c r="D4946" s="35"/>
      <c r="E4946" s="36"/>
      <c r="F4946" s="32"/>
      <c r="G4946" s="32"/>
      <c r="H4946" s="32"/>
      <c r="I4946" s="32"/>
      <c r="J4946" s="37"/>
      <c r="K4946" s="36"/>
      <c r="L4946" s="32"/>
      <c r="M4946" s="37"/>
      <c r="N4946" s="32"/>
      <c r="O4946" s="32"/>
      <c r="P4946" s="32"/>
      <c r="Q4946" s="32"/>
      <c r="R4946" s="38"/>
    </row>
    <row r="4947" spans="1:18" ht="22.5" customHeight="1">
      <c r="A4947" s="34"/>
      <c r="B4947" s="15"/>
      <c r="C4947" s="18"/>
      <c r="D4947" s="35"/>
      <c r="E4947" s="36"/>
      <c r="F4947" s="32"/>
      <c r="G4947" s="32"/>
      <c r="H4947" s="32"/>
      <c r="I4947" s="32"/>
      <c r="J4947" s="37"/>
      <c r="K4947" s="36"/>
      <c r="L4947" s="32"/>
      <c r="M4947" s="37"/>
      <c r="N4947" s="32"/>
      <c r="O4947" s="32"/>
      <c r="P4947" s="32"/>
      <c r="Q4947" s="32"/>
      <c r="R4947" s="38"/>
    </row>
    <row r="4948" spans="1:18" ht="22.5" customHeight="1">
      <c r="A4948" s="34"/>
      <c r="B4948" s="15"/>
      <c r="C4948" s="18"/>
      <c r="D4948" s="35"/>
      <c r="E4948" s="36"/>
      <c r="F4948" s="32"/>
      <c r="G4948" s="32"/>
      <c r="H4948" s="32"/>
      <c r="I4948" s="32"/>
      <c r="J4948" s="37"/>
      <c r="K4948" s="36"/>
      <c r="L4948" s="32"/>
      <c r="M4948" s="37"/>
      <c r="N4948" s="32"/>
      <c r="O4948" s="32"/>
      <c r="P4948" s="32"/>
      <c r="Q4948" s="32"/>
      <c r="R4948" s="38"/>
    </row>
    <row r="4949" spans="1:18" ht="22.5" customHeight="1">
      <c r="A4949" s="34"/>
      <c r="B4949" s="15"/>
      <c r="C4949" s="18"/>
      <c r="D4949" s="35"/>
      <c r="E4949" s="36"/>
      <c r="F4949" s="32"/>
      <c r="G4949" s="32"/>
      <c r="H4949" s="32"/>
      <c r="I4949" s="32"/>
      <c r="J4949" s="37"/>
      <c r="K4949" s="36"/>
      <c r="L4949" s="32"/>
      <c r="M4949" s="37"/>
      <c r="N4949" s="32"/>
      <c r="O4949" s="32"/>
      <c r="P4949" s="32"/>
      <c r="Q4949" s="32"/>
      <c r="R4949" s="38"/>
    </row>
    <row r="4950" spans="1:18" ht="22.5" customHeight="1">
      <c r="A4950" s="34"/>
      <c r="B4950" s="15"/>
      <c r="C4950" s="18"/>
      <c r="D4950" s="35"/>
      <c r="E4950" s="36"/>
      <c r="F4950" s="32"/>
      <c r="G4950" s="32"/>
      <c r="H4950" s="32"/>
      <c r="I4950" s="32"/>
      <c r="J4950" s="37"/>
      <c r="K4950" s="36"/>
      <c r="L4950" s="32"/>
      <c r="M4950" s="37"/>
      <c r="N4950" s="32"/>
      <c r="O4950" s="32"/>
      <c r="P4950" s="32"/>
      <c r="Q4950" s="32"/>
      <c r="R4950" s="38"/>
    </row>
    <row r="4951" spans="1:18" ht="22.5" customHeight="1">
      <c r="A4951" s="34"/>
      <c r="B4951" s="15"/>
      <c r="C4951" s="18"/>
      <c r="D4951" s="35"/>
      <c r="E4951" s="36"/>
      <c r="F4951" s="32"/>
      <c r="G4951" s="32"/>
      <c r="H4951" s="32"/>
      <c r="I4951" s="32"/>
      <c r="J4951" s="37"/>
      <c r="K4951" s="36"/>
      <c r="L4951" s="32"/>
      <c r="M4951" s="37"/>
      <c r="N4951" s="32"/>
      <c r="O4951" s="32"/>
      <c r="P4951" s="32"/>
      <c r="Q4951" s="32"/>
      <c r="R4951" s="38"/>
    </row>
    <row r="4952" spans="1:18" ht="22.5" customHeight="1">
      <c r="A4952" s="34"/>
      <c r="B4952" s="15"/>
      <c r="C4952" s="18"/>
      <c r="D4952" s="35"/>
      <c r="E4952" s="36"/>
      <c r="F4952" s="32"/>
      <c r="G4952" s="32"/>
      <c r="H4952" s="32"/>
      <c r="I4952" s="32"/>
      <c r="J4952" s="37"/>
      <c r="K4952" s="36"/>
      <c r="L4952" s="32"/>
      <c r="M4952" s="37"/>
      <c r="N4952" s="32"/>
      <c r="O4952" s="32"/>
      <c r="P4952" s="32"/>
      <c r="Q4952" s="32"/>
      <c r="R4952" s="38"/>
    </row>
    <row r="4953" spans="1:18" ht="22.5" customHeight="1">
      <c r="A4953" s="34"/>
      <c r="B4953" s="15"/>
      <c r="C4953" s="18"/>
      <c r="D4953" s="35"/>
      <c r="E4953" s="36"/>
      <c r="F4953" s="32"/>
      <c r="G4953" s="32"/>
      <c r="H4953" s="32"/>
      <c r="I4953" s="32"/>
      <c r="J4953" s="37"/>
      <c r="K4953" s="36"/>
      <c r="L4953" s="32"/>
      <c r="M4953" s="37"/>
      <c r="N4953" s="32"/>
      <c r="O4953" s="32"/>
      <c r="P4953" s="32"/>
      <c r="Q4953" s="32"/>
      <c r="R4953" s="38"/>
    </row>
    <row r="4954" spans="1:18" ht="22.5" customHeight="1">
      <c r="A4954" s="34"/>
      <c r="B4954" s="15"/>
      <c r="C4954" s="18"/>
      <c r="D4954" s="35"/>
      <c r="E4954" s="36"/>
      <c r="F4954" s="32"/>
      <c r="G4954" s="32"/>
      <c r="H4954" s="32"/>
      <c r="I4954" s="32"/>
      <c r="J4954" s="37"/>
      <c r="K4954" s="36"/>
      <c r="L4954" s="32"/>
      <c r="M4954" s="37"/>
      <c r="N4954" s="32"/>
      <c r="O4954" s="32"/>
      <c r="P4954" s="32"/>
      <c r="Q4954" s="32"/>
      <c r="R4954" s="38"/>
    </row>
    <row r="4955" spans="1:18" ht="22.5" customHeight="1">
      <c r="A4955" s="34"/>
      <c r="B4955" s="15"/>
      <c r="C4955" s="18"/>
      <c r="D4955" s="35"/>
      <c r="E4955" s="36"/>
      <c r="F4955" s="32"/>
      <c r="G4955" s="32"/>
      <c r="H4955" s="32"/>
      <c r="I4955" s="32"/>
      <c r="J4955" s="37"/>
      <c r="K4955" s="36"/>
      <c r="L4955" s="32"/>
      <c r="M4955" s="37"/>
      <c r="N4955" s="32"/>
      <c r="O4955" s="32"/>
      <c r="P4955" s="32"/>
      <c r="Q4955" s="32"/>
      <c r="R4955" s="38"/>
    </row>
    <row r="4956" spans="1:18" ht="22.5" customHeight="1">
      <c r="A4956" s="34"/>
      <c r="B4956" s="15"/>
      <c r="C4956" s="18"/>
      <c r="D4956" s="35"/>
      <c r="E4956" s="36"/>
      <c r="F4956" s="32"/>
      <c r="G4956" s="32"/>
      <c r="H4956" s="32"/>
      <c r="I4956" s="32"/>
      <c r="J4956" s="37"/>
      <c r="K4956" s="36"/>
      <c r="L4956" s="32"/>
      <c r="M4956" s="37"/>
      <c r="N4956" s="32"/>
      <c r="O4956" s="32"/>
      <c r="P4956" s="32"/>
      <c r="Q4956" s="32"/>
      <c r="R4956" s="38"/>
    </row>
    <row r="4957" spans="1:18" ht="22.5" customHeight="1">
      <c r="A4957" s="34"/>
      <c r="B4957" s="15"/>
      <c r="C4957" s="18"/>
      <c r="D4957" s="35"/>
      <c r="E4957" s="36"/>
      <c r="F4957" s="32"/>
      <c r="G4957" s="32"/>
      <c r="H4957" s="32"/>
      <c r="I4957" s="32"/>
      <c r="J4957" s="37"/>
      <c r="K4957" s="36"/>
      <c r="L4957" s="32"/>
      <c r="M4957" s="37"/>
      <c r="N4957" s="32"/>
      <c r="O4957" s="32"/>
      <c r="P4957" s="32"/>
      <c r="Q4957" s="32"/>
      <c r="R4957" s="38"/>
    </row>
    <row r="4958" spans="1:18" ht="22.5" customHeight="1">
      <c r="A4958" s="34"/>
      <c r="B4958" s="15"/>
      <c r="C4958" s="18"/>
      <c r="D4958" s="35"/>
      <c r="E4958" s="36"/>
      <c r="F4958" s="32"/>
      <c r="G4958" s="32"/>
      <c r="H4958" s="32"/>
      <c r="I4958" s="32"/>
      <c r="J4958" s="37"/>
      <c r="K4958" s="36"/>
      <c r="L4958" s="32"/>
      <c r="M4958" s="37"/>
      <c r="N4958" s="32"/>
      <c r="O4958" s="32"/>
      <c r="P4958" s="32"/>
      <c r="Q4958" s="32"/>
      <c r="R4958" s="38"/>
    </row>
    <row r="4959" spans="1:18" ht="22.5" customHeight="1">
      <c r="A4959" s="34"/>
      <c r="B4959" s="15"/>
      <c r="C4959" s="18"/>
      <c r="D4959" s="35"/>
      <c r="E4959" s="36"/>
      <c r="F4959" s="32"/>
      <c r="G4959" s="32"/>
      <c r="H4959" s="32"/>
      <c r="I4959" s="32"/>
      <c r="J4959" s="37"/>
      <c r="K4959" s="36"/>
      <c r="L4959" s="32"/>
      <c r="M4959" s="37"/>
      <c r="N4959" s="32"/>
      <c r="O4959" s="32"/>
      <c r="P4959" s="32"/>
      <c r="Q4959" s="32"/>
      <c r="R4959" s="38"/>
    </row>
    <row r="4960" spans="1:18" ht="22.5" customHeight="1">
      <c r="A4960" s="34"/>
      <c r="B4960" s="15"/>
      <c r="C4960" s="18"/>
      <c r="D4960" s="35"/>
      <c r="E4960" s="36"/>
      <c r="F4960" s="32"/>
      <c r="G4960" s="32"/>
      <c r="H4960" s="32"/>
      <c r="I4960" s="32"/>
      <c r="J4960" s="37"/>
      <c r="K4960" s="36"/>
      <c r="L4960" s="32"/>
      <c r="M4960" s="37"/>
      <c r="N4960" s="32"/>
      <c r="O4960" s="32"/>
      <c r="P4960" s="32"/>
      <c r="Q4960" s="32"/>
      <c r="R4960" s="38"/>
    </row>
    <row r="4961" spans="1:18" ht="22.5" customHeight="1">
      <c r="A4961" s="34"/>
      <c r="B4961" s="15"/>
      <c r="C4961" s="18"/>
      <c r="D4961" s="35"/>
      <c r="E4961" s="36"/>
      <c r="F4961" s="32"/>
      <c r="G4961" s="32"/>
      <c r="H4961" s="32"/>
      <c r="I4961" s="32"/>
      <c r="J4961" s="37"/>
      <c r="K4961" s="36"/>
      <c r="L4961" s="32"/>
      <c r="M4961" s="37"/>
      <c r="N4961" s="32"/>
      <c r="O4961" s="32"/>
      <c r="P4961" s="32"/>
      <c r="Q4961" s="32"/>
      <c r="R4961" s="38"/>
    </row>
    <row r="4962" spans="1:18" ht="22.5" customHeight="1">
      <c r="A4962" s="34"/>
      <c r="B4962" s="15"/>
      <c r="C4962" s="18"/>
      <c r="D4962" s="35"/>
      <c r="E4962" s="36"/>
      <c r="F4962" s="32"/>
      <c r="G4962" s="32"/>
      <c r="H4962" s="32"/>
      <c r="I4962" s="32"/>
      <c r="J4962" s="37"/>
      <c r="K4962" s="36"/>
      <c r="L4962" s="32"/>
      <c r="M4962" s="37"/>
      <c r="N4962" s="32"/>
      <c r="O4962" s="32"/>
      <c r="P4962" s="32"/>
      <c r="Q4962" s="32"/>
      <c r="R4962" s="38"/>
    </row>
    <row r="4963" spans="1:18" ht="22.5" customHeight="1">
      <c r="A4963" s="34"/>
      <c r="B4963" s="15"/>
      <c r="C4963" s="18"/>
      <c r="D4963" s="35"/>
      <c r="E4963" s="36"/>
      <c r="F4963" s="32"/>
      <c r="G4963" s="32"/>
      <c r="H4963" s="32"/>
      <c r="I4963" s="32"/>
      <c r="J4963" s="37"/>
      <c r="K4963" s="36"/>
      <c r="L4963" s="32"/>
      <c r="M4963" s="37"/>
      <c r="N4963" s="32"/>
      <c r="O4963" s="32"/>
      <c r="P4963" s="32"/>
      <c r="Q4963" s="32"/>
      <c r="R4963" s="38"/>
    </row>
    <row r="4964" spans="1:18" ht="22.5" customHeight="1">
      <c r="A4964" s="34"/>
      <c r="B4964" s="15"/>
      <c r="C4964" s="18"/>
      <c r="D4964" s="35"/>
      <c r="E4964" s="36"/>
      <c r="F4964" s="32"/>
      <c r="G4964" s="32"/>
      <c r="H4964" s="32"/>
      <c r="I4964" s="32"/>
      <c r="J4964" s="37"/>
      <c r="K4964" s="36"/>
      <c r="L4964" s="32"/>
      <c r="M4964" s="37"/>
      <c r="N4964" s="32"/>
      <c r="O4964" s="32"/>
      <c r="P4964" s="32"/>
      <c r="Q4964" s="32"/>
      <c r="R4964" s="38"/>
    </row>
    <row r="4965" spans="1:18" ht="22.5" customHeight="1">
      <c r="A4965" s="34"/>
      <c r="B4965" s="15"/>
      <c r="C4965" s="18"/>
      <c r="D4965" s="35"/>
      <c r="E4965" s="36"/>
      <c r="F4965" s="32"/>
      <c r="G4965" s="32"/>
      <c r="H4965" s="32"/>
      <c r="I4965" s="32"/>
      <c r="J4965" s="37"/>
      <c r="K4965" s="36"/>
      <c r="L4965" s="32"/>
      <c r="M4965" s="37"/>
      <c r="N4965" s="32"/>
      <c r="O4965" s="32"/>
      <c r="P4965" s="32"/>
      <c r="Q4965" s="32"/>
      <c r="R4965" s="38"/>
    </row>
    <row r="4966" spans="1:18" ht="22.5" customHeight="1">
      <c r="A4966" s="34"/>
      <c r="B4966" s="15"/>
      <c r="C4966" s="18"/>
      <c r="D4966" s="35"/>
      <c r="E4966" s="36"/>
      <c r="F4966" s="32"/>
      <c r="G4966" s="32"/>
      <c r="H4966" s="32"/>
      <c r="I4966" s="32"/>
      <c r="J4966" s="37"/>
      <c r="K4966" s="36"/>
      <c r="L4966" s="32"/>
      <c r="M4966" s="37"/>
      <c r="N4966" s="32"/>
      <c r="O4966" s="32"/>
      <c r="P4966" s="32"/>
      <c r="Q4966" s="32"/>
      <c r="R4966" s="38"/>
    </row>
    <row r="4967" spans="1:18" ht="22.5" customHeight="1">
      <c r="A4967" s="34"/>
      <c r="B4967" s="15"/>
      <c r="C4967" s="18"/>
      <c r="D4967" s="35"/>
      <c r="E4967" s="36"/>
      <c r="F4967" s="32"/>
      <c r="G4967" s="32"/>
      <c r="H4967" s="32"/>
      <c r="I4967" s="32"/>
      <c r="J4967" s="37"/>
      <c r="K4967" s="36"/>
      <c r="L4967" s="32"/>
      <c r="M4967" s="37"/>
      <c r="N4967" s="32"/>
      <c r="O4967" s="32"/>
      <c r="P4967" s="32"/>
      <c r="Q4967" s="32"/>
      <c r="R4967" s="38"/>
    </row>
    <row r="4968" spans="1:18" ht="22.5" customHeight="1">
      <c r="A4968" s="34"/>
      <c r="B4968" s="15"/>
      <c r="C4968" s="18"/>
      <c r="D4968" s="35"/>
      <c r="E4968" s="36"/>
      <c r="F4968" s="32"/>
      <c r="G4968" s="32"/>
      <c r="H4968" s="32"/>
      <c r="I4968" s="32"/>
      <c r="J4968" s="37"/>
      <c r="K4968" s="36"/>
      <c r="L4968" s="32"/>
      <c r="M4968" s="37"/>
      <c r="N4968" s="32"/>
      <c r="O4968" s="32"/>
      <c r="P4968" s="32"/>
      <c r="Q4968" s="32"/>
      <c r="R4968" s="38"/>
    </row>
    <row r="4969" spans="1:18" ht="22.5" customHeight="1">
      <c r="A4969" s="34"/>
      <c r="B4969" s="15"/>
      <c r="C4969" s="18"/>
      <c r="D4969" s="35"/>
      <c r="E4969" s="36"/>
      <c r="F4969" s="32"/>
      <c r="G4969" s="32"/>
      <c r="H4969" s="32"/>
      <c r="I4969" s="32"/>
      <c r="J4969" s="37"/>
      <c r="K4969" s="36"/>
      <c r="L4969" s="32"/>
      <c r="M4969" s="37"/>
      <c r="N4969" s="32"/>
      <c r="O4969" s="32"/>
      <c r="P4969" s="32"/>
      <c r="Q4969" s="32"/>
      <c r="R4969" s="38"/>
    </row>
    <row r="4970" spans="1:18" ht="22.5" customHeight="1">
      <c r="A4970" s="34"/>
      <c r="B4970" s="15"/>
      <c r="C4970" s="18"/>
      <c r="D4970" s="35"/>
      <c r="E4970" s="36"/>
      <c r="F4970" s="32"/>
      <c r="G4970" s="32"/>
      <c r="H4970" s="32"/>
      <c r="I4970" s="32"/>
      <c r="J4970" s="37"/>
      <c r="K4970" s="36"/>
      <c r="L4970" s="32"/>
      <c r="M4970" s="37"/>
      <c r="N4970" s="32"/>
      <c r="O4970" s="32"/>
      <c r="P4970" s="32"/>
      <c r="Q4970" s="32"/>
      <c r="R4970" s="38"/>
    </row>
    <row r="4971" spans="1:18" ht="22.5" customHeight="1">
      <c r="A4971" s="34"/>
      <c r="B4971" s="15"/>
      <c r="C4971" s="18"/>
      <c r="D4971" s="35"/>
      <c r="E4971" s="36"/>
      <c r="F4971" s="32"/>
      <c r="G4971" s="32"/>
      <c r="H4971" s="32"/>
      <c r="I4971" s="32"/>
      <c r="J4971" s="37"/>
      <c r="K4971" s="36"/>
      <c r="L4971" s="32"/>
      <c r="M4971" s="37"/>
      <c r="N4971" s="32"/>
      <c r="O4971" s="32"/>
      <c r="P4971" s="32"/>
      <c r="Q4971" s="32"/>
      <c r="R4971" s="38"/>
    </row>
    <row r="4972" spans="1:18" ht="22.5" customHeight="1">
      <c r="A4972" s="34"/>
      <c r="B4972" s="15"/>
      <c r="C4972" s="18"/>
      <c r="D4972" s="35"/>
      <c r="E4972" s="36"/>
      <c r="F4972" s="32"/>
      <c r="G4972" s="32"/>
      <c r="H4972" s="32"/>
      <c r="I4972" s="32"/>
      <c r="J4972" s="37"/>
      <c r="K4972" s="36"/>
      <c r="L4972" s="32"/>
      <c r="M4972" s="37"/>
      <c r="N4972" s="32"/>
      <c r="O4972" s="32"/>
      <c r="P4972" s="32"/>
      <c r="Q4972" s="32"/>
      <c r="R4972" s="38"/>
    </row>
    <row r="4973" spans="1:18" ht="22.5" customHeight="1">
      <c r="A4973" s="34"/>
      <c r="B4973" s="15"/>
      <c r="C4973" s="18"/>
      <c r="D4973" s="35"/>
      <c r="E4973" s="36"/>
      <c r="F4973" s="32"/>
      <c r="G4973" s="32"/>
      <c r="H4973" s="32"/>
      <c r="I4973" s="32"/>
      <c r="J4973" s="37"/>
      <c r="K4973" s="36"/>
      <c r="L4973" s="32"/>
      <c r="M4973" s="37"/>
      <c r="N4973" s="32"/>
      <c r="O4973" s="32"/>
      <c r="P4973" s="32"/>
      <c r="Q4973" s="32"/>
      <c r="R4973" s="38"/>
    </row>
    <row r="4974" spans="1:18" ht="22.5" customHeight="1">
      <c r="A4974" s="34"/>
      <c r="B4974" s="15"/>
      <c r="C4974" s="18"/>
      <c r="D4974" s="35"/>
      <c r="E4974" s="36"/>
      <c r="F4974" s="32"/>
      <c r="G4974" s="32"/>
      <c r="H4974" s="32"/>
      <c r="I4974" s="32"/>
      <c r="J4974" s="37"/>
      <c r="K4974" s="36"/>
      <c r="L4974" s="32"/>
      <c r="M4974" s="37"/>
      <c r="N4974" s="32"/>
      <c r="O4974" s="32"/>
      <c r="P4974" s="32"/>
      <c r="Q4974" s="32"/>
      <c r="R4974" s="38"/>
    </row>
    <row r="4975" spans="1:18" ht="22.5" customHeight="1">
      <c r="A4975" s="34"/>
      <c r="B4975" s="15"/>
      <c r="C4975" s="18"/>
      <c r="D4975" s="35"/>
      <c r="E4975" s="36"/>
      <c r="F4975" s="32"/>
      <c r="G4975" s="32"/>
      <c r="H4975" s="32"/>
      <c r="I4975" s="32"/>
      <c r="J4975" s="37"/>
      <c r="K4975" s="36"/>
      <c r="L4975" s="32"/>
      <c r="M4975" s="37"/>
      <c r="N4975" s="32"/>
      <c r="O4975" s="32"/>
      <c r="P4975" s="32"/>
      <c r="Q4975" s="32"/>
      <c r="R4975" s="38"/>
    </row>
    <row r="4976" spans="1:18" ht="22.5" customHeight="1">
      <c r="A4976" s="34"/>
      <c r="B4976" s="15"/>
      <c r="C4976" s="18"/>
      <c r="D4976" s="35"/>
      <c r="E4976" s="36"/>
      <c r="F4976" s="32"/>
      <c r="G4976" s="32"/>
      <c r="H4976" s="32"/>
      <c r="I4976" s="32"/>
      <c r="J4976" s="37"/>
      <c r="K4976" s="36"/>
      <c r="L4976" s="32"/>
      <c r="M4976" s="37"/>
      <c r="N4976" s="32"/>
      <c r="O4976" s="32"/>
      <c r="P4976" s="32"/>
      <c r="Q4976" s="32"/>
      <c r="R4976" s="38"/>
    </row>
    <row r="4977" spans="1:18" ht="22.5" customHeight="1">
      <c r="A4977" s="34"/>
      <c r="B4977" s="15"/>
      <c r="C4977" s="18"/>
      <c r="D4977" s="35"/>
      <c r="E4977" s="36"/>
      <c r="F4977" s="32"/>
      <c r="G4977" s="32"/>
      <c r="H4977" s="32"/>
      <c r="I4977" s="32"/>
      <c r="J4977" s="37"/>
      <c r="K4977" s="36"/>
      <c r="L4977" s="32"/>
      <c r="M4977" s="37"/>
      <c r="N4977" s="32"/>
      <c r="O4977" s="32"/>
      <c r="P4977" s="32"/>
      <c r="Q4977" s="32"/>
      <c r="R4977" s="38"/>
    </row>
    <row r="4978" spans="1:18" ht="22.5" customHeight="1">
      <c r="A4978" s="34"/>
      <c r="B4978" s="15"/>
      <c r="C4978" s="18"/>
      <c r="D4978" s="35"/>
      <c r="E4978" s="36"/>
      <c r="F4978" s="32"/>
      <c r="G4978" s="32"/>
      <c r="H4978" s="32"/>
      <c r="I4978" s="32"/>
      <c r="J4978" s="37"/>
      <c r="K4978" s="36"/>
      <c r="L4978" s="32"/>
      <c r="M4978" s="37"/>
      <c r="N4978" s="32"/>
      <c r="O4978" s="32"/>
      <c r="P4978" s="32"/>
      <c r="Q4978" s="32"/>
      <c r="R4978" s="38"/>
    </row>
    <row r="4979" spans="1:18" ht="22.5" customHeight="1">
      <c r="A4979" s="34"/>
      <c r="B4979" s="15"/>
      <c r="C4979" s="18"/>
      <c r="D4979" s="35"/>
      <c r="E4979" s="36"/>
      <c r="F4979" s="32"/>
      <c r="G4979" s="32"/>
      <c r="H4979" s="32"/>
      <c r="I4979" s="32"/>
      <c r="J4979" s="37"/>
      <c r="K4979" s="36"/>
      <c r="L4979" s="32"/>
      <c r="M4979" s="37"/>
      <c r="N4979" s="32"/>
      <c r="O4979" s="32"/>
      <c r="P4979" s="32"/>
      <c r="Q4979" s="32"/>
      <c r="R4979" s="38"/>
    </row>
    <row r="4980" spans="1:18" ht="22.5" customHeight="1">
      <c r="A4980" s="34"/>
      <c r="B4980" s="15"/>
      <c r="C4980" s="18"/>
      <c r="D4980" s="35"/>
      <c r="E4980" s="36"/>
      <c r="F4980" s="32"/>
      <c r="G4980" s="32"/>
      <c r="H4980" s="32"/>
      <c r="I4980" s="32"/>
      <c r="J4980" s="37"/>
      <c r="K4980" s="36"/>
      <c r="L4980" s="32"/>
      <c r="M4980" s="37"/>
      <c r="N4980" s="32"/>
      <c r="O4980" s="32"/>
      <c r="P4980" s="32"/>
      <c r="Q4980" s="32"/>
      <c r="R4980" s="38"/>
    </row>
    <row r="4981" spans="1:18" ht="22.5" customHeight="1">
      <c r="A4981" s="34"/>
      <c r="B4981" s="15"/>
      <c r="C4981" s="18"/>
      <c r="D4981" s="35"/>
      <c r="E4981" s="36"/>
      <c r="F4981" s="32"/>
      <c r="G4981" s="32"/>
      <c r="H4981" s="32"/>
      <c r="I4981" s="32"/>
      <c r="J4981" s="37"/>
      <c r="K4981" s="36"/>
      <c r="L4981" s="32"/>
      <c r="M4981" s="37"/>
      <c r="N4981" s="32"/>
      <c r="O4981" s="32"/>
      <c r="P4981" s="32"/>
      <c r="Q4981" s="32"/>
      <c r="R4981" s="38"/>
    </row>
    <row r="4982" spans="1:18" ht="22.5" customHeight="1">
      <c r="A4982" s="34"/>
      <c r="B4982" s="15"/>
      <c r="C4982" s="18"/>
      <c r="D4982" s="35"/>
      <c r="E4982" s="36"/>
      <c r="F4982" s="32"/>
      <c r="G4982" s="32"/>
      <c r="H4982" s="32"/>
      <c r="I4982" s="32"/>
      <c r="J4982" s="37"/>
      <c r="K4982" s="36"/>
      <c r="L4982" s="32"/>
      <c r="M4982" s="37"/>
      <c r="N4982" s="32"/>
      <c r="O4982" s="32"/>
      <c r="P4982" s="32"/>
      <c r="Q4982" s="32"/>
      <c r="R4982" s="38"/>
    </row>
    <row r="4983" spans="1:18" ht="22.5" customHeight="1">
      <c r="A4983" s="34"/>
      <c r="B4983" s="15"/>
      <c r="C4983" s="18"/>
      <c r="D4983" s="35"/>
      <c r="E4983" s="36"/>
      <c r="F4983" s="32"/>
      <c r="G4983" s="32"/>
      <c r="H4983" s="32"/>
      <c r="I4983" s="32"/>
      <c r="J4983" s="37"/>
      <c r="K4983" s="36"/>
      <c r="L4983" s="32"/>
      <c r="M4983" s="37"/>
      <c r="N4983" s="32"/>
      <c r="O4983" s="32"/>
      <c r="P4983" s="32"/>
      <c r="Q4983" s="32"/>
      <c r="R4983" s="38"/>
    </row>
    <row r="4984" spans="1:18" ht="22.5" customHeight="1">
      <c r="A4984" s="34"/>
      <c r="B4984" s="15"/>
      <c r="C4984" s="18"/>
      <c r="D4984" s="35"/>
      <c r="E4984" s="36"/>
      <c r="F4984" s="32"/>
      <c r="G4984" s="32"/>
      <c r="H4984" s="32"/>
      <c r="I4984" s="32"/>
      <c r="J4984" s="37"/>
      <c r="K4984" s="36"/>
      <c r="L4984" s="32"/>
      <c r="M4984" s="37"/>
      <c r="N4984" s="32"/>
      <c r="O4984" s="32"/>
      <c r="P4984" s="32"/>
      <c r="Q4984" s="32"/>
      <c r="R4984" s="38"/>
    </row>
    <row r="4985" spans="1:18" ht="22.5" customHeight="1">
      <c r="A4985" s="34"/>
      <c r="B4985" s="15"/>
      <c r="C4985" s="18"/>
      <c r="D4985" s="35"/>
      <c r="E4985" s="36"/>
      <c r="F4985" s="32"/>
      <c r="G4985" s="32"/>
      <c r="H4985" s="32"/>
      <c r="I4985" s="32"/>
      <c r="J4985" s="37"/>
      <c r="K4985" s="36"/>
      <c r="L4985" s="32"/>
      <c r="M4985" s="37"/>
      <c r="N4985" s="32"/>
      <c r="O4985" s="32"/>
      <c r="P4985" s="32"/>
      <c r="Q4985" s="32"/>
      <c r="R4985" s="38"/>
    </row>
    <row r="4986" spans="1:18" ht="22.5" customHeight="1">
      <c r="A4986" s="34"/>
      <c r="B4986" s="15"/>
      <c r="C4986" s="18"/>
      <c r="D4986" s="35"/>
      <c r="E4986" s="36"/>
      <c r="F4986" s="32"/>
      <c r="G4986" s="32"/>
      <c r="H4986" s="32"/>
      <c r="I4986" s="32"/>
      <c r="J4986" s="37"/>
      <c r="K4986" s="36"/>
      <c r="L4986" s="32"/>
      <c r="M4986" s="37"/>
      <c r="N4986" s="32"/>
      <c r="O4986" s="32"/>
      <c r="P4986" s="32"/>
      <c r="Q4986" s="32"/>
      <c r="R4986" s="38"/>
    </row>
    <row r="4987" spans="1:18" ht="22.5" customHeight="1">
      <c r="A4987" s="34"/>
      <c r="B4987" s="15"/>
      <c r="C4987" s="18"/>
      <c r="D4987" s="35"/>
      <c r="E4987" s="36"/>
      <c r="F4987" s="32"/>
      <c r="G4987" s="32"/>
      <c r="H4987" s="32"/>
      <c r="I4987" s="32"/>
      <c r="J4987" s="37"/>
      <c r="K4987" s="36"/>
      <c r="L4987" s="32"/>
      <c r="M4987" s="37"/>
      <c r="N4987" s="32"/>
      <c r="O4987" s="32"/>
      <c r="P4987" s="32"/>
      <c r="Q4987" s="32"/>
      <c r="R4987" s="38"/>
    </row>
    <row r="4988" spans="1:18" ht="22.5" customHeight="1">
      <c r="A4988" s="34"/>
      <c r="B4988" s="15"/>
      <c r="C4988" s="18"/>
      <c r="D4988" s="35"/>
      <c r="E4988" s="36"/>
      <c r="F4988" s="32"/>
      <c r="G4988" s="32"/>
      <c r="H4988" s="32"/>
      <c r="I4988" s="32"/>
      <c r="J4988" s="37"/>
      <c r="K4988" s="36"/>
      <c r="L4988" s="32"/>
      <c r="M4988" s="37"/>
      <c r="N4988" s="32"/>
      <c r="O4988" s="32"/>
      <c r="P4988" s="32"/>
      <c r="Q4988" s="32"/>
      <c r="R4988" s="38"/>
    </row>
    <row r="4989" spans="1:18" ht="22.5" customHeight="1">
      <c r="A4989" s="34"/>
      <c r="B4989" s="15"/>
      <c r="C4989" s="18"/>
      <c r="D4989" s="35"/>
      <c r="E4989" s="36"/>
      <c r="F4989" s="32"/>
      <c r="G4989" s="32"/>
      <c r="H4989" s="32"/>
      <c r="I4989" s="32"/>
      <c r="J4989" s="37"/>
      <c r="K4989" s="36"/>
      <c r="L4989" s="32"/>
      <c r="M4989" s="37"/>
      <c r="N4989" s="32"/>
      <c r="O4989" s="32"/>
      <c r="P4989" s="32"/>
      <c r="Q4989" s="32"/>
      <c r="R4989" s="38"/>
    </row>
    <row r="4990" spans="1:18" ht="22.5" customHeight="1">
      <c r="A4990" s="34"/>
      <c r="B4990" s="15"/>
      <c r="C4990" s="18"/>
      <c r="D4990" s="35"/>
      <c r="E4990" s="36"/>
      <c r="F4990" s="32"/>
      <c r="G4990" s="32"/>
      <c r="H4990" s="32"/>
      <c r="I4990" s="32"/>
      <c r="J4990" s="37"/>
      <c r="K4990" s="36"/>
      <c r="L4990" s="32"/>
      <c r="M4990" s="37"/>
      <c r="N4990" s="32"/>
      <c r="O4990" s="32"/>
      <c r="P4990" s="32"/>
      <c r="Q4990" s="32"/>
      <c r="R4990" s="38"/>
    </row>
    <row r="4991" spans="1:18" ht="22.5" customHeight="1">
      <c r="A4991" s="34"/>
      <c r="B4991" s="15"/>
      <c r="C4991" s="18"/>
      <c r="D4991" s="35"/>
      <c r="E4991" s="36"/>
      <c r="F4991" s="32"/>
      <c r="G4991" s="32"/>
      <c r="H4991" s="32"/>
      <c r="I4991" s="32"/>
      <c r="J4991" s="37"/>
      <c r="K4991" s="36"/>
      <c r="L4991" s="32"/>
      <c r="M4991" s="37"/>
      <c r="N4991" s="32"/>
      <c r="O4991" s="32"/>
      <c r="P4991" s="32"/>
      <c r="Q4991" s="32"/>
      <c r="R4991" s="38"/>
    </row>
    <row r="4992" spans="1:18" ht="22.5" customHeight="1">
      <c r="A4992" s="34"/>
      <c r="B4992" s="15"/>
      <c r="C4992" s="18"/>
      <c r="D4992" s="35"/>
      <c r="E4992" s="36"/>
      <c r="F4992" s="32"/>
      <c r="G4992" s="32"/>
      <c r="H4992" s="32"/>
      <c r="I4992" s="32"/>
      <c r="J4992" s="37"/>
      <c r="K4992" s="36"/>
      <c r="L4992" s="32"/>
      <c r="M4992" s="37"/>
      <c r="N4992" s="32"/>
      <c r="O4992" s="32"/>
      <c r="P4992" s="32"/>
      <c r="Q4992" s="32"/>
      <c r="R4992" s="38"/>
    </row>
    <row r="4993" spans="1:18" ht="22.5" customHeight="1">
      <c r="A4993" s="34"/>
      <c r="B4993" s="15"/>
      <c r="C4993" s="18"/>
      <c r="D4993" s="35"/>
      <c r="E4993" s="36"/>
      <c r="F4993" s="32"/>
      <c r="G4993" s="32"/>
      <c r="H4993" s="32"/>
      <c r="I4993" s="32"/>
      <c r="J4993" s="37"/>
      <c r="K4993" s="36"/>
      <c r="L4993" s="32"/>
      <c r="M4993" s="37"/>
      <c r="N4993" s="32"/>
      <c r="O4993" s="32"/>
      <c r="P4993" s="32"/>
      <c r="Q4993" s="32"/>
      <c r="R4993" s="38"/>
    </row>
    <row r="4994" spans="1:18" ht="22.5" customHeight="1">
      <c r="A4994" s="34"/>
      <c r="B4994" s="15"/>
      <c r="C4994" s="18"/>
      <c r="D4994" s="35"/>
      <c r="E4994" s="36"/>
      <c r="F4994" s="32"/>
      <c r="G4994" s="32"/>
      <c r="H4994" s="32"/>
      <c r="I4994" s="32"/>
      <c r="J4994" s="37"/>
      <c r="K4994" s="36"/>
      <c r="L4994" s="32"/>
      <c r="M4994" s="37"/>
      <c r="N4994" s="32"/>
      <c r="O4994" s="32"/>
      <c r="P4994" s="32"/>
      <c r="Q4994" s="32"/>
      <c r="R4994" s="38"/>
    </row>
    <row r="4995" spans="1:18" ht="22.5" customHeight="1">
      <c r="A4995" s="34"/>
      <c r="B4995" s="15"/>
      <c r="C4995" s="18"/>
      <c r="D4995" s="35"/>
      <c r="E4995" s="36"/>
      <c r="F4995" s="32"/>
      <c r="G4995" s="32"/>
      <c r="H4995" s="32"/>
      <c r="I4995" s="32"/>
      <c r="J4995" s="37"/>
      <c r="K4995" s="36"/>
      <c r="L4995" s="32"/>
      <c r="M4995" s="37"/>
      <c r="N4995" s="32"/>
      <c r="O4995" s="32"/>
      <c r="P4995" s="32"/>
      <c r="Q4995" s="32"/>
      <c r="R4995" s="38"/>
    </row>
    <row r="4996" spans="1:18" ht="22.5" customHeight="1">
      <c r="A4996" s="34"/>
      <c r="B4996" s="15"/>
      <c r="C4996" s="18"/>
      <c r="D4996" s="35"/>
      <c r="E4996" s="36"/>
      <c r="F4996" s="32"/>
      <c r="G4996" s="32"/>
      <c r="H4996" s="32"/>
      <c r="I4996" s="32"/>
      <c r="J4996" s="37"/>
      <c r="K4996" s="36"/>
      <c r="L4996" s="32"/>
      <c r="M4996" s="37"/>
      <c r="N4996" s="32"/>
      <c r="O4996" s="32"/>
      <c r="P4996" s="32"/>
      <c r="Q4996" s="32"/>
      <c r="R4996" s="38"/>
    </row>
    <row r="4997" spans="1:18" ht="22.5" customHeight="1">
      <c r="A4997" s="34"/>
      <c r="B4997" s="15"/>
      <c r="C4997" s="18"/>
      <c r="D4997" s="35"/>
      <c r="E4997" s="36"/>
      <c r="F4997" s="32"/>
      <c r="G4997" s="32"/>
      <c r="H4997" s="32"/>
      <c r="I4997" s="32"/>
      <c r="J4997" s="37"/>
      <c r="K4997" s="36"/>
      <c r="L4997" s="32"/>
      <c r="M4997" s="37"/>
      <c r="N4997" s="32"/>
      <c r="O4997" s="32"/>
      <c r="P4997" s="32"/>
      <c r="Q4997" s="32"/>
      <c r="R4997" s="38"/>
    </row>
    <row r="4998" spans="1:18" ht="22.5" customHeight="1">
      <c r="A4998" s="34"/>
      <c r="B4998" s="15"/>
      <c r="C4998" s="18"/>
      <c r="D4998" s="35"/>
      <c r="E4998" s="36"/>
      <c r="F4998" s="32"/>
      <c r="G4998" s="32"/>
      <c r="H4998" s="32"/>
      <c r="I4998" s="32"/>
      <c r="J4998" s="37"/>
      <c r="K4998" s="36"/>
      <c r="L4998" s="32"/>
      <c r="M4998" s="37"/>
      <c r="N4998" s="32"/>
      <c r="O4998" s="32"/>
      <c r="P4998" s="32"/>
      <c r="Q4998" s="32"/>
      <c r="R4998" s="38"/>
    </row>
    <row r="4999" spans="1:18" ht="22.5" customHeight="1">
      <c r="A4999" s="34"/>
      <c r="B4999" s="15"/>
      <c r="C4999" s="18"/>
      <c r="D4999" s="35"/>
      <c r="E4999" s="36"/>
      <c r="F4999" s="32"/>
      <c r="G4999" s="32"/>
      <c r="H4999" s="32"/>
      <c r="I4999" s="32"/>
      <c r="J4999" s="37"/>
      <c r="K4999" s="36"/>
      <c r="L4999" s="32"/>
      <c r="M4999" s="37"/>
      <c r="N4999" s="32"/>
      <c r="O4999" s="32"/>
      <c r="P4999" s="32"/>
      <c r="Q4999" s="32"/>
      <c r="R4999" s="38"/>
    </row>
    <row r="5000" spans="1:18" ht="22.5" customHeight="1">
      <c r="A5000" s="34"/>
      <c r="B5000" s="15"/>
      <c r="C5000" s="18"/>
      <c r="D5000" s="35"/>
      <c r="E5000" s="36"/>
      <c r="F5000" s="32"/>
      <c r="G5000" s="32"/>
      <c r="H5000" s="32"/>
      <c r="I5000" s="32"/>
      <c r="J5000" s="37"/>
      <c r="K5000" s="36"/>
      <c r="L5000" s="32"/>
      <c r="M5000" s="37"/>
      <c r="N5000" s="32"/>
      <c r="O5000" s="32"/>
      <c r="P5000" s="32"/>
      <c r="Q5000" s="32"/>
      <c r="R5000" s="38"/>
    </row>
  </sheetData>
  <sheetProtection selectLockedCells="1" selectUnlockedCells="1"/>
  <protectedRanges>
    <protectedRange sqref="C15 E15:J15 C4:J14 C3:D3 O3:Q3 C16:J5000 B3:B5000 K4:R5000" name="Range1"/>
    <protectedRange sqref="D15" name="Range1_2"/>
    <protectedRange sqref="N3" name="AllowSortFilter"/>
    <protectedRange sqref="R3" name="AllowSortFilter_1"/>
    <protectedRange sqref="E3:M3" name="AllowSortFilter_2"/>
  </protectedRanges>
  <autoFilter ref="B3:R5000" xr:uid="{00000000-0001-0000-0100-000000000000}">
    <sortState xmlns:xlrd2="http://schemas.microsoft.com/office/spreadsheetml/2017/richdata2" ref="B4:R5000">
      <sortCondition ref="C3:C5000"/>
    </sortState>
  </autoFilter>
  <mergeCells count="2">
    <mergeCell ref="E1:J1"/>
    <mergeCell ref="K1:M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Growth</vt:lpstr>
      <vt:lpstr>Value</vt:lpstr>
      <vt:lpstr>Dividend</vt:lpstr>
      <vt:lpstr>Small Cap</vt:lpstr>
      <vt:lpstr>Score Your Own Stocks</vt:lpstr>
      <vt:lpstr>How to Use the Scorecard</vt:lpstr>
      <vt:lpstr>Factor Definitions &amp; Backtests</vt:lpstr>
      <vt:lpstr>Strategy Simulations</vt:lpstr>
      <vt:lpstr>FULL STOCK UNIVERSE</vt:lpstr>
      <vt:lpstr>'FULL STOCK UNIVERSE'!_FilterDatabase</vt:lpstr>
      <vt:lpstr>Dividend!Print_Area</vt:lpstr>
      <vt:lpstr>Growth!Print_Area</vt:lpstr>
      <vt:lpstr>'Score Your Own Stocks'!Print_Area</vt:lpstr>
      <vt:lpstr>'Small Cap'!Print_Area</vt:lpstr>
      <vt:lpstr>Value!Print_Area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2024-09-03T19:09:22Z</cp:lastPrinted>
  <dcterms:created xsi:type="dcterms:W3CDTF">2022-12-07T19:45:38Z</dcterms:created>
  <dcterms:modified xsi:type="dcterms:W3CDTF">2025-12-28T04:32:48Z</dcterms:modified>
</cp:coreProperties>
</file>